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drawings/drawing13.xml" ContentType="application/vnd.openxmlformats-officedocument.drawingml.chartshapes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7.xml" ContentType="application/vnd.openxmlformats-officedocument.drawingml.chartshapes+xml"/>
  <Override PartName="/xl/charts/chart3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05" yWindow="-105" windowWidth="19410" windowHeight="11760" firstSheet="35" activeTab="36"/>
  </bookViews>
  <sheets>
    <sheet name="Portada" sheetId="32478" r:id="rId1"/>
    <sheet name="Resumen" sheetId="32480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COVID-19 Regim. y Tipo contrato" sheetId="32493" r:id="rId33"/>
    <sheet name="COVID-19 Sectores y Actividades" sheetId="32494" r:id="rId34"/>
    <sheet name="ERTE por Provincias y CCAA" sheetId="32482" r:id="rId35"/>
    <sheet name="ERTE por Sectores de Actividad" sheetId="32483" r:id="rId36"/>
    <sheet name="Serie diaria de ERTES " sheetId="32496" r:id="rId37"/>
    <sheet name="Prestaciones para autónomos" sheetId="32495" r:id="rId38"/>
  </sheets>
  <externalReferences>
    <externalReference r:id="rId39"/>
    <externalReference r:id="rId40"/>
    <externalReference r:id="rId41"/>
    <externalReference r:id="rId42"/>
  </externalReferences>
  <definedNames>
    <definedName name="_xlnm._FilterDatabase" localSheetId="32" hidden="1">'COVID-19 Regim. y Tipo contrato'!#REF!</definedName>
    <definedName name="_xlnm._FilterDatabase" localSheetId="31" hidden="1">'COVID-19 Totales y Género'!$N$23:$N$27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5">#REF!</definedName>
    <definedName name="aaa" localSheetId="24">#REF!</definedName>
    <definedName name="aaa" localSheetId="37">#REF!</definedName>
    <definedName name="aaa" localSheetId="1">#REF!</definedName>
    <definedName name="aaa" localSheetId="36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7">#REF!</definedName>
    <definedName name="AAAAAAAAAAAAAAAAAAAAAAA" localSheetId="36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2">'COVID-19 Regim. y Tipo contrato'!$B$1:$K$69</definedName>
    <definedName name="_xlnm.Print_Area" localSheetId="33">'COVID-19 Sectores y Actividades'!$B$2:$L$68</definedName>
    <definedName name="_xlnm.Print_Area" localSheetId="31">'COVID-19 Totales y Género'!$A$1:$L$73</definedName>
    <definedName name="_xlnm.Print_Area" localSheetId="30">'COVID-19 Variación diaria'!$C$1:$S$40</definedName>
    <definedName name="_xlnm.Print_Area" localSheetId="11">'Diaria y media mensual'!$B$1:$G$29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4">'ERTE por Provincias y CCAA'!$C$1:$AI$6</definedName>
    <definedName name="_xlnm.Print_Area" localSheetId="35">'ERTE por Sectores de Actividad'!$C$1:$AI$6</definedName>
    <definedName name="_xlnm.Print_Area" localSheetId="12">'Evolución por Género'!$B$3:$J$7</definedName>
    <definedName name="_xlnm.Print_Area" localSheetId="13">'Evolución por regímenes'!$B$1:$I$43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Índice!$A$1:$B$49</definedName>
    <definedName name="_xlnm.Print_Area" localSheetId="3">'Informe afiliados medios'!$B$1:$E$36</definedName>
    <definedName name="_xlnm.Print_Area" localSheetId="4">'Medias mensuales'!$B$1:$J$3</definedName>
    <definedName name="_xlnm.Print_Area" localSheetId="23">'Por regímenes'!$B$1:$G$20</definedName>
    <definedName name="_xlnm.Print_Area" localSheetId="0">Portada!$A$1:$G$46</definedName>
    <definedName name="_xlnm.Print_Area" localSheetId="37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Resumen!$A$1:$M$56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36">'Serie diaria de ERTES '!#REF!</definedName>
    <definedName name="_xlnm.Print_Area" localSheetId="5">'Series desestacionalizadas'!$B$1:$K$3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7">#REF!</definedName>
    <definedName name="_xlnm.Auto_Open" localSheetId="36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5">#REF!</definedName>
    <definedName name="Auto_Open" localSheetId="24">#REF!</definedName>
    <definedName name="Auto_Open" localSheetId="23">#REF!</definedName>
    <definedName name="Auto_Open" localSheetId="37">#REF!</definedName>
    <definedName name="Auto_Open" localSheetId="26">#REF!</definedName>
    <definedName name="Auto_Open" localSheetId="1">#REF!</definedName>
    <definedName name="Auto_Open" localSheetId="36">#REF!</definedName>
    <definedName name="Auto_Open" localSheetId="28">#REF!</definedName>
    <definedName name="Auto_Open">#REF!</definedName>
    <definedName name="CCAA" localSheetId="1">[1]CC.AA!$H$3:$H$3000</definedName>
    <definedName name="CCAA">[2]CC.AA!$H$3:$H$3000</definedName>
    <definedName name="CCCCCCCCCCCCC" localSheetId="24">#REF!</definedName>
    <definedName name="CCCCCCCCCCCCC" localSheetId="3">#REF!</definedName>
    <definedName name="CCCCCCCCCCCCC" localSheetId="37">#REF!</definedName>
    <definedName name="CCCCCCCCCCCCC" localSheetId="36">#REF!</definedName>
    <definedName name="CCCCCCCCCCCCC">#REF!</definedName>
    <definedName name="D" localSheetId="29">#REF!</definedName>
    <definedName name="D" localSheetId="37">#REF!</definedName>
    <definedName name="D" localSheetId="36">#REF!</definedName>
    <definedName name="D">#REF!</definedName>
    <definedName name="Datos" localSheetId="29">#REF!</definedName>
    <definedName name="Datos" localSheetId="35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7">#REF!</definedName>
    <definedName name="Datos" localSheetId="1">[4]graf!$A$6:$R$1505</definedName>
    <definedName name="Datos" localSheetId="36">#REF!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7">#REF!</definedName>
    <definedName name="ererfdfgdfgdfg" localSheetId="36">#REF!</definedName>
    <definedName name="ererfdfgdfgdfg">#REF!</definedName>
    <definedName name="FREEFORM97" localSheetId="37">#REF!</definedName>
    <definedName name="FREEFORM97" localSheetId="36">#REF!</definedName>
    <definedName name="FREEFORM97">#REF!</definedName>
    <definedName name="I" localSheetId="29">#REF!</definedName>
    <definedName name="I" localSheetId="37">#REF!</definedName>
    <definedName name="I" localSheetId="36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5">#REF!</definedName>
    <definedName name="Macro1" localSheetId="24">#REF!</definedName>
    <definedName name="Macro1" localSheetId="23">#REF!</definedName>
    <definedName name="Macro1" localSheetId="37">#REF!</definedName>
    <definedName name="Macro1" localSheetId="1">#REF!</definedName>
    <definedName name="Macro1" localSheetId="36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5">#REF!</definedName>
    <definedName name="Macro10" localSheetId="24">#REF!</definedName>
    <definedName name="Macro10" localSheetId="23">#REF!</definedName>
    <definedName name="Macro10" localSheetId="37">#REF!</definedName>
    <definedName name="Macro10" localSheetId="1">#REF!</definedName>
    <definedName name="Macro10" localSheetId="36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5">#REF!</definedName>
    <definedName name="Macro2" localSheetId="24">#REF!</definedName>
    <definedName name="Macro2" localSheetId="23">#REF!</definedName>
    <definedName name="Macro2" localSheetId="37">#REF!</definedName>
    <definedName name="Macro2" localSheetId="1">#REF!</definedName>
    <definedName name="Macro2" localSheetId="36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5">#REF!</definedName>
    <definedName name="Macro3" localSheetId="24">#REF!</definedName>
    <definedName name="Macro3" localSheetId="23">#REF!</definedName>
    <definedName name="Macro3" localSheetId="37">#REF!</definedName>
    <definedName name="Macro3" localSheetId="1">#REF!</definedName>
    <definedName name="Macro3" localSheetId="36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5">#REF!</definedName>
    <definedName name="Macro4" localSheetId="24">#REF!</definedName>
    <definedName name="Macro4" localSheetId="23">#REF!</definedName>
    <definedName name="Macro4" localSheetId="37">#REF!</definedName>
    <definedName name="Macro4" localSheetId="1">#REF!</definedName>
    <definedName name="Macro4" localSheetId="36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5">#REF!</definedName>
    <definedName name="Macro5" localSheetId="24">#REF!</definedName>
    <definedName name="Macro5" localSheetId="23">#REF!</definedName>
    <definedName name="Macro5" localSheetId="37">#REF!</definedName>
    <definedName name="Macro5" localSheetId="1">#REF!</definedName>
    <definedName name="Macro5" localSheetId="36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5">#REF!</definedName>
    <definedName name="Macro6" localSheetId="24">#REF!</definedName>
    <definedName name="Macro6" localSheetId="23">#REF!</definedName>
    <definedName name="Macro6" localSheetId="37">#REF!</definedName>
    <definedName name="Macro6" localSheetId="1">#REF!</definedName>
    <definedName name="Macro6" localSheetId="36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5">#REF!</definedName>
    <definedName name="Macro7" localSheetId="24">#REF!</definedName>
    <definedName name="Macro7" localSheetId="23">#REF!</definedName>
    <definedName name="Macro7" localSheetId="37">#REF!</definedName>
    <definedName name="Macro7" localSheetId="1">#REF!</definedName>
    <definedName name="Macro7" localSheetId="36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5">#REF!</definedName>
    <definedName name="Macro8" localSheetId="24">#REF!</definedName>
    <definedName name="Macro8" localSheetId="23">#REF!</definedName>
    <definedName name="Macro8" localSheetId="37">#REF!</definedName>
    <definedName name="Macro8" localSheetId="1">#REF!</definedName>
    <definedName name="Macro8" localSheetId="36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5">#REF!</definedName>
    <definedName name="Macro9" localSheetId="24">#REF!</definedName>
    <definedName name="Macro9" localSheetId="23">#REF!</definedName>
    <definedName name="Macro9" localSheetId="37">#REF!</definedName>
    <definedName name="Macro9" localSheetId="1">#REF!</definedName>
    <definedName name="Macro9" localSheetId="36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regímenes'!$D$52</definedName>
    <definedName name="pppp" localSheetId="37">#REF!</definedName>
    <definedName name="pppp" localSheetId="36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mensual'!$B$1:$G$33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regímenes'!$B$1:$I$43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Índice!$B$1:$B$50</definedName>
    <definedName name="Print_Area" localSheetId="4">'Medias mensuales'!$B$1:$J$3</definedName>
    <definedName name="Print_Area" localSheetId="23">'Por regímenes'!$B$1:$G$20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5">#REF!</definedName>
    <definedName name="Recover" localSheetId="24">#REF!</definedName>
    <definedName name="Recover" localSheetId="23">#REF!</definedName>
    <definedName name="Recover" localSheetId="37">#REF!</definedName>
    <definedName name="Recover" localSheetId="1">#REF!</definedName>
    <definedName name="Recover" localSheetId="36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4">#REF!</definedName>
    <definedName name="rrreee" localSheetId="3">#REF!</definedName>
    <definedName name="rrreee" localSheetId="37">#REF!</definedName>
    <definedName name="rrreee" localSheetId="36">#REF!</definedName>
    <definedName name="rrreee">#REF!</definedName>
    <definedName name="rtertgfgh" localSheetId="24">#REF!</definedName>
    <definedName name="rtertgfgh" localSheetId="3">#REF!</definedName>
    <definedName name="rtertgfgh" localSheetId="37">#REF!</definedName>
    <definedName name="rtertgfgh" localSheetId="36">#REF!</definedName>
    <definedName name="rtertgfgh">#REF!</definedName>
    <definedName name="S" localSheetId="29">#REF!</definedName>
    <definedName name="S" localSheetId="37">#REF!</definedName>
    <definedName name="S" localSheetId="36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29">#REF!</definedName>
    <definedName name="U" localSheetId="24">#REF!</definedName>
    <definedName name="U" localSheetId="3">#REF!</definedName>
    <definedName name="U" localSheetId="37">#REF!</definedName>
    <definedName name="U" localSheetId="36">#REF!</definedName>
    <definedName name="U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32493" l="1"/>
  <c r="V15" i="32493"/>
  <c r="AF39" i="32494" l="1"/>
  <c r="AG39" i="32494"/>
  <c r="AF40" i="32494"/>
  <c r="AG40" i="32494"/>
  <c r="AF41" i="32494"/>
  <c r="AG41" i="32494"/>
  <c r="AF42" i="32494"/>
  <c r="AG42" i="32494"/>
  <c r="AF43" i="32494"/>
  <c r="AG43" i="32494"/>
  <c r="AF44" i="32494"/>
  <c r="AG44" i="32494"/>
  <c r="AF45" i="32494"/>
  <c r="AG45" i="32494"/>
  <c r="AF46" i="32494"/>
  <c r="AG46" i="32494"/>
  <c r="AF47" i="32494"/>
  <c r="AG47" i="32494"/>
  <c r="AF48" i="32494"/>
  <c r="AG48" i="32494"/>
  <c r="AG38" i="32494"/>
  <c r="AF38" i="32494"/>
  <c r="AB39" i="32494"/>
  <c r="AC39" i="32494"/>
  <c r="AB40" i="32494"/>
  <c r="AC40" i="32494"/>
  <c r="AB41" i="32494"/>
  <c r="AC41" i="32494"/>
  <c r="AB42" i="32494"/>
  <c r="AC42" i="32494"/>
  <c r="AB43" i="32494"/>
  <c r="AC43" i="32494"/>
  <c r="AB44" i="32494"/>
  <c r="AC44" i="32494"/>
  <c r="AB45" i="32494"/>
  <c r="AC45" i="32494"/>
  <c r="AB46" i="32494"/>
  <c r="AC46" i="32494"/>
  <c r="AB47" i="32494"/>
  <c r="AC47" i="32494"/>
  <c r="AB48" i="32494"/>
  <c r="AC48" i="32494"/>
  <c r="AB49" i="32494"/>
  <c r="AC49" i="32494"/>
  <c r="AC38" i="32494"/>
  <c r="AB38" i="32494"/>
  <c r="Y50" i="32494"/>
  <c r="R24" i="32494"/>
  <c r="S24" i="32494"/>
  <c r="T24" i="32494"/>
  <c r="R25" i="32494"/>
  <c r="S25" i="32494"/>
  <c r="T25" i="32494"/>
  <c r="Q25" i="32494"/>
  <c r="Q24" i="32494"/>
  <c r="R20" i="32494"/>
  <c r="S20" i="32494"/>
  <c r="T20" i="32494"/>
  <c r="R21" i="32494"/>
  <c r="S21" i="32494"/>
  <c r="T21" i="32494"/>
  <c r="Q21" i="32494"/>
  <c r="Q20" i="32494"/>
  <c r="Q58" i="32493"/>
  <c r="R58" i="32493"/>
  <c r="Q59" i="32493"/>
  <c r="R59" i="32493"/>
  <c r="S59" i="32493"/>
  <c r="P59" i="32493"/>
  <c r="P58" i="32493"/>
  <c r="Q54" i="32493"/>
  <c r="R54" i="32493"/>
  <c r="Q55" i="32493"/>
  <c r="R55" i="32493"/>
  <c r="S55" i="32493"/>
  <c r="P55" i="32493"/>
  <c r="P54" i="32493"/>
  <c r="Q23" i="32493"/>
  <c r="R23" i="32493"/>
  <c r="S23" i="32493"/>
  <c r="T23" i="32493"/>
  <c r="U23" i="32493"/>
  <c r="P23" i="32493"/>
  <c r="Q22" i="32493"/>
  <c r="R22" i="32493"/>
  <c r="S22" i="32493"/>
  <c r="T22" i="32493"/>
  <c r="U22" i="32493"/>
  <c r="P22" i="32493"/>
  <c r="Q19" i="32493"/>
  <c r="R19" i="32493"/>
  <c r="S19" i="32493"/>
  <c r="T19" i="32493"/>
  <c r="U19" i="32493"/>
  <c r="P19" i="32493"/>
  <c r="Q18" i="32493"/>
  <c r="R18" i="32493"/>
  <c r="S18" i="32493"/>
  <c r="T18" i="32493"/>
  <c r="U18" i="32493"/>
  <c r="P18" i="32493"/>
  <c r="P26" i="32492" l="1"/>
  <c r="Q26" i="32492"/>
  <c r="O26" i="32492"/>
  <c r="P24" i="32492"/>
  <c r="Q24" i="32492"/>
  <c r="O24" i="32492"/>
  <c r="P20" i="32492"/>
  <c r="Q20" i="32492"/>
  <c r="O20" i="32492"/>
  <c r="P18" i="32492"/>
  <c r="Q18" i="32492"/>
  <c r="O18" i="32492"/>
  <c r="N141" i="32485" l="1"/>
  <c r="N140" i="32485"/>
  <c r="N139" i="32485"/>
  <c r="N135" i="32485"/>
  <c r="N134" i="32485"/>
  <c r="N133" i="32485"/>
  <c r="N132" i="32485"/>
  <c r="N127" i="32485"/>
  <c r="N124" i="32485"/>
  <c r="N120" i="32485"/>
  <c r="N115" i="32485"/>
  <c r="N105" i="32485"/>
  <c r="N99" i="32485"/>
  <c r="N98" i="32485"/>
  <c r="N95" i="32485"/>
  <c r="N94" i="32485"/>
  <c r="N93" i="32485"/>
  <c r="N89" i="32485"/>
  <c r="N80" i="32485"/>
  <c r="W166" i="32491" l="1"/>
  <c r="W154" i="32491" l="1"/>
  <c r="W155" i="32491"/>
  <c r="W156" i="32491"/>
  <c r="W157" i="32491"/>
  <c r="W158" i="32491"/>
  <c r="W159" i="32491"/>
  <c r="W160" i="32491"/>
  <c r="W161" i="32491"/>
  <c r="W162" i="32491"/>
  <c r="W163" i="32491"/>
  <c r="W164" i="32491"/>
  <c r="W165" i="32491"/>
  <c r="E27" i="32460"/>
  <c r="D27" i="32460"/>
  <c r="Q18" i="32480"/>
  <c r="R18" i="32480"/>
  <c r="T15" i="32480"/>
  <c r="R20" i="32480" s="1"/>
  <c r="R19" i="32480" l="1"/>
  <c r="Q19" i="32480"/>
  <c r="U15" i="32480"/>
  <c r="Q20" i="32480" s="1"/>
  <c r="W153" i="32491"/>
  <c r="W147" i="32491"/>
  <c r="W148" i="32491"/>
  <c r="W149" i="32491"/>
  <c r="W150" i="32491"/>
  <c r="W151" i="32491"/>
  <c r="W152" i="32491"/>
  <c r="S44" i="32493" l="1"/>
  <c r="S54" i="32493" l="1"/>
  <c r="S58" i="32493"/>
  <c r="T50" i="32494"/>
  <c r="S46" i="32493" l="1"/>
  <c r="V10" i="32493"/>
  <c r="T23" i="32494"/>
  <c r="T19" i="32494"/>
  <c r="W146" i="32491" l="1"/>
  <c r="X50" i="32494"/>
  <c r="S49" i="32493"/>
  <c r="S50" i="32493"/>
  <c r="V13" i="32493"/>
  <c r="V14" i="32493"/>
  <c r="M141" i="32485" l="1"/>
  <c r="M140" i="32485"/>
  <c r="M139" i="32485"/>
  <c r="M135" i="32485"/>
  <c r="M134" i="32485"/>
  <c r="M133" i="32485"/>
  <c r="M132" i="32485"/>
  <c r="M127" i="32485"/>
  <c r="M124" i="32485"/>
  <c r="M120" i="32485"/>
  <c r="M115" i="32485"/>
  <c r="M105" i="32485"/>
  <c r="M99" i="32485"/>
  <c r="M98" i="32485"/>
  <c r="M95" i="32485"/>
  <c r="M94" i="32485"/>
  <c r="M93" i="32485"/>
  <c r="M89" i="32485"/>
  <c r="M80" i="32485"/>
  <c r="W145" i="32491" l="1"/>
  <c r="W140" i="32491" l="1"/>
  <c r="W50" i="32494" l="1"/>
  <c r="W124" i="32491" l="1"/>
  <c r="W125" i="32491"/>
  <c r="W126" i="32491"/>
  <c r="W127" i="32491"/>
  <c r="W128" i="32491"/>
  <c r="W129" i="32491"/>
  <c r="W130" i="32491"/>
  <c r="W131" i="32491"/>
  <c r="W132" i="32491"/>
  <c r="W133" i="32491"/>
  <c r="W134" i="32491"/>
  <c r="W135" i="32491"/>
  <c r="W136" i="32491"/>
  <c r="W137" i="32491"/>
  <c r="W138" i="32491"/>
  <c r="W139" i="32491"/>
  <c r="W141" i="32491"/>
  <c r="W142" i="32491"/>
  <c r="W143" i="32491"/>
  <c r="W144" i="32491"/>
  <c r="E173" i="32486" l="1"/>
  <c r="D173" i="32486"/>
  <c r="L141" i="32485"/>
  <c r="L140" i="32485"/>
  <c r="L139" i="32485"/>
  <c r="L135" i="32485"/>
  <c r="L134" i="32485"/>
  <c r="L133" i="32485"/>
  <c r="L132" i="32485"/>
  <c r="L127" i="32485"/>
  <c r="L124" i="32485"/>
  <c r="L120" i="32485"/>
  <c r="L115" i="32485"/>
  <c r="L105" i="32485"/>
  <c r="L99" i="32485"/>
  <c r="L98" i="32485"/>
  <c r="L95" i="32485"/>
  <c r="L94" i="32485"/>
  <c r="L93" i="32485"/>
  <c r="L89" i="32485"/>
  <c r="L80" i="32485"/>
  <c r="F124" i="32491" l="1"/>
  <c r="H124" i="32491" s="1"/>
  <c r="G124" i="32491"/>
  <c r="I124" i="32491"/>
  <c r="K124" i="32491" s="1"/>
  <c r="J124" i="32491"/>
  <c r="L124" i="32491"/>
  <c r="N124" i="32491" s="1"/>
  <c r="M124" i="32491"/>
  <c r="O124" i="32491"/>
  <c r="E153" i="32486" l="1"/>
  <c r="E154" i="32486"/>
  <c r="E155" i="32486"/>
  <c r="E156" i="32486"/>
  <c r="E157" i="32486"/>
  <c r="E158" i="32486"/>
  <c r="E159" i="32486"/>
  <c r="E160" i="32486"/>
  <c r="E161" i="32486"/>
  <c r="E162" i="32486"/>
  <c r="E163" i="32486"/>
  <c r="E164" i="32486"/>
  <c r="E165" i="32486"/>
  <c r="E166" i="32486"/>
  <c r="E167" i="32486"/>
  <c r="E168" i="32486"/>
  <c r="E169" i="32486"/>
  <c r="E170" i="32486"/>
  <c r="E171" i="32486"/>
  <c r="E172" i="32486"/>
  <c r="E147" i="32486"/>
  <c r="E148" i="32486"/>
  <c r="E149" i="32486"/>
  <c r="E150" i="32486"/>
  <c r="E151" i="32486"/>
  <c r="E152" i="32486"/>
  <c r="D153" i="32486"/>
  <c r="D154" i="32486"/>
  <c r="D155" i="32486"/>
  <c r="D156" i="32486"/>
  <c r="D157" i="32486"/>
  <c r="D158" i="32486"/>
  <c r="D159" i="32486"/>
  <c r="D160" i="32486"/>
  <c r="D161" i="32486"/>
  <c r="D162" i="32486"/>
  <c r="D163" i="32486"/>
  <c r="D164" i="32486"/>
  <c r="D165" i="32486"/>
  <c r="D166" i="32486"/>
  <c r="D167" i="32486"/>
  <c r="D168" i="32486"/>
  <c r="D169" i="32486"/>
  <c r="D170" i="32486"/>
  <c r="D171" i="32486"/>
  <c r="D172" i="32486"/>
  <c r="D152" i="32486"/>
  <c r="D151" i="32486"/>
  <c r="D150" i="32486"/>
  <c r="D149" i="32486"/>
  <c r="D148" i="32486"/>
  <c r="D147" i="32486"/>
  <c r="W120" i="32491"/>
  <c r="W121" i="32491"/>
  <c r="W122" i="32491"/>
  <c r="W123" i="32491"/>
  <c r="V50" i="32494" l="1"/>
  <c r="U50" i="32494"/>
  <c r="S50" i="32494"/>
  <c r="R50" i="32494"/>
  <c r="Q50" i="32494"/>
  <c r="P50" i="32494"/>
  <c r="AE48" i="32494"/>
  <c r="AA48" i="32494"/>
  <c r="AE47" i="32494"/>
  <c r="AA47" i="32494"/>
  <c r="AE46" i="32494"/>
  <c r="AA46" i="32494"/>
  <c r="AE45" i="32494"/>
  <c r="AA45" i="32494"/>
  <c r="AE44" i="32494"/>
  <c r="AA44" i="32494"/>
  <c r="AE43" i="32494"/>
  <c r="AA43" i="32494"/>
  <c r="AE42" i="32494"/>
  <c r="AA42" i="32494"/>
  <c r="AE41" i="32494"/>
  <c r="AA41" i="32494"/>
  <c r="AE40" i="32494"/>
  <c r="AA40" i="32494"/>
  <c r="AE39" i="32494"/>
  <c r="AA39" i="32494"/>
  <c r="AE38" i="32494"/>
  <c r="AA38" i="32494"/>
  <c r="S23" i="32494"/>
  <c r="R23" i="32494"/>
  <c r="Q23" i="32494"/>
  <c r="S19" i="32494"/>
  <c r="R19" i="32494"/>
  <c r="Q19" i="32494"/>
  <c r="R57" i="32493"/>
  <c r="Q57" i="32493"/>
  <c r="P57" i="32493"/>
  <c r="R53" i="32493"/>
  <c r="Q53" i="32493"/>
  <c r="P53" i="32493"/>
  <c r="S48" i="32493"/>
  <c r="S47" i="32493"/>
  <c r="S45" i="32493"/>
  <c r="U21" i="32493"/>
  <c r="T21" i="32493"/>
  <c r="S21" i="32493"/>
  <c r="R21" i="32493"/>
  <c r="Q21" i="32493"/>
  <c r="P21" i="32493"/>
  <c r="U17" i="32493"/>
  <c r="T17" i="32493"/>
  <c r="S17" i="32493"/>
  <c r="R17" i="32493"/>
  <c r="Q17" i="32493"/>
  <c r="P17" i="32493"/>
  <c r="V12" i="32493"/>
  <c r="V11" i="32493"/>
  <c r="V9" i="32493"/>
  <c r="V8" i="32493"/>
  <c r="V7" i="32493"/>
  <c r="V6" i="32493"/>
  <c r="Q23" i="32492"/>
  <c r="P23" i="32492"/>
  <c r="O23" i="32492"/>
  <c r="Q17" i="32492"/>
  <c r="P17" i="32492"/>
  <c r="O17" i="32492"/>
  <c r="W119" i="32491"/>
  <c r="W118" i="32491"/>
  <c r="W117" i="32491"/>
  <c r="W116" i="32491"/>
  <c r="W115" i="32491"/>
  <c r="W114" i="32491"/>
  <c r="W113" i="32491"/>
  <c r="W112" i="32491"/>
  <c r="W111" i="32491"/>
  <c r="W110" i="32491"/>
  <c r="W109" i="32491"/>
  <c r="W108" i="32491"/>
  <c r="W107" i="32491"/>
  <c r="W106" i="32491"/>
  <c r="W105" i="32491"/>
  <c r="W104" i="32491"/>
  <c r="W103" i="32491"/>
  <c r="W102" i="32491"/>
  <c r="W101" i="32491"/>
  <c r="W100" i="32491"/>
  <c r="W99" i="32491"/>
  <c r="W98" i="32491"/>
  <c r="W97" i="32491"/>
  <c r="W96" i="32491"/>
  <c r="W95" i="32491"/>
  <c r="W94" i="32491"/>
  <c r="W93" i="32491"/>
  <c r="W92" i="32491"/>
  <c r="W91" i="32491"/>
  <c r="W90" i="32491"/>
  <c r="W89" i="32491"/>
  <c r="W88" i="32491"/>
  <c r="W87" i="32491"/>
  <c r="W86" i="32491"/>
  <c r="W85" i="32491"/>
  <c r="W84" i="32491"/>
  <c r="W83" i="32491"/>
  <c r="W82" i="32491"/>
  <c r="W81" i="32491"/>
  <c r="W80" i="32491"/>
  <c r="W79" i="32491"/>
  <c r="W78" i="32491"/>
  <c r="W77" i="32491"/>
  <c r="W76" i="32491"/>
  <c r="W75" i="32491"/>
  <c r="W74" i="32491"/>
  <c r="W73" i="32491"/>
  <c r="W72" i="32491"/>
  <c r="W71" i="32491"/>
  <c r="W70" i="32491"/>
  <c r="W69" i="32491"/>
  <c r="W68" i="32491"/>
  <c r="W67" i="32491"/>
  <c r="W66" i="32491"/>
  <c r="W65" i="32491"/>
  <c r="W64" i="32491"/>
  <c r="W63" i="32491"/>
  <c r="W62" i="32491"/>
  <c r="W61" i="32491"/>
  <c r="W60" i="32491"/>
  <c r="W59" i="32491"/>
  <c r="W58" i="32491"/>
  <c r="W57" i="32491"/>
  <c r="W56" i="32491"/>
  <c r="W55" i="32491"/>
  <c r="W54" i="32491"/>
  <c r="W53" i="32491"/>
  <c r="W52" i="32491"/>
  <c r="W51" i="32491"/>
  <c r="W50" i="32491"/>
  <c r="W49" i="32491"/>
  <c r="W48" i="32491"/>
  <c r="W47" i="32491"/>
  <c r="W46" i="32491"/>
  <c r="W45" i="32491"/>
  <c r="W44" i="32491"/>
  <c r="W43" i="32491"/>
  <c r="W42" i="32491"/>
  <c r="W41" i="32491"/>
  <c r="W40" i="32491"/>
  <c r="W39" i="32491"/>
  <c r="W38" i="32491"/>
  <c r="W37" i="32491"/>
  <c r="W36" i="32491"/>
  <c r="W35" i="32491"/>
  <c r="W34" i="32491"/>
  <c r="W33" i="32491"/>
  <c r="W32" i="32491"/>
  <c r="W31" i="32491"/>
  <c r="W30" i="32491"/>
  <c r="W29" i="32491"/>
  <c r="W28" i="32491"/>
  <c r="W27" i="32491"/>
  <c r="W26" i="32491"/>
  <c r="W25" i="32491"/>
  <c r="W24" i="32491"/>
  <c r="W23" i="32491"/>
  <c r="W22" i="32491"/>
  <c r="W21" i="32491"/>
  <c r="W20" i="32491"/>
  <c r="W19" i="32491"/>
  <c r="W18" i="32491"/>
  <c r="W17" i="32491"/>
  <c r="W16" i="32491"/>
  <c r="W15" i="32491"/>
  <c r="W14" i="32491"/>
  <c r="W13" i="32491"/>
  <c r="W12" i="32491"/>
  <c r="W11" i="32491"/>
  <c r="W10" i="32491"/>
  <c r="W9" i="32491"/>
  <c r="W8" i="32491"/>
  <c r="W7" i="32491"/>
  <c r="W6" i="32491"/>
  <c r="W5" i="32491"/>
  <c r="W4" i="32491"/>
  <c r="AF50" i="32494" l="1"/>
  <c r="AB50" i="32494"/>
  <c r="AC50" i="32494"/>
  <c r="AG50" i="32494"/>
  <c r="V19" i="32493"/>
  <c r="V23" i="32493"/>
  <c r="V18" i="32493"/>
  <c r="V22" i="32493"/>
  <c r="S57" i="32493"/>
  <c r="V21" i="32493"/>
  <c r="AE50" i="32494"/>
  <c r="V17" i="32493"/>
  <c r="S53" i="32493"/>
  <c r="AA50" i="32494"/>
  <c r="M187" i="32489"/>
  <c r="M186" i="32489"/>
  <c r="J59" i="32485" l="1"/>
  <c r="J51" i="32485"/>
  <c r="J48" i="32485"/>
  <c r="J44" i="32485"/>
  <c r="J39" i="32485"/>
  <c r="J29" i="32485"/>
  <c r="J23" i="32485"/>
  <c r="J19" i="32485"/>
  <c r="J13" i="32485"/>
  <c r="J4" i="32485"/>
  <c r="J66" i="32485" l="1"/>
  <c r="E142" i="32486"/>
  <c r="E143" i="32486"/>
  <c r="E144" i="32486"/>
  <c r="E145" i="32486"/>
  <c r="E146" i="32486"/>
  <c r="D142" i="32486"/>
  <c r="D143" i="32486"/>
  <c r="D144" i="32486"/>
  <c r="D145" i="32486"/>
  <c r="D146" i="3248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E185" i="32468" l="1"/>
  <c r="E184" i="32468"/>
  <c r="E10" i="32468"/>
  <c r="D10" i="32468"/>
  <c r="D8" i="32468"/>
  <c r="F8" i="32468"/>
  <c r="F10" i="32468" l="1"/>
</calcChain>
</file>

<file path=xl/sharedStrings.xml><?xml version="1.0" encoding="utf-8"?>
<sst xmlns="http://schemas.openxmlformats.org/spreadsheetml/2006/main" count="1795" uniqueCount="687">
  <si>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</si>
  <si>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</si>
  <si>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</si>
  <si>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</si>
  <si>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</si>
  <si>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</si>
  <si>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</si>
  <si>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</si>
  <si>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</si>
  <si>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</si>
  <si>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</si>
  <si>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</si>
  <si>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</si>
  <si>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</si>
  <si>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</si>
  <si>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</si>
  <si>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</si>
  <si>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</si>
  <si>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</si>
  <si>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</si>
  <si>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</si>
  <si>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</si>
  <si>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</si>
  <si>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</si>
  <si>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</si>
  <si>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</si>
  <si>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</si>
  <si>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</si>
  <si>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</si>
  <si>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</si>
  <si>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</si>
  <si>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</si>
  <si>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</si>
  <si>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</si>
  <si>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</si>
  <si>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</si>
  <si>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</si>
  <si>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</si>
  <si>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</si>
  <si>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</si>
  <si>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</si>
  <si>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</si>
  <si>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</si>
  <si>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</si>
  <si>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</si>
  <si>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</si>
  <si>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</si>
  <si>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</si>
  <si>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</si>
  <si>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</si>
  <si>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</si>
  <si>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</si>
  <si>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</si>
  <si>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</si>
  <si>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</si>
  <si>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</si>
  <si>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</si>
  <si>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</si>
  <si>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</si>
  <si>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</si>
  <si>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</si>
  <si>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</si>
  <si>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</si>
  <si>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</si>
  <si>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</si>
  <si>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</si>
  <si>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</si>
  <si>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</si>
  <si>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</si>
  <si>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</si>
  <si>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</si>
  <si>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</si>
  <si>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</si>
  <si>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</si>
  <si>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</si>
  <si>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</si>
  <si>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</si>
  <si>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</si>
  <si>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</si>
  <si>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</si>
  <si>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</si>
  <si>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</si>
  <si>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</si>
  <si>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</si>
  <si>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</si>
  <si>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</si>
  <si>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</si>
  <si>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</si>
  <si>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</si>
  <si>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</si>
  <si>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</si>
  <si>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</si>
  <si>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</si>
  <si>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</si>
  <si>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</si>
  <si>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</si>
  <si>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</si>
  <si>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</si>
  <si>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</si>
  <si>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</si>
  <si>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</si>
  <si>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</si>
  <si>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</si>
  <si>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</si>
  <si>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</si>
  <si>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</si>
  <si>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</si>
  <si>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</si>
  <si>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</si>
  <si>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</si>
  <si>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</si>
  <si>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</si>
  <si>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</si>
  <si>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</si>
  <si>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</si>
  <si>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</si>
  <si>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</si>
  <si>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</si>
  <si>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</si>
  <si>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</si>
  <si>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</si>
  <si>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</si>
  <si>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</si>
  <si>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</si>
  <si>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</si>
  <si>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</si>
  <si>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</si>
  <si>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</si>
  <si>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</si>
  <si>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</si>
  <si>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</si>
  <si>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</si>
  <si>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</si>
  <si>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</si>
  <si>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</si>
  <si>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</si>
  <si>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</si>
  <si>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</si>
  <si>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</si>
  <si>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</si>
  <si>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</si>
  <si>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</si>
  <si>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</si>
  <si>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</si>
  <si>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</si>
  <si>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</si>
  <si>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</si>
  <si>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</si>
  <si>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</si>
  <si>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</si>
  <si>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</si>
  <si>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</si>
  <si>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</si>
  <si>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</si>
  <si>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</si>
  <si>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</si>
  <si>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</si>
  <si>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</si>
  <si>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</si>
  <si>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</si>
  <si>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</si>
  <si>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</si>
  <si>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</si>
  <si>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</si>
  <si>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</si>
  <si>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</si>
  <si>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</si>
  <si>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</si>
  <si>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</si>
  <si>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</si>
  <si>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</si>
  <si>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</si>
  <si>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</si>
  <si>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</si>
  <si>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</si>
  <si>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</si>
  <si>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</si>
  <si>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</si>
  <si>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</si>
  <si>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</si>
  <si>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</si>
  <si>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</si>
  <si>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</si>
  <si>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</si>
  <si>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</si>
  <si>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</si>
  <si>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</si>
  <si>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</si>
  <si>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</si>
  <si>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</si>
  <si>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</si>
  <si>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</si>
  <si>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</si>
  <si>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</si>
  <si>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</si>
  <si>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</si>
  <si>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</si>
  <si>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</si>
  <si>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</si>
  <si>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</si>
  <si>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</si>
  <si>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</si>
  <si>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</si>
  <si>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</si>
  <si>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</si>
  <si>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</si>
  <si>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</si>
  <si>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</si>
  <si>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</si>
  <si>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</si>
  <si>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</si>
  <si>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</si>
  <si>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</si>
  <si>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</si>
  <si>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</si>
  <si>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</si>
  <si>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</si>
  <si>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</si>
  <si>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</si>
  <si>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</si>
  <si>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</si>
  <si>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</si>
  <si>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</si>
  <si>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</si>
  <si>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</si>
  <si>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</si>
  <si>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</si>
  <si>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</si>
  <si>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</si>
  <si>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</si>
  <si>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</si>
  <si>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</si>
  <si>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</si>
  <si>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</si>
  <si>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</si>
  <si>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</si>
  <si>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</si>
  <si>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</si>
  <si>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</si>
  <si>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</si>
  <si>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</si>
  <si>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</si>
  <si>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</si>
  <si>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</si>
  <si>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</si>
  <si>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</si>
  <si>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</si>
  <si>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</si>
  <si>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</si>
  <si>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</si>
  <si>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</si>
  <si>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</si>
  <si>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</si>
  <si>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</si>
  <si>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</si>
  <si>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</si>
  <si>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</si>
  <si>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</si>
  <si>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</si>
  <si>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</si>
  <si>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</si>
  <si>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</si>
  <si>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</si>
  <si>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</si>
  <si>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</si>
  <si>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</si>
  <si>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</si>
  <si>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</si>
  <si>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</si>
  <si>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</si>
  <si>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</si>
  <si>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</si>
  <si>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</si>
  <si>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</si>
  <si>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</si>
  <si>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</si>
  <si>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</si>
  <si>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</si>
  <si>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</si>
  <si>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</si>
  <si>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</si>
  <si>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</si>
  <si>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</si>
  <si>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</si>
  <si>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</si>
  <si>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</si>
  <si>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</si>
  <si>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</si>
  <si>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</si>
  <si>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</si>
  <si>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</si>
  <si>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</si>
  <si>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</si>
  <si>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</si>
  <si>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</si>
  <si>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</si>
  <si>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</si>
  <si>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</si>
  <si>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</si>
  <si>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</si>
  <si>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</si>
  <si>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</si>
  <si>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</si>
  <si>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</si>
  <si>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</si>
  <si>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</si>
  <si>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</si>
  <si>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</si>
  <si>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</si>
  <si>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</si>
  <si>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</si>
  <si>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</si>
  <si>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</si>
  <si>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</si>
  <si>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</si>
  <si>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</si>
  <si>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</si>
  <si>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</si>
  <si>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</si>
  <si>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</si>
  <si>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</si>
  <si>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</si>
  <si>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</si>
  <si>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</si>
  <si>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</si>
  <si>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</si>
  <si>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</si>
  <si>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</si>
  <si>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</si>
  <si>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</si>
  <si>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</si>
  <si>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</si>
  <si>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</si>
  <si>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</si>
  <si>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</si>
  <si>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</si>
  <si>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</si>
  <si>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</si>
  <si>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</si>
  <si>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</si>
  <si>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</si>
  <si>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</si>
  <si>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</si>
  <si>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</si>
  <si>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</si>
  <si>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</si>
  <si>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</si>
  <si>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</si>
  <si>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</si>
  <si>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</si>
  <si>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</si>
  <si>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</si>
  <si>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</si>
  <si>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</si>
  <si>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</si>
  <si>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</si>
  <si>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</si>
  <si>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</si>
  <si>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</si>
  <si>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</si>
  <si>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</si>
  <si>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</si>
  <si>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</si>
  <si>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</si>
  <si>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</si>
  <si>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</si>
  <si>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</si>
  <si>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</si>
  <si>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</si>
  <si>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</si>
  <si>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</si>
  <si>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</si>
  <si>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</si>
  <si>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</si>
  <si>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</si>
  <si>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</si>
  <si>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</si>
  <si>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</si>
  <si>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</si>
  <si>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</si>
  <si>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</si>
  <si>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</si>
  <si>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</si>
  <si>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</si>
  <si>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</si>
  <si>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</si>
  <si>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</si>
  <si>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</si>
  <si>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</si>
  <si>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</si>
  <si>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</si>
  <si>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</si>
  <si>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</si>
  <si>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</si>
  <si>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</si>
  <si>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</si>
  <si>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</si>
  <si>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</si>
  <si>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</si>
  <si>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</si>
  <si>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</si>
  <si>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</si>
  <si>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</si>
  <si>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</si>
  <si>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</si>
  <si>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</si>
  <si>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</si>
  <si>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</si>
  <si>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</si>
  <si>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</si>
  <si>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</si>
  <si>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</si>
  <si>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</si>
  <si>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</si>
  <si>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</si>
  <si>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</si>
  <si>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</si>
  <si>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</si>
  <si>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</si>
  <si>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</si>
  <si>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</si>
  <si>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</si>
  <si>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</si>
  <si>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</si>
  <si>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</si>
  <si>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</si>
  <si>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</si>
  <si>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</si>
  <si>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</si>
  <si>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</si>
  <si>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</si>
  <si>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</si>
  <si>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</si>
  <si>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</si>
  <si>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</si>
  <si>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</si>
  <si>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</si>
  <si>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</si>
  <si>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</si>
  <si>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</si>
  <si>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</si>
  <si>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</si>
  <si>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</si>
  <si>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</si>
  <si>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</si>
  <si>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</si>
  <si>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</si>
  <si>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</si>
  <si>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</si>
  <si>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</si>
  <si>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</si>
  <si>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</si>
  <si>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</si>
  <si>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</si>
  <si>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</si>
  <si>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</si>
  <si>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</si>
  <si>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</si>
  <si>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</si>
  <si>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</si>
  <si>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</si>
  <si>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</si>
  <si>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</si>
  <si>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</si>
  <si>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</si>
  <si>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</si>
  <si>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</si>
  <si>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</si>
  <si>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</si>
  <si>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</si>
  <si>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</si>
  <si>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</si>
  <si>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</si>
  <si>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</si>
  <si>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</si>
  <si>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</si>
  <si>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</si>
  <si>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</si>
  <si>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</si>
  <si>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</si>
  <si>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</si>
  <si>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</si>
  <si>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</si>
  <si>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</si>
  <si>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</si>
  <si>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</si>
  <si>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</si>
  <si>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</si>
  <si>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</si>
  <si>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</si>
  <si>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</si>
  <si>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</si>
  <si>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</si>
  <si>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</si>
  <si>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</si>
  <si>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</si>
  <si>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</si>
  <si>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</si>
  <si>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</si>
  <si>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</si>
  <si>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</si>
  <si>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</si>
  <si>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</si>
  <si>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</si>
  <si>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</si>
  <si>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</si>
  <si>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</si>
  <si>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</si>
  <si>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</si>
  <si>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</si>
  <si>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</si>
  <si>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</si>
  <si>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</si>
  <si>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</si>
  <si>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</si>
  <si>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</si>
  <si>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</si>
  <si>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</si>
  <si>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</si>
  <si>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</si>
  <si>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</si>
  <si>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</si>
  <si>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</si>
  <si>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</si>
  <si>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</si>
  <si>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</si>
  <si>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</si>
  <si>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</si>
  <si>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</si>
  <si>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</si>
  <si>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1 
TRABAJADOR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</si>
  <si>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</si>
  <si>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</si>
  <si>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</si>
  <si>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</si>
  <si>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</si>
  <si>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</si>
  <si>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</si>
  <si>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t>VARIACIÓN INTERANUAL
Absoluta              Relativa %</t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</si>
  <si>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</si>
  <si>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</si>
  <si>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</si>
  <si>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</si>
  <si>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</si>
  <si>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</si>
  <si>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</si>
  <si>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</si>
  <si>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</si>
  <si>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</si>
  <si>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</si>
  <si>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</si>
  <si>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</si>
  <si>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</si>
  <si>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</si>
  <si>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</si>
  <si>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</si>
  <si>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</si>
  <si>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</si>
  <si>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</si>
  <si>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</si>
  <si>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</si>
  <si>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ANEXO COVID-19</t>
  </si>
  <si>
    <t>Variación diaria de afiliados</t>
  </si>
  <si>
    <t>Variación por Totales y por Género</t>
  </si>
  <si>
    <t>Variación por Regímenes y por tipo de contrato</t>
  </si>
  <si>
    <t>Variación por Sectores y por Secciones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</si>
  <si>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</si>
  <si>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</si>
  <si>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</si>
  <si>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</si>
  <si>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</si>
  <si>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</si>
  <si>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</si>
  <si>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</si>
  <si>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</si>
  <si>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</si>
  <si>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S.E.Agrario</t>
  </si>
  <si>
    <t>S.E.Hogar</t>
  </si>
  <si>
    <t>RETA</t>
  </si>
  <si>
    <t>Mar</t>
  </si>
  <si>
    <t>Agricultura</t>
  </si>
  <si>
    <t>del 12/03  al 30/04</t>
  </si>
  <si>
    <t>G. Comercio; 
Reparación de Vehículos de 
Motor y Motocicletas</t>
  </si>
  <si>
    <t>C. Industria Manufacturera</t>
  </si>
  <si>
    <t>Q.Actividades Sanitarias Y 
Servicios Sociales</t>
  </si>
  <si>
    <t>N.Actividades Administrativas
 Y Servicios Auxiliares</t>
  </si>
  <si>
    <t>I. Hostelería</t>
  </si>
  <si>
    <t>P. Educación</t>
  </si>
  <si>
    <t>F. Construcción</t>
  </si>
  <si>
    <t>M. Actividades Profesionales 
Científicas Y Técnicas</t>
  </si>
  <si>
    <t>RESTO SECCIONES</t>
  </si>
  <si>
    <t>INFORMACIÓN MENSUAL</t>
  </si>
  <si>
    <t>Variaciones
absolutas</t>
  </si>
  <si>
    <t>Variaciones
porcentuales</t>
  </si>
  <si>
    <t>INDEFINIDOS</t>
  </si>
  <si>
    <t>TEMPORALES</t>
  </si>
  <si>
    <t>OTROS</t>
  </si>
  <si>
    <t>FECHA</t>
  </si>
  <si>
    <t>Variaciones absolutas</t>
  </si>
  <si>
    <t>Variaciones porcentuales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</si>
  <si>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</si>
  <si>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</si>
  <si>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</si>
  <si>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</si>
  <si>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</si>
  <si>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</si>
  <si>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</si>
  <si>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</si>
  <si>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</si>
  <si>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</si>
  <si>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</si>
  <si>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</si>
  <si>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</si>
  <si>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</si>
  <si>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</si>
  <si>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</si>
  <si>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</si>
  <si>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</si>
  <si>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</si>
  <si>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</si>
  <si>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</si>
  <si>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</si>
  <si>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</si>
  <si>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</si>
  <si>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</si>
  <si>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</si>
  <si>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</si>
  <si>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</si>
  <si>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</si>
  <si>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</si>
  <si>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</si>
  <si>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</si>
  <si>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SERIE HISTÓRICA DE LOS MESES DE OCTUBRE</t>
  </si>
  <si>
    <t>----</t>
  </si>
  <si>
    <t>---</t>
  </si>
  <si>
    <t>H. Transporte y Almac.</t>
  </si>
  <si>
    <t>O. Adm.Pública
 Defensa; SS Obligatoria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</si>
  <si>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</si>
  <si>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</si>
  <si>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</si>
  <si>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</si>
  <si>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</si>
  <si>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No constan</t>
  </si>
  <si>
    <t>Afiliados medios Totales</t>
  </si>
  <si>
    <t>para el Régimen General.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</si>
  <si>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</si>
  <si>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</si>
  <si>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</si>
  <si>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</si>
  <si>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Noviembre 2020</t>
  </si>
  <si>
    <t>NOVIEMBRE 2020</t>
  </si>
  <si>
    <t xml:space="preserve">       La evolución de la afiliación media entre los meses de noviembre de 2020 y 2019 por regímenes</t>
  </si>
  <si>
    <t>AFILIADOS MEDIOS
Noviembre-2020</t>
  </si>
  <si>
    <t>SERIE HISTÓRICA DE LOS MESES DE NOVIEMBRE</t>
  </si>
  <si>
    <t>NÚMERO MEDIO DE CONVENIOS ESPECIALES. NOVIEMBRE 2020</t>
  </si>
  <si>
    <t>MEDIA NOVIEMBRE</t>
  </si>
  <si>
    <t>AFILIACIÓN  DIARIA EN EL MES DE NOVIEMBRE Y MEDIA MENSUAL</t>
  </si>
  <si>
    <t xml:space="preserve"> NOVIEMBRE
2020</t>
  </si>
  <si>
    <t>MEDIAS MENSUALES MES DE NOVIEMBRE</t>
  </si>
  <si>
    <t>VARIACIÓN MENSUAL EN EL MES DE NOVIEMBRE</t>
  </si>
  <si>
    <t>AFILIACIÓN POR PROVINCIAS Y CC AA NOVIEMBRE 2020</t>
  </si>
  <si>
    <t>AFILIACIÓN POR PROVINCIAS Y CC AA RÉGIMEN GENERAL. NOVIEMBRE 2020</t>
  </si>
  <si>
    <t>ENERO - NOVIEMBRE 2020</t>
  </si>
  <si>
    <t>MEDIOS 
 NOVIEMBRE</t>
  </si>
  <si>
    <t>30 DE NOVIEMBRE DE 2020</t>
  </si>
  <si>
    <t>del 01/05 al 30/11</t>
  </si>
  <si>
    <t>ACUMULADO: del 12/03 al 30/11</t>
  </si>
  <si>
    <t>del 01/05  al 30/11</t>
  </si>
  <si>
    <t>ACUMULADO del 12/03 al 30/11</t>
  </si>
  <si>
    <t>ERTES RDL 30/2020</t>
  </si>
  <si>
    <t>ERTES RDL 30/2020 (por tipos)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</si>
  <si>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</si>
  <si>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</si>
  <si>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</si>
  <si>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</si>
  <si>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</si>
  <si>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</si>
  <si>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>-1,83%</t>
  </si>
  <si>
    <t>-354.877</t>
  </si>
  <si>
    <t xml:space="preserve">EMPRESAS Y TRABAJADORES EN SITUACIÓN DE ERTE </t>
  </si>
  <si>
    <t xml:space="preserve"> ha  sido la siguiente:</t>
  </si>
  <si>
    <r>
      <t xml:space="preserve">       La tasa de variación interanual en noviembre ha sido </t>
    </r>
    <r>
      <rPr>
        <sz val="12"/>
        <rFont val="Calibri"/>
        <family val="2"/>
      </rPr>
      <t xml:space="preserve">de </t>
    </r>
    <r>
      <rPr>
        <b/>
        <sz val="12"/>
        <rFont val="Calibri"/>
        <family val="2"/>
      </rPr>
      <t xml:space="preserve">-1,83 % </t>
    </r>
    <r>
      <rPr>
        <sz val="12"/>
        <color theme="1"/>
        <rFont val="Calibri"/>
        <family val="2"/>
      </rPr>
      <t>para el Total Sistema y de</t>
    </r>
    <r>
      <rPr>
        <b/>
        <sz val="12"/>
        <rFont val="Calibri"/>
        <family val="2"/>
      </rPr>
      <t xml:space="preserve"> -2,30%</t>
    </r>
    <r>
      <rPr>
        <sz val="12"/>
        <color theme="1"/>
        <rFont val="Calibri"/>
        <family val="2"/>
      </rPr>
      <t xml:space="preserve">
</t>
    </r>
  </si>
  <si>
    <r>
      <t xml:space="preserve">       El  número  de afiliados  al  Sistema  de  la Seguridad Social durante  el mes  de noviembre  ha  ascendido a </t>
    </r>
    <r>
      <rPr>
        <b/>
        <sz val="12"/>
        <rFont val="Calibri"/>
        <family val="2"/>
      </rPr>
      <t xml:space="preserve">19.022.002 </t>
    </r>
    <r>
      <rPr>
        <sz val="12"/>
        <rFont val="Calibri"/>
        <family val="2"/>
      </rPr>
      <t xml:space="preserve"> En el Régimen General el número medio de afiliados en el mes ha sido de </t>
    </r>
    <r>
      <rPr>
        <b/>
        <sz val="12"/>
        <rFont val="Calibri"/>
        <family val="2"/>
      </rPr>
      <t xml:space="preserve">14.562.223,  </t>
    </r>
    <r>
      <rPr>
        <sz val="12"/>
        <rFont val="Calibri"/>
        <family val="2"/>
      </rPr>
      <t>sin  incluir  a los Sistemas  Especiales de  Hogar y Agrario, integrados  en   el  Régimen  General  desde enero de 2012.</t>
    </r>
  </si>
  <si>
    <t>TOTAL CLAVES ANTERIORES</t>
  </si>
  <si>
    <t>CLAVES RDL 30/2020 - ETOP</t>
  </si>
  <si>
    <t xml:space="preserve">TOTAL CLAVES RD Ley 30/2020  </t>
  </si>
  <si>
    <t>EVOLUCIÓN DIARIA DE TRABAJADORES EN ERTE
SERIE REVISADA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</si>
</sst>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0.0000%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</font>
    <font>
      <sz val="12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FAFA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37">
    <xf numFmtId="0" fontId="0" fillId="0" borderId="0" applyBorder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45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46" fillId="21" borderId="2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165" fontId="23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52" fillId="7" borderId="1" applyNumberFormat="0" applyAlignment="0" applyProtection="0"/>
    <xf numFmtId="0" fontId="53" fillId="0" borderId="3" applyNumberFormat="0" applyFill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7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58" fillId="0" borderId="0"/>
    <xf numFmtId="0" fontId="2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3" fillId="0" borderId="0"/>
    <xf numFmtId="0" fontId="60" fillId="0" borderId="0"/>
    <xf numFmtId="0" fontId="23" fillId="0" borderId="0"/>
    <xf numFmtId="0" fontId="25" fillId="0" borderId="0"/>
    <xf numFmtId="0" fontId="23" fillId="0" borderId="0" applyBorder="0"/>
    <xf numFmtId="0" fontId="23" fillId="0" borderId="0"/>
    <xf numFmtId="0" fontId="56" fillId="0" borderId="0"/>
    <xf numFmtId="0" fontId="23" fillId="0" borderId="0"/>
    <xf numFmtId="0" fontId="25" fillId="0" borderId="0"/>
    <xf numFmtId="0" fontId="25" fillId="0" borderId="0"/>
    <xf numFmtId="0" fontId="59" fillId="0" borderId="0"/>
    <xf numFmtId="0" fontId="59" fillId="0" borderId="0"/>
    <xf numFmtId="0" fontId="60" fillId="0" borderId="0"/>
    <xf numFmtId="0" fontId="60" fillId="0" borderId="0"/>
    <xf numFmtId="0" fontId="26" fillId="0" borderId="0" applyBorder="0"/>
    <xf numFmtId="0" fontId="57" fillId="0" borderId="0"/>
    <xf numFmtId="0" fontId="27" fillId="22" borderId="7" applyNumberFormat="0" applyFont="0" applyAlignment="0" applyProtection="0"/>
    <xf numFmtId="0" fontId="23" fillId="22" borderId="7" applyNumberFormat="0" applyFont="0" applyAlignment="0" applyProtection="0"/>
    <xf numFmtId="0" fontId="23" fillId="22" borderId="7" applyNumberFormat="0" applyFont="0" applyAlignment="0" applyProtection="0"/>
    <xf numFmtId="0" fontId="54" fillId="20" borderId="8" applyNumberFormat="0" applyAlignment="0" applyProtection="0"/>
    <xf numFmtId="9" fontId="23" fillId="0" borderId="0" applyFont="0" applyFill="0" applyBorder="0" applyAlignment="0" applyProtection="0"/>
    <xf numFmtId="0" fontId="38" fillId="20" borderId="8" applyNumberFormat="0" applyAlignment="0" applyProtection="0"/>
    <xf numFmtId="0" fontId="38" fillId="20" borderId="8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/>
    <xf numFmtId="0" fontId="25" fillId="0" borderId="0"/>
    <xf numFmtId="166" fontId="20" fillId="0" borderId="0" applyFont="0" applyFill="0" applyBorder="0" applyAlignment="0" applyProtection="0"/>
    <xf numFmtId="0" fontId="23" fillId="0" borderId="0" applyBorder="0"/>
    <xf numFmtId="0" fontId="20" fillId="0" borderId="0"/>
    <xf numFmtId="0" fontId="73" fillId="0" borderId="0"/>
    <xf numFmtId="0" fontId="73" fillId="0" borderId="0"/>
    <xf numFmtId="0" fontId="20" fillId="0" borderId="0"/>
    <xf numFmtId="0" fontId="74" fillId="0" borderId="0" applyNumberFormat="0" applyFill="0" applyBorder="0" applyAlignment="0" applyProtection="0"/>
    <xf numFmtId="9" fontId="7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 applyBorder="0"/>
    <xf numFmtId="0" fontId="19" fillId="0" borderId="0"/>
    <xf numFmtId="0" fontId="85" fillId="0" borderId="0"/>
    <xf numFmtId="0" fontId="23" fillId="0" borderId="0" applyBorder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6" fillId="0" borderId="0"/>
    <xf numFmtId="0" fontId="71" fillId="0" borderId="0"/>
    <xf numFmtId="0" fontId="71" fillId="0" borderId="0"/>
    <xf numFmtId="0" fontId="13" fillId="0" borderId="0"/>
    <xf numFmtId="9" fontId="13" fillId="0" borderId="0" applyFont="0" applyFill="0" applyBorder="0" applyAlignment="0" applyProtection="0"/>
    <xf numFmtId="0" fontId="23" fillId="0" borderId="0"/>
    <xf numFmtId="0" fontId="23" fillId="0" borderId="0" applyBorder="0"/>
    <xf numFmtId="0" fontId="45" fillId="20" borderId="78" applyNumberFormat="0" applyAlignment="0" applyProtection="0"/>
    <xf numFmtId="0" fontId="32" fillId="20" borderId="78" applyNumberFormat="0" applyAlignment="0" applyProtection="0"/>
    <xf numFmtId="0" fontId="32" fillId="20" borderId="78" applyNumberFormat="0" applyAlignment="0" applyProtection="0"/>
    <xf numFmtId="0" fontId="36" fillId="7" borderId="78" applyNumberFormat="0" applyAlignment="0" applyProtection="0"/>
    <xf numFmtId="0" fontId="36" fillId="7" borderId="78" applyNumberFormat="0" applyAlignment="0" applyProtection="0"/>
    <xf numFmtId="0" fontId="52" fillId="7" borderId="78" applyNumberFormat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22" borderId="79" applyNumberFormat="0" applyFont="0" applyAlignment="0" applyProtection="0"/>
    <xf numFmtId="0" fontId="23" fillId="22" borderId="79" applyNumberFormat="0" applyFont="0" applyAlignment="0" applyProtection="0"/>
    <xf numFmtId="0" fontId="23" fillId="22" borderId="79" applyNumberFormat="0" applyFont="0" applyAlignment="0" applyProtection="0"/>
    <xf numFmtId="0" fontId="54" fillId="20" borderId="80" applyNumberFormat="0" applyAlignment="0" applyProtection="0"/>
    <xf numFmtId="0" fontId="38" fillId="20" borderId="80" applyNumberFormat="0" applyAlignment="0" applyProtection="0"/>
    <xf numFmtId="0" fontId="38" fillId="20" borderId="80" applyNumberFormat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52" fillId="7" borderId="81" applyNumberFormat="0" applyAlignment="0" applyProtection="0"/>
    <xf numFmtId="0" fontId="36" fillId="7" borderId="81" applyNumberFormat="0" applyAlignment="0" applyProtection="0"/>
    <xf numFmtId="0" fontId="36" fillId="7" borderId="81" applyNumberFormat="0" applyAlignment="0" applyProtection="0"/>
    <xf numFmtId="0" fontId="32" fillId="20" borderId="81" applyNumberFormat="0" applyAlignment="0" applyProtection="0"/>
    <xf numFmtId="0" fontId="32" fillId="20" borderId="81" applyNumberFormat="0" applyAlignment="0" applyProtection="0"/>
    <xf numFmtId="0" fontId="45" fillId="20" borderId="81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23" fillId="0" borderId="0" applyFont="0" applyFill="0" applyBorder="0" applyAlignment="0" applyProtection="0"/>
    <xf numFmtId="0" fontId="85" fillId="0" borderId="0"/>
    <xf numFmtId="0" fontId="23" fillId="22" borderId="82" applyNumberFormat="0" applyFont="0" applyAlignment="0" applyProtection="0"/>
    <xf numFmtId="0" fontId="23" fillId="22" borderId="82" applyNumberFormat="0" applyFont="0" applyAlignment="0" applyProtection="0"/>
    <xf numFmtId="0" fontId="23" fillId="22" borderId="82" applyNumberFormat="0" applyFont="0" applyAlignment="0" applyProtection="0"/>
    <xf numFmtId="0" fontId="54" fillId="20" borderId="83" applyNumberFormat="0" applyAlignment="0" applyProtection="0"/>
    <xf numFmtId="0" fontId="38" fillId="20" borderId="83" applyNumberFormat="0" applyAlignment="0" applyProtection="0"/>
    <xf numFmtId="0" fontId="38" fillId="20" borderId="83" applyNumberFormat="0" applyAlignment="0" applyProtection="0"/>
    <xf numFmtId="43" fontId="23" fillId="0" borderId="0" applyFont="0" applyFill="0" applyBorder="0" applyAlignment="0" applyProtection="0"/>
    <xf numFmtId="43" fontId="16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3" fillId="0" borderId="0"/>
    <xf numFmtId="0" fontId="165" fillId="0" borderId="0"/>
    <xf numFmtId="9" fontId="7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280">
    <xf numFmtId="0" fontId="0" fillId="0" borderId="0" xfId="0"/>
    <xf numFmtId="0" fontId="23" fillId="0" borderId="0" xfId="143"/>
    <xf numFmtId="0" fontId="61" fillId="0" borderId="0" xfId="0" applyFont="1"/>
    <xf numFmtId="3" fontId="61" fillId="0" borderId="22" xfId="0" applyNumberFormat="1" applyFont="1" applyBorder="1" applyAlignment="1">
      <alignment horizontal="right" indent="1"/>
    </xf>
    <xf numFmtId="10" fontId="61" fillId="0" borderId="9" xfId="0" applyNumberFormat="1" applyFont="1" applyBorder="1" applyAlignment="1">
      <alignment horizontal="right" indent="1"/>
    </xf>
    <xf numFmtId="3" fontId="61" fillId="0" borderId="9" xfId="0" applyNumberFormat="1" applyFont="1" applyBorder="1"/>
    <xf numFmtId="3" fontId="61" fillId="0" borderId="27" xfId="0" applyNumberFormat="1" applyFont="1" applyBorder="1" applyAlignment="1">
      <alignment horizontal="right" vertical="center" indent="1"/>
    </xf>
    <xf numFmtId="3" fontId="62" fillId="0" borderId="16" xfId="0" applyNumberFormat="1" applyFont="1" applyBorder="1" applyAlignment="1">
      <alignment horizontal="right" vertical="center" indent="1"/>
    </xf>
    <xf numFmtId="0" fontId="66" fillId="0" borderId="0" xfId="131" applyFont="1"/>
    <xf numFmtId="0" fontId="67" fillId="0" borderId="0" xfId="131" applyFont="1" applyBorder="1"/>
    <xf numFmtId="3" fontId="61" fillId="0" borderId="0" xfId="0" applyNumberFormat="1" applyFont="1"/>
    <xf numFmtId="4" fontId="66" fillId="0" borderId="0" xfId="0" applyNumberFormat="1" applyFont="1"/>
    <xf numFmtId="176" fontId="65" fillId="0" borderId="19" xfId="0" applyNumberFormat="1" applyFont="1" applyFill="1" applyBorder="1" applyAlignment="1" applyProtection="1">
      <alignment horizontal="center"/>
    </xf>
    <xf numFmtId="176" fontId="65" fillId="0" borderId="21" xfId="0" applyNumberFormat="1" applyFont="1" applyFill="1" applyBorder="1" applyAlignment="1" applyProtection="1">
      <alignment horizontal="center"/>
    </xf>
    <xf numFmtId="0" fontId="82" fillId="0" borderId="0" xfId="139" applyFont="1" applyFill="1" applyAlignment="1">
      <alignment vertical="center" wrapText="1"/>
    </xf>
    <xf numFmtId="0" fontId="61" fillId="0" borderId="0" xfId="139" applyFont="1"/>
    <xf numFmtId="3" fontId="87" fillId="0" borderId="0" xfId="139" applyNumberFormat="1" applyFont="1" applyAlignment="1">
      <alignment vertical="center"/>
    </xf>
    <xf numFmtId="0" fontId="61" fillId="0" borderId="0" xfId="139" applyFont="1" applyFill="1"/>
    <xf numFmtId="0" fontId="61" fillId="0" borderId="53" xfId="139" applyFont="1" applyBorder="1"/>
    <xf numFmtId="0" fontId="61" fillId="0" borderId="0" xfId="139" applyFont="1" applyAlignment="1"/>
    <xf numFmtId="0" fontId="88" fillId="0" borderId="0" xfId="141" applyFont="1" applyAlignment="1">
      <alignment horizontal="centerContinuous" vertical="center"/>
    </xf>
    <xf numFmtId="0" fontId="64" fillId="0" borderId="0" xfId="141" applyFont="1" applyBorder="1"/>
    <xf numFmtId="0" fontId="64" fillId="0" borderId="0" xfId="141" applyFont="1" applyBorder="1" applyAlignment="1">
      <alignment wrapText="1"/>
    </xf>
    <xf numFmtId="0" fontId="90" fillId="0" borderId="0" xfId="179" applyFont="1" applyAlignment="1">
      <alignment vertical="center"/>
    </xf>
    <xf numFmtId="0" fontId="90" fillId="0" borderId="0" xfId="179" applyFont="1"/>
    <xf numFmtId="0" fontId="61" fillId="0" borderId="0" xfId="141" applyFont="1"/>
    <xf numFmtId="0" fontId="64" fillId="0" borderId="0" xfId="141" applyFont="1"/>
    <xf numFmtId="0" fontId="61" fillId="0" borderId="0" xfId="141" applyFont="1" applyBorder="1"/>
    <xf numFmtId="0" fontId="61" fillId="24" borderId="0" xfId="154" applyFont="1" applyFill="1" applyAlignment="1">
      <alignment horizontal="center"/>
    </xf>
    <xf numFmtId="1" fontId="68" fillId="29" borderId="23" xfId="143" applyNumberFormat="1" applyFont="1" applyFill="1" applyBorder="1" applyAlignment="1" applyProtection="1">
      <alignment horizontal="center"/>
    </xf>
    <xf numFmtId="3" fontId="93" fillId="30" borderId="19" xfId="154" applyNumberFormat="1" applyFont="1" applyFill="1" applyBorder="1" applyAlignment="1">
      <alignment horizontal="right" indent="1"/>
    </xf>
    <xf numFmtId="3" fontId="76" fillId="30" borderId="24" xfId="154" applyNumberFormat="1" applyFont="1" applyFill="1" applyBorder="1" applyAlignment="1">
      <alignment horizontal="right" indent="1"/>
    </xf>
    <xf numFmtId="1" fontId="68" fillId="29" borderId="24" xfId="143" applyNumberFormat="1" applyFont="1" applyFill="1" applyBorder="1" applyAlignment="1" applyProtection="1">
      <alignment horizontal="center"/>
    </xf>
    <xf numFmtId="0" fontId="61" fillId="24" borderId="0" xfId="154" applyFont="1" applyFill="1" applyAlignment="1">
      <alignment horizontal="center" vertical="center"/>
    </xf>
    <xf numFmtId="0" fontId="61" fillId="0" borderId="0" xfId="143" applyFont="1"/>
    <xf numFmtId="0" fontId="61" fillId="31" borderId="0" xfId="154" applyFont="1" applyFill="1" applyAlignment="1">
      <alignment horizontal="center"/>
    </xf>
    <xf numFmtId="1" fontId="95" fillId="0" borderId="23" xfId="143" applyNumberFormat="1" applyFont="1" applyFill="1" applyBorder="1" applyAlignment="1" applyProtection="1">
      <alignment horizontal="center"/>
    </xf>
    <xf numFmtId="3" fontId="93" fillId="0" borderId="19" xfId="154" applyNumberFormat="1" applyFont="1" applyFill="1" applyBorder="1" applyAlignment="1">
      <alignment horizontal="right" indent="1"/>
    </xf>
    <xf numFmtId="3" fontId="93" fillId="0" borderId="24" xfId="154" applyNumberFormat="1" applyFont="1" applyFill="1" applyBorder="1" applyAlignment="1">
      <alignment horizontal="right" indent="1"/>
    </xf>
    <xf numFmtId="1" fontId="68" fillId="39" borderId="23" xfId="143" applyNumberFormat="1" applyFont="1" applyFill="1" applyBorder="1" applyAlignment="1" applyProtection="1">
      <alignment horizontal="center"/>
    </xf>
    <xf numFmtId="3" fontId="76" fillId="39" borderId="19" xfId="154" applyNumberFormat="1" applyFont="1" applyFill="1" applyBorder="1" applyAlignment="1">
      <alignment horizontal="right" indent="1"/>
    </xf>
    <xf numFmtId="3" fontId="76" fillId="39" borderId="24" xfId="154" applyNumberFormat="1" applyFont="1" applyFill="1" applyBorder="1" applyAlignment="1">
      <alignment horizontal="right" indent="1"/>
    </xf>
    <xf numFmtId="1" fontId="68" fillId="39" borderId="24" xfId="143" applyNumberFormat="1" applyFont="1" applyFill="1" applyBorder="1" applyAlignment="1" applyProtection="1">
      <alignment horizontal="center"/>
    </xf>
    <xf numFmtId="166" fontId="61" fillId="24" borderId="0" xfId="115" applyFont="1" applyFill="1" applyBorder="1" applyAlignment="1" applyProtection="1">
      <alignment horizontal="center"/>
    </xf>
    <xf numFmtId="166" fontId="62" fillId="24" borderId="0" xfId="115" applyFont="1" applyFill="1" applyBorder="1" applyAlignment="1" applyProtection="1">
      <alignment horizontal="center"/>
    </xf>
    <xf numFmtId="169" fontId="93" fillId="30" borderId="24" xfId="154" applyNumberFormat="1" applyFont="1" applyFill="1" applyBorder="1" applyAlignment="1">
      <alignment horizontal="right"/>
    </xf>
    <xf numFmtId="0" fontId="61" fillId="24" borderId="0" xfId="154" applyFont="1" applyFill="1" applyBorder="1" applyAlignment="1">
      <alignment horizontal="center"/>
    </xf>
    <xf numFmtId="169" fontId="61" fillId="24" borderId="0" xfId="154" applyNumberFormat="1" applyFont="1" applyFill="1" applyAlignment="1">
      <alignment horizontal="center"/>
    </xf>
    <xf numFmtId="169" fontId="61" fillId="33" borderId="19" xfId="154" applyNumberFormat="1" applyFont="1" applyFill="1" applyBorder="1" applyAlignment="1">
      <alignment horizontal="right" indent="1"/>
    </xf>
    <xf numFmtId="169" fontId="93" fillId="0" borderId="24" xfId="154" applyNumberFormat="1" applyFont="1" applyFill="1" applyBorder="1" applyAlignment="1">
      <alignment horizontal="right"/>
    </xf>
    <xf numFmtId="1" fontId="62" fillId="39" borderId="24" xfId="143" applyNumberFormat="1" applyFont="1" applyFill="1" applyBorder="1" applyAlignment="1" applyProtection="1">
      <alignment horizontal="center"/>
    </xf>
    <xf numFmtId="169" fontId="61" fillId="0" borderId="20" xfId="154" applyNumberFormat="1" applyFont="1" applyFill="1" applyBorder="1" applyAlignment="1">
      <alignment horizontal="right"/>
    </xf>
    <xf numFmtId="1" fontId="97" fillId="0" borderId="23" xfId="143" applyNumberFormat="1" applyFont="1" applyFill="1" applyBorder="1" applyAlignment="1" applyProtection="1">
      <alignment horizontal="center"/>
    </xf>
    <xf numFmtId="3" fontId="93" fillId="0" borderId="21" xfId="154" applyNumberFormat="1" applyFont="1" applyFill="1" applyBorder="1" applyAlignment="1">
      <alignment horizontal="right" indent="1"/>
    </xf>
    <xf numFmtId="3" fontId="93" fillId="0" borderId="23" xfId="154" applyNumberFormat="1" applyFont="1" applyFill="1" applyBorder="1" applyAlignment="1">
      <alignment horizontal="right" indent="1"/>
    </xf>
    <xf numFmtId="169" fontId="93" fillId="0" borderId="23" xfId="154" applyNumberFormat="1" applyFont="1" applyFill="1" applyBorder="1" applyAlignment="1">
      <alignment horizontal="right"/>
    </xf>
    <xf numFmtId="1" fontId="98" fillId="39" borderId="23" xfId="143" applyNumberFormat="1" applyFont="1" applyFill="1" applyBorder="1" applyAlignment="1" applyProtection="1">
      <alignment horizontal="center"/>
    </xf>
    <xf numFmtId="169" fontId="76" fillId="39" borderId="24" xfId="154" applyNumberFormat="1" applyFont="1" applyFill="1" applyBorder="1" applyAlignment="1">
      <alignment horizontal="right"/>
    </xf>
    <xf numFmtId="169" fontId="93" fillId="0" borderId="19" xfId="154" applyNumberFormat="1" applyFont="1" applyFill="1" applyBorder="1" applyAlignment="1">
      <alignment horizontal="right"/>
    </xf>
    <xf numFmtId="0" fontId="92" fillId="0" borderId="0" xfId="0" applyFont="1" applyAlignment="1">
      <alignment horizontal="centerContinuous" vertical="center"/>
    </xf>
    <xf numFmtId="0" fontId="99" fillId="35" borderId="19" xfId="0" applyFont="1" applyFill="1" applyBorder="1" applyAlignment="1">
      <alignment horizontal="center" vertical="center" wrapText="1"/>
    </xf>
    <xf numFmtId="0" fontId="99" fillId="35" borderId="24" xfId="0" applyFont="1" applyFill="1" applyBorder="1" applyAlignment="1">
      <alignment horizontal="center" vertical="center" wrapText="1"/>
    </xf>
    <xf numFmtId="0" fontId="100" fillId="0" borderId="28" xfId="0" applyFont="1" applyBorder="1" applyAlignment="1">
      <alignment horizontal="left" vertical="center" indent="1"/>
    </xf>
    <xf numFmtId="3" fontId="100" fillId="0" borderId="29" xfId="0" applyNumberFormat="1" applyFont="1" applyBorder="1" applyAlignment="1">
      <alignment horizontal="right" vertical="center" indent="1"/>
    </xf>
    <xf numFmtId="3" fontId="100" fillId="0" borderId="28" xfId="0" applyNumberFormat="1" applyFont="1" applyBorder="1" applyAlignment="1">
      <alignment horizontal="right" vertical="center" indent="1"/>
    </xf>
    <xf numFmtId="4" fontId="61" fillId="0" borderId="0" xfId="0" applyNumberFormat="1" applyFont="1"/>
    <xf numFmtId="0" fontId="100" fillId="0" borderId="22" xfId="0" applyFont="1" applyBorder="1" applyAlignment="1">
      <alignment horizontal="left" vertical="center" indent="1"/>
    </xf>
    <xf numFmtId="3" fontId="100" fillId="0" borderId="20" xfId="0" applyNumberFormat="1" applyFont="1" applyBorder="1" applyAlignment="1">
      <alignment horizontal="right" vertical="center" indent="1"/>
    </xf>
    <xf numFmtId="3" fontId="100" fillId="0" borderId="22" xfId="0" applyNumberFormat="1" applyFont="1" applyBorder="1" applyAlignment="1">
      <alignment horizontal="right" vertical="center" indent="1"/>
    </xf>
    <xf numFmtId="0" fontId="99" fillId="0" borderId="24" xfId="0" applyFont="1" applyBorder="1" applyAlignment="1">
      <alignment horizontal="center" vertical="center"/>
    </xf>
    <xf numFmtId="3" fontId="99" fillId="0" borderId="19" xfId="0" applyNumberFormat="1" applyFont="1" applyBorder="1" applyAlignment="1">
      <alignment horizontal="right" vertical="center" indent="1"/>
    </xf>
    <xf numFmtId="3" fontId="99" fillId="0" borderId="24" xfId="0" applyNumberFormat="1" applyFont="1" applyBorder="1" applyAlignment="1">
      <alignment horizontal="right" vertical="center" indent="1"/>
    </xf>
    <xf numFmtId="0" fontId="18" fillId="0" borderId="0" xfId="131" applyFont="1" applyBorder="1"/>
    <xf numFmtId="0" fontId="101" fillId="26" borderId="0" xfId="131" applyFont="1" applyFill="1" applyBorder="1" applyAlignment="1">
      <alignment horizontal="centerContinuous" wrapText="1" readingOrder="1"/>
    </xf>
    <xf numFmtId="3" fontId="66" fillId="26" borderId="0" xfId="131" applyNumberFormat="1" applyFont="1" applyFill="1" applyBorder="1" applyAlignment="1">
      <alignment horizontal="centerContinuous" wrapText="1"/>
    </xf>
    <xf numFmtId="0" fontId="18" fillId="0" borderId="0" xfId="131" applyFont="1"/>
    <xf numFmtId="0" fontId="18" fillId="31" borderId="0" xfId="131" applyFont="1" applyFill="1"/>
    <xf numFmtId="3" fontId="18" fillId="0" borderId="0" xfId="131" applyNumberFormat="1" applyFont="1"/>
    <xf numFmtId="173" fontId="61" fillId="37" borderId="24" xfId="107" applyNumberFormat="1" applyFont="1" applyFill="1" applyBorder="1"/>
    <xf numFmtId="173" fontId="62" fillId="37" borderId="24" xfId="107" applyNumberFormat="1" applyFont="1" applyFill="1" applyBorder="1"/>
    <xf numFmtId="0" fontId="68" fillId="36" borderId="22" xfId="131" applyFont="1" applyFill="1" applyBorder="1" applyAlignment="1">
      <alignment horizontal="center"/>
    </xf>
    <xf numFmtId="173" fontId="71" fillId="36" borderId="22" xfId="131" applyNumberFormat="1" applyFont="1" applyFill="1" applyBorder="1" applyAlignment="1">
      <alignment horizontal="center" vertical="center" wrapText="1"/>
    </xf>
    <xf numFmtId="173" fontId="102" fillId="36" borderId="22" xfId="131" applyNumberFormat="1" applyFont="1" applyFill="1" applyBorder="1" applyAlignment="1">
      <alignment horizontal="center" vertical="center" wrapText="1"/>
    </xf>
    <xf numFmtId="0" fontId="68" fillId="37" borderId="22" xfId="131" applyFont="1" applyFill="1" applyBorder="1" applyAlignment="1">
      <alignment horizontal="center"/>
    </xf>
    <xf numFmtId="17" fontId="71" fillId="0" borderId="24" xfId="131" applyNumberFormat="1" applyFont="1" applyFill="1" applyBorder="1" applyAlignment="1">
      <alignment horizontal="left" indent="1"/>
    </xf>
    <xf numFmtId="173" fontId="61" fillId="0" borderId="24" xfId="107" applyNumberFormat="1" applyFont="1" applyFill="1" applyBorder="1"/>
    <xf numFmtId="17" fontId="71" fillId="0" borderId="23" xfId="131" applyNumberFormat="1" applyFont="1" applyFill="1" applyBorder="1" applyAlignment="1">
      <alignment horizontal="left" indent="1"/>
    </xf>
    <xf numFmtId="173" fontId="61" fillId="0" borderId="23" xfId="107" applyNumberFormat="1" applyFont="1" applyFill="1" applyBorder="1"/>
    <xf numFmtId="17" fontId="102" fillId="39" borderId="24" xfId="131" applyNumberFormat="1" applyFont="1" applyFill="1" applyBorder="1" applyAlignment="1">
      <alignment horizontal="left" indent="1"/>
    </xf>
    <xf numFmtId="173" fontId="62" fillId="39" borderId="24" xfId="107" applyNumberFormat="1" applyFont="1" applyFill="1" applyBorder="1"/>
    <xf numFmtId="0" fontId="68" fillId="39" borderId="22" xfId="131" applyFont="1" applyFill="1" applyBorder="1" applyAlignment="1">
      <alignment horizontal="center"/>
    </xf>
    <xf numFmtId="173" fontId="71" fillId="0" borderId="22" xfId="131" applyNumberFormat="1" applyFont="1" applyFill="1" applyBorder="1" applyAlignment="1">
      <alignment horizontal="center" vertical="center" wrapText="1"/>
    </xf>
    <xf numFmtId="3" fontId="66" fillId="0" borderId="0" xfId="131" applyNumberFormat="1" applyFont="1"/>
    <xf numFmtId="3" fontId="105" fillId="26" borderId="0" xfId="131" applyNumberFormat="1" applyFont="1" applyFill="1" applyBorder="1" applyAlignment="1">
      <alignment horizontal="centerContinuous" wrapText="1"/>
    </xf>
    <xf numFmtId="3" fontId="71" fillId="0" borderId="0" xfId="131" applyNumberFormat="1" applyFont="1"/>
    <xf numFmtId="3" fontId="102" fillId="0" borderId="0" xfId="131" applyNumberFormat="1" applyFont="1"/>
    <xf numFmtId="0" fontId="67" fillId="0" borderId="0" xfId="131" applyFont="1" applyBorder="1" applyAlignment="1">
      <alignment horizontal="centerContinuous"/>
    </xf>
    <xf numFmtId="0" fontId="106" fillId="0" borderId="0" xfId="131" applyFont="1" applyBorder="1" applyAlignment="1">
      <alignment horizontal="centerContinuous"/>
    </xf>
    <xf numFmtId="3" fontId="61" fillId="37" borderId="24" xfId="107" applyNumberFormat="1" applyFont="1" applyFill="1" applyBorder="1" applyAlignment="1">
      <alignment horizontal="right" indent="1"/>
    </xf>
    <xf numFmtId="10" fontId="61" fillId="37" borderId="24" xfId="107" applyNumberFormat="1" applyFont="1" applyFill="1" applyBorder="1" applyAlignment="1">
      <alignment horizontal="right" indent="1"/>
    </xf>
    <xf numFmtId="173" fontId="66" fillId="36" borderId="22" xfId="131" applyNumberFormat="1" applyFont="1" applyFill="1" applyBorder="1" applyAlignment="1">
      <alignment horizontal="center" vertical="center" wrapText="1"/>
    </xf>
    <xf numFmtId="173" fontId="61" fillId="38" borderId="22" xfId="107" applyNumberFormat="1" applyFont="1" applyFill="1" applyBorder="1"/>
    <xf numFmtId="3" fontId="61" fillId="0" borderId="24" xfId="107" applyNumberFormat="1" applyFont="1" applyFill="1" applyBorder="1" applyAlignment="1">
      <alignment horizontal="right" indent="1"/>
    </xf>
    <xf numFmtId="10" fontId="61" fillId="0" borderId="24" xfId="107" applyNumberFormat="1" applyFont="1" applyFill="1" applyBorder="1" applyAlignment="1">
      <alignment horizontal="right" indent="1"/>
    </xf>
    <xf numFmtId="3" fontId="61" fillId="0" borderId="23" xfId="107" applyNumberFormat="1" applyFont="1" applyFill="1" applyBorder="1" applyAlignment="1">
      <alignment horizontal="right" indent="1"/>
    </xf>
    <xf numFmtId="10" fontId="61" fillId="0" borderId="23" xfId="107" applyNumberFormat="1" applyFont="1" applyFill="1" applyBorder="1" applyAlignment="1">
      <alignment horizontal="right" indent="1"/>
    </xf>
    <xf numFmtId="3" fontId="62" fillId="39" borderId="24" xfId="107" applyNumberFormat="1" applyFont="1" applyFill="1" applyBorder="1" applyAlignment="1">
      <alignment horizontal="right" indent="1"/>
    </xf>
    <xf numFmtId="10" fontId="62" fillId="39" borderId="24" xfId="107" applyNumberFormat="1" applyFont="1" applyFill="1" applyBorder="1" applyAlignment="1">
      <alignment horizontal="right" indent="1"/>
    </xf>
    <xf numFmtId="173" fontId="61" fillId="0" borderId="22" xfId="107" applyNumberFormat="1" applyFont="1" applyFill="1" applyBorder="1"/>
    <xf numFmtId="0" fontId="71" fillId="0" borderId="0" xfId="131" applyFont="1" applyAlignment="1">
      <alignment horizontal="center"/>
    </xf>
    <xf numFmtId="0" fontId="62" fillId="0" borderId="0" xfId="143" applyFont="1"/>
    <xf numFmtId="0" fontId="107" fillId="0" borderId="0" xfId="143" applyFont="1"/>
    <xf numFmtId="3" fontId="61" fillId="0" borderId="0" xfId="143" applyNumberFormat="1" applyFont="1"/>
    <xf numFmtId="0" fontId="61" fillId="0" borderId="0" xfId="143" applyFont="1" applyAlignment="1">
      <alignment vertical="top"/>
    </xf>
    <xf numFmtId="3" fontId="61" fillId="0" borderId="0" xfId="143" applyNumberFormat="1" applyFont="1" applyAlignment="1">
      <alignment vertical="top"/>
    </xf>
    <xf numFmtId="0" fontId="108" fillId="0" borderId="0" xfId="143" applyFont="1" applyAlignment="1">
      <alignment horizontal="centerContinuous" vertical="top"/>
    </xf>
    <xf numFmtId="3" fontId="62" fillId="0" borderId="0" xfId="143" applyNumberFormat="1" applyFont="1"/>
    <xf numFmtId="174" fontId="109" fillId="0" borderId="0" xfId="143" applyNumberFormat="1" applyFont="1"/>
    <xf numFmtId="0" fontId="62" fillId="0" borderId="0" xfId="143" applyFont="1" applyAlignment="1">
      <alignment horizontal="center" vertical="center"/>
    </xf>
    <xf numFmtId="3" fontId="62" fillId="0" borderId="0" xfId="143" applyNumberFormat="1" applyFont="1" applyAlignment="1">
      <alignment horizontal="center" vertical="center"/>
    </xf>
    <xf numFmtId="0" fontId="61" fillId="0" borderId="0" xfId="143" applyFont="1" applyBorder="1"/>
    <xf numFmtId="0" fontId="62" fillId="0" borderId="0" xfId="143" applyFont="1" applyBorder="1"/>
    <xf numFmtId="0" fontId="107" fillId="0" borderId="0" xfId="143" applyFont="1" applyBorder="1"/>
    <xf numFmtId="0" fontId="91" fillId="0" borderId="0" xfId="143" applyFont="1" applyBorder="1" applyAlignment="1">
      <alignment horizontal="center"/>
    </xf>
    <xf numFmtId="0" fontId="113" fillId="25" borderId="32" xfId="143" applyFont="1" applyFill="1" applyBorder="1" applyAlignment="1">
      <alignment horizontal="center" vertical="center" wrapText="1"/>
    </xf>
    <xf numFmtId="0" fontId="114" fillId="25" borderId="32" xfId="143" applyFont="1" applyFill="1" applyBorder="1" applyAlignment="1">
      <alignment horizontal="center" vertical="center" wrapText="1"/>
    </xf>
    <xf numFmtId="0" fontId="113" fillId="25" borderId="33" xfId="143" applyFont="1" applyFill="1" applyBorder="1" applyAlignment="1">
      <alignment horizontal="center" vertical="center" wrapText="1"/>
    </xf>
    <xf numFmtId="0" fontId="90" fillId="0" borderId="15" xfId="143" applyFont="1" applyBorder="1"/>
    <xf numFmtId="174" fontId="113" fillId="0" borderId="0" xfId="143" applyNumberFormat="1" applyFont="1" applyBorder="1"/>
    <xf numFmtId="174" fontId="90" fillId="0" borderId="0" xfId="143" applyNumberFormat="1" applyFont="1" applyBorder="1"/>
    <xf numFmtId="174" fontId="115" fillId="0" borderId="0" xfId="143" applyNumberFormat="1" applyFont="1" applyBorder="1"/>
    <xf numFmtId="174" fontId="90" fillId="0" borderId="34" xfId="143" applyNumberFormat="1" applyFont="1" applyBorder="1"/>
    <xf numFmtId="174" fontId="90" fillId="0" borderId="14" xfId="143" applyNumberFormat="1" applyFont="1" applyBorder="1"/>
    <xf numFmtId="184" fontId="111" fillId="0" borderId="15" xfId="143" applyNumberFormat="1" applyFont="1" applyBorder="1" applyAlignment="1">
      <alignment horizontal="center"/>
    </xf>
    <xf numFmtId="3" fontId="111" fillId="0" borderId="0" xfId="143" applyNumberFormat="1" applyFont="1" applyBorder="1" applyAlignment="1">
      <alignment horizontal="right" indent="1"/>
    </xf>
    <xf numFmtId="3" fontId="90" fillId="0" borderId="0" xfId="143" applyNumberFormat="1" applyFont="1" applyBorder="1"/>
    <xf numFmtId="3" fontId="113" fillId="0" borderId="0" xfId="143" applyNumberFormat="1" applyFont="1" applyBorder="1" applyAlignment="1">
      <alignment horizontal="right" indent="1"/>
    </xf>
    <xf numFmtId="3" fontId="113" fillId="0" borderId="14" xfId="143" applyNumberFormat="1" applyFont="1" applyBorder="1" applyAlignment="1">
      <alignment horizontal="right" indent="1"/>
    </xf>
    <xf numFmtId="3" fontId="111" fillId="0" borderId="14" xfId="143" applyNumberFormat="1" applyFont="1" applyBorder="1" applyAlignment="1">
      <alignment horizontal="right" indent="1"/>
    </xf>
    <xf numFmtId="0" fontId="65" fillId="0" borderId="0" xfId="0" applyFont="1"/>
    <xf numFmtId="0" fontId="96" fillId="0" borderId="0" xfId="0" applyFont="1"/>
    <xf numFmtId="0" fontId="116" fillId="24" borderId="0" xfId="0" applyFont="1" applyFill="1" applyBorder="1" applyAlignment="1">
      <alignment horizontal="center" vertical="center" wrapText="1"/>
    </xf>
    <xf numFmtId="0" fontId="117" fillId="24" borderId="0" xfId="0" applyFont="1" applyFill="1" applyBorder="1" applyAlignment="1">
      <alignment horizontal="center" vertical="center" wrapText="1"/>
    </xf>
    <xf numFmtId="0" fontId="118" fillId="0" borderId="0" xfId="0" applyFont="1"/>
    <xf numFmtId="0" fontId="114" fillId="25" borderId="29" xfId="0" applyFont="1" applyFill="1" applyBorder="1" applyAlignment="1">
      <alignment horizontal="centerContinuous" vertical="center"/>
    </xf>
    <xf numFmtId="0" fontId="114" fillId="25" borderId="10" xfId="0" applyFont="1" applyFill="1" applyBorder="1" applyAlignment="1">
      <alignment horizontal="centerContinuous" vertical="center"/>
    </xf>
    <xf numFmtId="0" fontId="111" fillId="25" borderId="10" xfId="0" applyFont="1" applyFill="1" applyBorder="1" applyAlignment="1">
      <alignment horizontal="centerContinuous" wrapText="1"/>
    </xf>
    <xf numFmtId="0" fontId="61" fillId="0" borderId="0" xfId="0" applyFont="1" applyAlignment="1">
      <alignment horizontal="center" vertical="center"/>
    </xf>
    <xf numFmtId="3" fontId="68" fillId="30" borderId="19" xfId="0" applyNumberFormat="1" applyFont="1" applyFill="1" applyBorder="1" applyAlignment="1">
      <alignment horizontal="center" wrapText="1"/>
    </xf>
    <xf numFmtId="173" fontId="96" fillId="30" borderId="24" xfId="0" applyNumberFormat="1" applyFont="1" applyFill="1" applyBorder="1" applyAlignment="1"/>
    <xf numFmtId="173" fontId="96" fillId="30" borderId="19" xfId="0" applyNumberFormat="1" applyFont="1" applyFill="1" applyBorder="1" applyAlignment="1"/>
    <xf numFmtId="0" fontId="61" fillId="0" borderId="0" xfId="0" applyFont="1" applyAlignment="1"/>
    <xf numFmtId="0" fontId="61" fillId="0" borderId="0" xfId="0" applyFont="1" applyBorder="1" applyAlignment="1"/>
    <xf numFmtId="0" fontId="62" fillId="0" borderId="0" xfId="0" applyFont="1" applyAlignment="1"/>
    <xf numFmtId="0" fontId="62" fillId="0" borderId="0" xfId="0" applyFont="1" applyBorder="1" applyAlignment="1"/>
    <xf numFmtId="3" fontId="61" fillId="0" borderId="19" xfId="0" applyNumberFormat="1" applyFont="1" applyFill="1" applyBorder="1" applyAlignment="1">
      <alignment horizontal="center" wrapText="1"/>
    </xf>
    <xf numFmtId="173" fontId="65" fillId="0" borderId="19" xfId="0" applyNumberFormat="1" applyFont="1" applyFill="1" applyBorder="1" applyAlignment="1"/>
    <xf numFmtId="173" fontId="65" fillId="0" borderId="24" xfId="0" applyNumberFormat="1" applyFont="1" applyFill="1" applyBorder="1" applyAlignment="1"/>
    <xf numFmtId="3" fontId="62" fillId="39" borderId="21" xfId="0" applyNumberFormat="1" applyFont="1" applyFill="1" applyBorder="1" applyAlignment="1">
      <alignment horizontal="center" wrapText="1"/>
    </xf>
    <xf numFmtId="173" fontId="96" fillId="39" borderId="21" xfId="0" applyNumberFormat="1" applyFont="1" applyFill="1" applyBorder="1" applyAlignment="1"/>
    <xf numFmtId="10" fontId="96" fillId="39" borderId="11" xfId="0" applyNumberFormat="1" applyFont="1" applyFill="1" applyBorder="1" applyAlignment="1">
      <alignment horizontal="center"/>
    </xf>
    <xf numFmtId="173" fontId="96" fillId="39" borderId="23" xfId="0" applyNumberFormat="1" applyFont="1" applyFill="1" applyBorder="1" applyAlignment="1"/>
    <xf numFmtId="2" fontId="96" fillId="39" borderId="11" xfId="0" applyNumberFormat="1" applyFont="1" applyFill="1" applyBorder="1" applyAlignment="1">
      <alignment horizontal="right"/>
    </xf>
    <xf numFmtId="3" fontId="61" fillId="0" borderId="21" xfId="0" applyNumberFormat="1" applyFont="1" applyFill="1" applyBorder="1" applyAlignment="1">
      <alignment horizontal="center" wrapText="1"/>
    </xf>
    <xf numFmtId="173" fontId="65" fillId="0" borderId="21" xfId="0" applyNumberFormat="1" applyFont="1" applyFill="1" applyBorder="1" applyAlignment="1"/>
    <xf numFmtId="10" fontId="65" fillId="0" borderId="11" xfId="0" applyNumberFormat="1" applyFont="1" applyFill="1" applyBorder="1" applyAlignment="1">
      <alignment horizontal="center"/>
    </xf>
    <xf numFmtId="173" fontId="65" fillId="0" borderId="23" xfId="0" applyNumberFormat="1" applyFont="1" applyFill="1" applyBorder="1" applyAlignment="1"/>
    <xf numFmtId="2" fontId="65" fillId="0" borderId="11" xfId="0" applyNumberFormat="1" applyFont="1" applyFill="1" applyBorder="1" applyAlignment="1">
      <alignment horizontal="right"/>
    </xf>
    <xf numFmtId="176" fontId="96" fillId="39" borderId="24" xfId="0" applyNumberFormat="1" applyFont="1" applyFill="1" applyBorder="1" applyAlignment="1" applyProtection="1">
      <alignment horizontal="center"/>
    </xf>
    <xf numFmtId="3" fontId="61" fillId="30" borderId="19" xfId="154" applyNumberFormat="1" applyFont="1" applyFill="1" applyBorder="1" applyAlignment="1">
      <alignment horizontal="right" indent="1"/>
    </xf>
    <xf numFmtId="3" fontId="62" fillId="30" borderId="24" xfId="154" applyNumberFormat="1" applyFont="1" applyFill="1" applyBorder="1" applyAlignment="1">
      <alignment horizontal="right" indent="1"/>
    </xf>
    <xf numFmtId="3" fontId="61" fillId="0" borderId="19" xfId="154" applyNumberFormat="1" applyFont="1" applyFill="1" applyBorder="1" applyAlignment="1">
      <alignment horizontal="right" indent="1"/>
    </xf>
    <xf numFmtId="3" fontId="61" fillId="0" borderId="24" xfId="154" applyNumberFormat="1" applyFont="1" applyFill="1" applyBorder="1" applyAlignment="1">
      <alignment horizontal="right" indent="1"/>
    </xf>
    <xf numFmtId="3" fontId="62" fillId="39" borderId="19" xfId="154" applyNumberFormat="1" applyFont="1" applyFill="1" applyBorder="1" applyAlignment="1">
      <alignment horizontal="right" indent="1"/>
    </xf>
    <xf numFmtId="3" fontId="62" fillId="39" borderId="24" xfId="154" applyNumberFormat="1" applyFont="1" applyFill="1" applyBorder="1" applyAlignment="1">
      <alignment horizontal="right" indent="1"/>
    </xf>
    <xf numFmtId="3" fontId="61" fillId="0" borderId="20" xfId="154" applyNumberFormat="1" applyFont="1" applyFill="1" applyBorder="1" applyAlignment="1">
      <alignment horizontal="right" indent="1"/>
    </xf>
    <xf numFmtId="3" fontId="61" fillId="0" borderId="0" xfId="154" applyNumberFormat="1" applyFont="1" applyFill="1" applyBorder="1" applyAlignment="1">
      <alignment horizontal="right" indent="1"/>
    </xf>
    <xf numFmtId="0" fontId="104" fillId="26" borderId="0" xfId="131" applyFont="1" applyFill="1" applyBorder="1" applyAlignment="1">
      <alignment horizontal="center" wrapText="1" readingOrder="1"/>
    </xf>
    <xf numFmtId="17" fontId="71" fillId="0" borderId="24" xfId="131" applyNumberFormat="1" applyFont="1" applyFill="1" applyBorder="1" applyAlignment="1">
      <alignment horizontal="center"/>
    </xf>
    <xf numFmtId="17" fontId="71" fillId="0" borderId="23" xfId="131" applyNumberFormat="1" applyFont="1" applyFill="1" applyBorder="1" applyAlignment="1">
      <alignment horizontal="center"/>
    </xf>
    <xf numFmtId="17" fontId="102" fillId="39" borderId="24" xfId="131" applyNumberFormat="1" applyFont="1" applyFill="1" applyBorder="1" applyAlignment="1">
      <alignment horizontal="center"/>
    </xf>
    <xf numFmtId="0" fontId="62" fillId="0" borderId="0" xfId="143" applyFont="1" applyAlignment="1">
      <alignment vertical="center"/>
    </xf>
    <xf numFmtId="0" fontId="62" fillId="0" borderId="0" xfId="143" applyFont="1" applyBorder="1" applyAlignment="1">
      <alignment horizontal="center" vertical="center"/>
    </xf>
    <xf numFmtId="3" fontId="61" fillId="25" borderId="13" xfId="143" applyNumberFormat="1" applyFont="1" applyFill="1" applyBorder="1" applyAlignment="1">
      <alignment horizontal="center" vertical="center"/>
    </xf>
    <xf numFmtId="3" fontId="62" fillId="25" borderId="13" xfId="143" applyNumberFormat="1" applyFont="1" applyFill="1" applyBorder="1" applyAlignment="1">
      <alignment horizontal="center" vertical="center"/>
    </xf>
    <xf numFmtId="3" fontId="62" fillId="0" borderId="30" xfId="143" applyNumberFormat="1" applyFont="1" applyBorder="1" applyAlignment="1">
      <alignment horizontal="center" vertical="center"/>
    </xf>
    <xf numFmtId="0" fontId="62" fillId="0" borderId="0" xfId="143" applyFont="1" applyAlignment="1"/>
    <xf numFmtId="0" fontId="61" fillId="0" borderId="0" xfId="143" applyFont="1" applyBorder="1" applyAlignment="1">
      <alignment horizontal="right"/>
    </xf>
    <xf numFmtId="16" fontId="61" fillId="0" borderId="0" xfId="143" applyNumberFormat="1" applyFont="1" applyBorder="1" applyAlignment="1">
      <alignment horizontal="center" wrapText="1"/>
    </xf>
    <xf numFmtId="0" fontId="62" fillId="0" borderId="0" xfId="143" applyFont="1" applyBorder="1" applyAlignment="1"/>
    <xf numFmtId="0" fontId="61" fillId="0" borderId="0" xfId="143" applyFont="1" applyBorder="1" applyAlignment="1">
      <alignment horizontal="center"/>
    </xf>
    <xf numFmtId="0" fontId="61" fillId="0" borderId="0" xfId="143" applyFont="1" applyBorder="1" applyAlignment="1">
      <alignment horizontal="center" vertical="center"/>
    </xf>
    <xf numFmtId="173" fontId="62" fillId="0" borderId="0" xfId="143" applyNumberFormat="1" applyFont="1" applyBorder="1" applyAlignment="1">
      <alignment horizontal="center"/>
    </xf>
    <xf numFmtId="3" fontId="61" fillId="0" borderId="0" xfId="0" applyNumberFormat="1" applyFont="1" applyBorder="1" applyAlignment="1">
      <alignment horizontal="right" vertical="center" wrapText="1"/>
    </xf>
    <xf numFmtId="3" fontId="62" fillId="0" borderId="0" xfId="143" applyNumberFormat="1" applyFont="1" applyBorder="1"/>
    <xf numFmtId="0" fontId="61" fillId="0" borderId="0" xfId="143" applyFont="1" applyBorder="1" applyAlignment="1"/>
    <xf numFmtId="3" fontId="62" fillId="0" borderId="0" xfId="143" applyNumberFormat="1" applyFont="1" applyBorder="1" applyAlignment="1"/>
    <xf numFmtId="3" fontId="62" fillId="0" borderId="0" xfId="0" applyNumberFormat="1" applyFont="1" applyBorder="1" applyAlignment="1">
      <alignment horizontal="right" vertical="center" wrapText="1"/>
    </xf>
    <xf numFmtId="3" fontId="99" fillId="0" borderId="0" xfId="0" applyNumberFormat="1" applyFont="1" applyBorder="1" applyAlignment="1">
      <alignment horizontal="right" vertical="center" wrapText="1"/>
    </xf>
    <xf numFmtId="0" fontId="62" fillId="0" borderId="0" xfId="0" applyFont="1"/>
    <xf numFmtId="0" fontId="62" fillId="0" borderId="0" xfId="0" applyFont="1" applyAlignment="1">
      <alignment horizontal="center"/>
    </xf>
    <xf numFmtId="0" fontId="62" fillId="0" borderId="0" xfId="0" applyFont="1" applyBorder="1" applyAlignment="1">
      <alignment vertical="center"/>
    </xf>
    <xf numFmtId="0" fontId="62" fillId="0" borderId="0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173" fontId="62" fillId="39" borderId="11" xfId="0" applyNumberFormat="1" applyFont="1" applyFill="1" applyBorder="1" applyAlignment="1">
      <alignment horizontal="center"/>
    </xf>
    <xf numFmtId="173" fontId="61" fillId="0" borderId="11" xfId="0" applyNumberFormat="1" applyFont="1" applyFill="1" applyBorder="1" applyAlignment="1">
      <alignment horizontal="center"/>
    </xf>
    <xf numFmtId="3" fontId="68" fillId="39" borderId="19" xfId="0" applyNumberFormat="1" applyFont="1" applyFill="1" applyBorder="1" applyAlignment="1">
      <alignment horizontal="center" wrapText="1"/>
    </xf>
    <xf numFmtId="49" fontId="65" fillId="0" borderId="0" xfId="0" applyNumberFormat="1" applyFont="1"/>
    <xf numFmtId="171" fontId="61" fillId="0" borderId="0" xfId="0" applyNumberFormat="1" applyFont="1"/>
    <xf numFmtId="0" fontId="61" fillId="0" borderId="0" xfId="0" applyFont="1" applyBorder="1"/>
    <xf numFmtId="0" fontId="96" fillId="23" borderId="0" xfId="0" applyFont="1" applyFill="1" applyBorder="1" applyAlignment="1">
      <alignment horizontal="center"/>
    </xf>
    <xf numFmtId="49" fontId="96" fillId="23" borderId="0" xfId="0" applyNumberFormat="1" applyFont="1" applyFill="1" applyBorder="1"/>
    <xf numFmtId="0" fontId="96" fillId="23" borderId="0" xfId="0" applyFont="1" applyFill="1" applyBorder="1" applyAlignment="1">
      <alignment horizontal="centerContinuous"/>
    </xf>
    <xf numFmtId="0" fontId="96" fillId="28" borderId="29" xfId="0" applyFont="1" applyFill="1" applyBorder="1" applyAlignment="1">
      <alignment horizontal="centerContinuous" vertical="center" wrapText="1"/>
    </xf>
    <xf numFmtId="0" fontId="96" fillId="28" borderId="10" xfId="0" applyFont="1" applyFill="1" applyBorder="1" applyAlignment="1">
      <alignment horizontal="centerContinuous" vertical="center" wrapText="1"/>
    </xf>
    <xf numFmtId="0" fontId="96" fillId="28" borderId="19" xfId="0" applyFont="1" applyFill="1" applyBorder="1" applyAlignment="1">
      <alignment horizontal="center" vertical="center"/>
    </xf>
    <xf numFmtId="0" fontId="96" fillId="28" borderId="12" xfId="0" applyFont="1" applyFill="1" applyBorder="1" applyAlignment="1">
      <alignment horizontal="center" vertical="center"/>
    </xf>
    <xf numFmtId="0" fontId="96" fillId="28" borderId="40" xfId="0" applyFont="1" applyFill="1" applyBorder="1" applyAlignment="1">
      <alignment horizontal="center" vertical="center"/>
    </xf>
    <xf numFmtId="0" fontId="96" fillId="28" borderId="41" xfId="0" applyFont="1" applyFill="1" applyBorder="1" applyAlignment="1">
      <alignment horizontal="center" vertical="center"/>
    </xf>
    <xf numFmtId="3" fontId="65" fillId="29" borderId="23" xfId="99" applyNumberFormat="1" applyFont="1" applyFill="1" applyBorder="1" applyAlignment="1">
      <alignment horizontal="right" indent="1"/>
    </xf>
    <xf numFmtId="183" fontId="65" fillId="29" borderId="11" xfId="0" applyNumberFormat="1" applyFont="1" applyFill="1" applyBorder="1" applyAlignment="1">
      <alignment horizontal="right" indent="1"/>
    </xf>
    <xf numFmtId="182" fontId="65" fillId="29" borderId="21" xfId="0" applyNumberFormat="1" applyFont="1" applyFill="1" applyBorder="1"/>
    <xf numFmtId="3" fontId="65" fillId="29" borderId="24" xfId="99" applyNumberFormat="1" applyFont="1" applyFill="1" applyBorder="1" applyAlignment="1">
      <alignment horizontal="right" indent="1"/>
    </xf>
    <xf numFmtId="1" fontId="68" fillId="29" borderId="23" xfId="0" applyNumberFormat="1" applyFont="1" applyFill="1" applyBorder="1" applyAlignment="1" applyProtection="1">
      <alignment horizontal="center"/>
    </xf>
    <xf numFmtId="3" fontId="96" fillId="34" borderId="22" xfId="99" applyNumberFormat="1" applyFont="1" applyFill="1" applyBorder="1" applyAlignment="1">
      <alignment horizontal="right" indent="1"/>
    </xf>
    <xf numFmtId="182" fontId="65" fillId="34" borderId="20" xfId="0" applyNumberFormat="1" applyFont="1" applyFill="1" applyBorder="1"/>
    <xf numFmtId="0" fontId="68" fillId="29" borderId="24" xfId="0" applyFont="1" applyFill="1" applyBorder="1" applyAlignment="1">
      <alignment horizontal="center"/>
    </xf>
    <xf numFmtId="1" fontId="68" fillId="29" borderId="24" xfId="0" applyNumberFormat="1" applyFont="1" applyFill="1" applyBorder="1" applyAlignment="1" applyProtection="1">
      <alignment horizontal="center"/>
    </xf>
    <xf numFmtId="176" fontId="65" fillId="0" borderId="24" xfId="0" applyNumberFormat="1" applyFont="1" applyFill="1" applyBorder="1" applyAlignment="1" applyProtection="1">
      <alignment horizontal="center"/>
    </xf>
    <xf numFmtId="3" fontId="65" fillId="0" borderId="24" xfId="99" applyNumberFormat="1" applyFont="1" applyFill="1" applyBorder="1" applyAlignment="1">
      <alignment horizontal="right" indent="1"/>
    </xf>
    <xf numFmtId="182" fontId="65" fillId="0" borderId="19" xfId="0" applyNumberFormat="1" applyFont="1" applyFill="1" applyBorder="1"/>
    <xf numFmtId="3" fontId="65" fillId="0" borderId="23" xfId="99" applyNumberFormat="1" applyFont="1" applyFill="1" applyBorder="1" applyAlignment="1">
      <alignment horizontal="right" indent="1"/>
    </xf>
    <xf numFmtId="182" fontId="65" fillId="0" borderId="21" xfId="0" applyNumberFormat="1" applyFont="1" applyFill="1" applyBorder="1"/>
    <xf numFmtId="183" fontId="65" fillId="0" borderId="11" xfId="0" applyNumberFormat="1" applyFont="1" applyFill="1" applyBorder="1" applyAlignment="1">
      <alignment horizontal="right" indent="1"/>
    </xf>
    <xf numFmtId="3" fontId="96" fillId="39" borderId="23" xfId="99" applyNumberFormat="1" applyFont="1" applyFill="1" applyBorder="1" applyAlignment="1">
      <alignment horizontal="right" indent="1"/>
    </xf>
    <xf numFmtId="182" fontId="96" fillId="39" borderId="21" xfId="0" applyNumberFormat="1" applyFont="1" applyFill="1" applyBorder="1"/>
    <xf numFmtId="183" fontId="96" fillId="39" borderId="11" xfId="0" applyNumberFormat="1" applyFont="1" applyFill="1" applyBorder="1" applyAlignment="1">
      <alignment horizontal="right" indent="1"/>
    </xf>
    <xf numFmtId="0" fontId="68" fillId="39" borderId="22" xfId="0" applyFont="1" applyFill="1" applyBorder="1" applyAlignment="1">
      <alignment horizontal="center"/>
    </xf>
    <xf numFmtId="3" fontId="65" fillId="0" borderId="22" xfId="99" applyNumberFormat="1" applyFont="1" applyFill="1" applyBorder="1" applyAlignment="1">
      <alignment horizontal="right" indent="1"/>
    </xf>
    <xf numFmtId="182" fontId="65" fillId="0" borderId="20" xfId="0" applyNumberFormat="1" applyFont="1" applyFill="1" applyBorder="1"/>
    <xf numFmtId="1" fontId="61" fillId="0" borderId="23" xfId="0" applyNumberFormat="1" applyFont="1" applyFill="1" applyBorder="1" applyAlignment="1" applyProtection="1">
      <alignment horizontal="center"/>
    </xf>
    <xf numFmtId="1" fontId="95" fillId="0" borderId="23" xfId="0" applyNumberFormat="1" applyFont="1" applyFill="1" applyBorder="1" applyAlignment="1" applyProtection="1">
      <alignment horizontal="center"/>
    </xf>
    <xf numFmtId="0" fontId="61" fillId="24" borderId="25" xfId="0" applyFont="1" applyFill="1" applyBorder="1" applyAlignment="1">
      <alignment horizontal="centerContinuous" vertical="center" wrapText="1"/>
    </xf>
    <xf numFmtId="3" fontId="96" fillId="23" borderId="22" xfId="99" applyNumberFormat="1" applyFont="1" applyFill="1" applyBorder="1" applyAlignment="1">
      <alignment horizontal="right" indent="1"/>
    </xf>
    <xf numFmtId="176" fontId="61" fillId="0" borderId="24" xfId="0" applyNumberFormat="1" applyFont="1" applyFill="1" applyBorder="1" applyAlignment="1" applyProtection="1">
      <alignment horizontal="center"/>
    </xf>
    <xf numFmtId="176" fontId="62" fillId="39" borderId="24" xfId="0" applyNumberFormat="1" applyFont="1" applyFill="1" applyBorder="1" applyAlignment="1" applyProtection="1">
      <alignment horizontal="center"/>
    </xf>
    <xf numFmtId="0" fontId="61" fillId="31" borderId="0" xfId="0" applyFont="1" applyFill="1"/>
    <xf numFmtId="181" fontId="121" fillId="0" borderId="0" xfId="153" applyNumberFormat="1" applyFont="1"/>
    <xf numFmtId="0" fontId="62" fillId="0" borderId="0" xfId="153" applyFont="1"/>
    <xf numFmtId="0" fontId="61" fillId="0" borderId="0" xfId="153" applyFont="1"/>
    <xf numFmtId="0" fontId="61" fillId="24" borderId="0" xfId="153" applyFont="1" applyFill="1" applyBorder="1"/>
    <xf numFmtId="0" fontId="122" fillId="0" borderId="0" xfId="153" applyFont="1"/>
    <xf numFmtId="181" fontId="123" fillId="0" borderId="0" xfId="0" applyNumberFormat="1" applyFont="1" applyAlignment="1"/>
    <xf numFmtId="0" fontId="123" fillId="0" borderId="0" xfId="0" applyNumberFormat="1" applyFont="1" applyAlignment="1"/>
    <xf numFmtId="0" fontId="64" fillId="0" borderId="0" xfId="0" applyNumberFormat="1" applyFont="1" applyAlignment="1"/>
    <xf numFmtId="0" fontId="62" fillId="25" borderId="16" xfId="0" applyNumberFormat="1" applyFont="1" applyFill="1" applyBorder="1" applyAlignment="1">
      <alignment horizontal="center" vertical="center"/>
    </xf>
    <xf numFmtId="0" fontId="62" fillId="25" borderId="27" xfId="0" applyNumberFormat="1" applyFont="1" applyFill="1" applyBorder="1" applyAlignment="1">
      <alignment horizontal="center" vertical="center"/>
    </xf>
    <xf numFmtId="181" fontId="90" fillId="0" borderId="0" xfId="0" applyNumberFormat="1" applyFont="1" applyAlignment="1"/>
    <xf numFmtId="0" fontId="61" fillId="0" borderId="16" xfId="0" applyNumberFormat="1" applyFont="1" applyBorder="1" applyAlignment="1">
      <alignment horizontal="left" vertical="center" wrapText="1" indent="1"/>
    </xf>
    <xf numFmtId="3" fontId="61" fillId="0" borderId="16" xfId="0" applyNumberFormat="1" applyFont="1" applyBorder="1" applyAlignment="1">
      <alignment horizontal="right" vertical="center" indent="1"/>
    </xf>
    <xf numFmtId="10" fontId="61" fillId="0" borderId="27" xfId="0" applyNumberFormat="1" applyFont="1" applyBorder="1" applyAlignment="1">
      <alignment horizontal="right" vertical="center" indent="1"/>
    </xf>
    <xf numFmtId="0" fontId="90" fillId="0" borderId="0" xfId="0" applyNumberFormat="1" applyFont="1" applyAlignment="1"/>
    <xf numFmtId="181" fontId="113" fillId="0" borderId="0" xfId="0" applyNumberFormat="1" applyFont="1" applyAlignment="1">
      <alignment vertical="center"/>
    </xf>
    <xf numFmtId="0" fontId="62" fillId="0" borderId="16" xfId="0" applyNumberFormat="1" applyFont="1" applyBorder="1" applyAlignment="1">
      <alignment horizontal="center" vertical="center"/>
    </xf>
    <xf numFmtId="3" fontId="62" fillId="0" borderId="27" xfId="0" applyNumberFormat="1" applyFont="1" applyBorder="1" applyAlignment="1">
      <alignment horizontal="right" vertical="center" indent="1"/>
    </xf>
    <xf numFmtId="10" fontId="62" fillId="0" borderId="27" xfId="0" applyNumberFormat="1" applyFont="1" applyBorder="1" applyAlignment="1">
      <alignment horizontal="right" vertical="center" indent="1"/>
    </xf>
    <xf numFmtId="0" fontId="113" fillId="0" borderId="0" xfId="0" applyNumberFormat="1" applyFont="1" applyAlignment="1">
      <alignment vertical="center"/>
    </xf>
    <xf numFmtId="0" fontId="62" fillId="32" borderId="0" xfId="153" applyFont="1" applyFill="1"/>
    <xf numFmtId="0" fontId="61" fillId="32" borderId="0" xfId="153" applyFont="1" applyFill="1"/>
    <xf numFmtId="0" fontId="61" fillId="32" borderId="0" xfId="153" applyFont="1" applyFill="1" applyBorder="1"/>
    <xf numFmtId="0" fontId="61" fillId="0" borderId="16" xfId="0" applyNumberFormat="1" applyFont="1" applyBorder="1" applyAlignment="1">
      <alignment horizontal="center" vertical="center" wrapText="1"/>
    </xf>
    <xf numFmtId="4" fontId="61" fillId="0" borderId="27" xfId="0" applyNumberFormat="1" applyFont="1" applyBorder="1" applyAlignment="1">
      <alignment horizontal="right" vertical="center" indent="1"/>
    </xf>
    <xf numFmtId="0" fontId="122" fillId="0" borderId="0" xfId="153" applyFont="1" applyBorder="1"/>
    <xf numFmtId="0" fontId="18" fillId="0" borderId="0" xfId="117" applyFont="1"/>
    <xf numFmtId="0" fontId="18" fillId="0" borderId="0" xfId="117" applyFont="1" applyAlignment="1">
      <alignment horizontal="right"/>
    </xf>
    <xf numFmtId="3" fontId="18" fillId="0" borderId="0" xfId="117" applyNumberFormat="1" applyFont="1"/>
    <xf numFmtId="0" fontId="66" fillId="33" borderId="24" xfId="117" applyFont="1" applyFill="1" applyBorder="1" applyAlignment="1">
      <alignment horizontal="center"/>
    </xf>
    <xf numFmtId="0" fontId="66" fillId="33" borderId="19" xfId="117" applyFont="1" applyFill="1" applyBorder="1" applyAlignment="1">
      <alignment horizontal="right" vertical="center"/>
    </xf>
    <xf numFmtId="3" fontId="66" fillId="33" borderId="24" xfId="117" applyNumberFormat="1" applyFont="1" applyFill="1" applyBorder="1" applyAlignment="1">
      <alignment horizontal="right" vertical="center" indent="1"/>
    </xf>
    <xf numFmtId="0" fontId="103" fillId="0" borderId="0" xfId="117" applyFont="1"/>
    <xf numFmtId="0" fontId="66" fillId="0" borderId="0" xfId="117" applyFont="1" applyAlignment="1">
      <alignment horizontal="right"/>
    </xf>
    <xf numFmtId="0" fontId="66" fillId="0" borderId="0" xfId="117" applyFont="1"/>
    <xf numFmtId="3" fontId="66" fillId="0" borderId="0" xfId="117" applyNumberFormat="1" applyFont="1"/>
    <xf numFmtId="0" fontId="96" fillId="0" borderId="0" xfId="143" applyFont="1"/>
    <xf numFmtId="0" fontId="65" fillId="0" borderId="0" xfId="143" applyFont="1"/>
    <xf numFmtId="171" fontId="61" fillId="0" borderId="0" xfId="143" applyNumberFormat="1" applyFont="1"/>
    <xf numFmtId="171" fontId="61" fillId="0" borderId="0" xfId="143" applyNumberFormat="1" applyFont="1" applyBorder="1"/>
    <xf numFmtId="0" fontId="96" fillId="28" borderId="29" xfId="143" applyFont="1" applyFill="1" applyBorder="1" applyAlignment="1">
      <alignment horizontal="centerContinuous" vertical="center" wrapText="1"/>
    </xf>
    <xf numFmtId="0" fontId="96" fillId="28" borderId="10" xfId="143" applyFont="1" applyFill="1" applyBorder="1" applyAlignment="1">
      <alignment horizontal="centerContinuous" vertical="center" wrapText="1"/>
    </xf>
    <xf numFmtId="0" fontId="96" fillId="28" borderId="19" xfId="143" applyFont="1" applyFill="1" applyBorder="1" applyAlignment="1">
      <alignment horizontal="center" vertical="center"/>
    </xf>
    <xf numFmtId="0" fontId="96" fillId="28" borderId="12" xfId="143" applyFont="1" applyFill="1" applyBorder="1" applyAlignment="1">
      <alignment horizontal="center" vertical="center"/>
    </xf>
    <xf numFmtId="0" fontId="96" fillId="28" borderId="40" xfId="143" applyFont="1" applyFill="1" applyBorder="1" applyAlignment="1">
      <alignment horizontal="center" vertical="center"/>
    </xf>
    <xf numFmtId="0" fontId="96" fillId="28" borderId="41" xfId="143" applyFont="1" applyFill="1" applyBorder="1" applyAlignment="1">
      <alignment horizontal="center" vertical="center"/>
    </xf>
    <xf numFmtId="182" fontId="65" fillId="29" borderId="21" xfId="143" applyNumberFormat="1" applyFont="1" applyFill="1" applyBorder="1"/>
    <xf numFmtId="183" fontId="65" fillId="29" borderId="11" xfId="143" applyNumberFormat="1" applyFont="1" applyFill="1" applyBorder="1" applyAlignment="1">
      <alignment horizontal="right" indent="1"/>
    </xf>
    <xf numFmtId="182" fontId="65" fillId="34" borderId="20" xfId="143" applyNumberFormat="1" applyFont="1" applyFill="1" applyBorder="1"/>
    <xf numFmtId="0" fontId="68" fillId="29" borderId="24" xfId="143" applyFont="1" applyFill="1" applyBorder="1" applyAlignment="1">
      <alignment horizontal="center"/>
    </xf>
    <xf numFmtId="3" fontId="65" fillId="30" borderId="23" xfId="99" applyNumberFormat="1" applyFont="1" applyFill="1" applyBorder="1" applyAlignment="1">
      <alignment horizontal="right" indent="1"/>
    </xf>
    <xf numFmtId="182" fontId="65" fillId="30" borderId="21" xfId="143" applyNumberFormat="1" applyFont="1" applyFill="1" applyBorder="1"/>
    <xf numFmtId="183" fontId="65" fillId="30" borderId="11" xfId="143" applyNumberFormat="1" applyFont="1" applyFill="1" applyBorder="1" applyAlignment="1">
      <alignment horizontal="right" indent="1"/>
    </xf>
    <xf numFmtId="1" fontId="61" fillId="0" borderId="24" xfId="143" applyNumberFormat="1" applyFont="1" applyFill="1" applyBorder="1" applyAlignment="1" applyProtection="1">
      <alignment horizontal="center"/>
    </xf>
    <xf numFmtId="182" fontId="65" fillId="0" borderId="19" xfId="143" applyNumberFormat="1" applyFont="1" applyFill="1" applyBorder="1"/>
    <xf numFmtId="182" fontId="65" fillId="0" borderId="21" xfId="143" applyNumberFormat="1" applyFont="1" applyFill="1" applyBorder="1"/>
    <xf numFmtId="183" fontId="65" fillId="0" borderId="11" xfId="143" applyNumberFormat="1" applyFont="1" applyFill="1" applyBorder="1" applyAlignment="1">
      <alignment horizontal="right" indent="1"/>
    </xf>
    <xf numFmtId="182" fontId="96" fillId="39" borderId="21" xfId="143" applyNumberFormat="1" applyFont="1" applyFill="1" applyBorder="1"/>
    <xf numFmtId="183" fontId="96" fillId="39" borderId="11" xfId="143" applyNumberFormat="1" applyFont="1" applyFill="1" applyBorder="1" applyAlignment="1">
      <alignment horizontal="right" indent="1"/>
    </xf>
    <xf numFmtId="182" fontId="65" fillId="0" borderId="20" xfId="143" applyNumberFormat="1" applyFont="1" applyFill="1" applyBorder="1"/>
    <xf numFmtId="1" fontId="62" fillId="39" borderId="23" xfId="143" applyNumberFormat="1" applyFont="1" applyFill="1" applyBorder="1" applyAlignment="1" applyProtection="1">
      <alignment horizontal="center"/>
    </xf>
    <xf numFmtId="1" fontId="61" fillId="0" borderId="23" xfId="143" applyNumberFormat="1" applyFont="1" applyFill="1" applyBorder="1" applyAlignment="1" applyProtection="1">
      <alignment horizontal="center"/>
    </xf>
    <xf numFmtId="0" fontId="61" fillId="31" borderId="0" xfId="143" applyFont="1" applyFill="1"/>
    <xf numFmtId="0" fontId="121" fillId="0" borderId="0" xfId="153" applyFont="1"/>
    <xf numFmtId="3" fontId="90" fillId="0" borderId="0" xfId="0" applyNumberFormat="1" applyFont="1" applyAlignment="1"/>
    <xf numFmtId="0" fontId="121" fillId="0" borderId="0" xfId="153" applyFont="1" applyBorder="1"/>
    <xf numFmtId="0" fontId="61" fillId="0" borderId="39" xfId="0" applyNumberFormat="1" applyFont="1" applyBorder="1" applyAlignment="1">
      <alignment horizontal="left"/>
    </xf>
    <xf numFmtId="0" fontId="61" fillId="0" borderId="0" xfId="153" applyFont="1" applyBorder="1"/>
    <xf numFmtId="3" fontId="96" fillId="23" borderId="0" xfId="0" applyNumberFormat="1" applyFont="1" applyFill="1" applyBorder="1"/>
    <xf numFmtId="0" fontId="119" fillId="23" borderId="0" xfId="0" applyFont="1" applyFill="1" applyBorder="1" applyAlignment="1">
      <alignment horizontal="centerContinuous"/>
    </xf>
    <xf numFmtId="3" fontId="84" fillId="0" borderId="23" xfId="99" applyNumberFormat="1" applyFont="1" applyFill="1" applyBorder="1" applyAlignment="1">
      <alignment horizontal="right" indent="1"/>
    </xf>
    <xf numFmtId="179" fontId="61" fillId="0" borderId="0" xfId="143" applyNumberFormat="1" applyFont="1"/>
    <xf numFmtId="0" fontId="124" fillId="0" borderId="0" xfId="143" applyFont="1"/>
    <xf numFmtId="170" fontId="61" fillId="0" borderId="0" xfId="143" applyNumberFormat="1" applyFont="1"/>
    <xf numFmtId="175" fontId="62" fillId="25" borderId="24" xfId="143" applyNumberFormat="1" applyFont="1" applyFill="1" applyBorder="1" applyAlignment="1">
      <alignment horizontal="centerContinuous" vertical="center" wrapText="1"/>
    </xf>
    <xf numFmtId="0" fontId="62" fillId="25" borderId="24" xfId="143" applyFont="1" applyFill="1" applyBorder="1" applyAlignment="1">
      <alignment horizontal="centerContinuous" vertical="center" wrapText="1"/>
    </xf>
    <xf numFmtId="175" fontId="62" fillId="25" borderId="19" xfId="143" applyNumberFormat="1" applyFont="1" applyFill="1" applyBorder="1" applyAlignment="1">
      <alignment horizontal="center" vertical="center" wrapText="1"/>
    </xf>
    <xf numFmtId="172" fontId="62" fillId="25" borderId="12" xfId="143" applyNumberFormat="1" applyFont="1" applyFill="1" applyBorder="1" applyAlignment="1">
      <alignment horizontal="center" vertical="center" wrapText="1"/>
    </xf>
    <xf numFmtId="172" fontId="62" fillId="25" borderId="19" xfId="143" applyNumberFormat="1" applyFont="1" applyFill="1" applyBorder="1" applyAlignment="1">
      <alignment horizontal="center" vertical="center" wrapText="1"/>
    </xf>
    <xf numFmtId="49" fontId="62" fillId="24" borderId="28" xfId="143" applyNumberFormat="1" applyFont="1" applyFill="1" applyBorder="1" applyAlignment="1">
      <alignment horizontal="left" indent="1"/>
    </xf>
    <xf numFmtId="49" fontId="61" fillId="24" borderId="22" xfId="143" applyNumberFormat="1" applyFont="1" applyFill="1" applyBorder="1" applyAlignment="1">
      <alignment horizontal="left" indent="1"/>
    </xf>
    <xf numFmtId="49" fontId="61" fillId="24" borderId="23" xfId="143" applyNumberFormat="1" applyFont="1" applyFill="1" applyBorder="1" applyAlignment="1">
      <alignment horizontal="left" indent="1"/>
    </xf>
    <xf numFmtId="10" fontId="61" fillId="0" borderId="0" xfId="143" applyNumberFormat="1" applyFont="1"/>
    <xf numFmtId="49" fontId="61" fillId="24" borderId="43" xfId="143" applyNumberFormat="1" applyFont="1" applyFill="1" applyBorder="1" applyAlignment="1">
      <alignment horizontal="left" indent="1"/>
    </xf>
    <xf numFmtId="49" fontId="62" fillId="24" borderId="44" xfId="143" applyNumberFormat="1" applyFont="1" applyFill="1" applyBorder="1" applyAlignment="1">
      <alignment horizontal="left" indent="1"/>
    </xf>
    <xf numFmtId="49" fontId="62" fillId="24" borderId="49" xfId="143" applyNumberFormat="1" applyFont="1" applyFill="1" applyBorder="1" applyAlignment="1">
      <alignment horizontal="left" indent="1"/>
    </xf>
    <xf numFmtId="49" fontId="61" fillId="24" borderId="21" xfId="143" applyNumberFormat="1" applyFont="1" applyFill="1" applyBorder="1" applyAlignment="1">
      <alignment horizontal="left" indent="1"/>
    </xf>
    <xf numFmtId="0" fontId="62" fillId="32" borderId="19" xfId="143" applyFont="1" applyFill="1" applyBorder="1" applyAlignment="1">
      <alignment horizontal="center"/>
    </xf>
    <xf numFmtId="179" fontId="62" fillId="0" borderId="28" xfId="143" applyNumberFormat="1" applyFont="1" applyBorder="1" applyAlignment="1">
      <alignment horizontal="right"/>
    </xf>
    <xf numFmtId="179" fontId="62" fillId="0" borderId="20" xfId="143" applyNumberFormat="1" applyFont="1" applyBorder="1" applyAlignment="1">
      <alignment horizontal="right"/>
    </xf>
    <xf numFmtId="10" fontId="62" fillId="0" borderId="9" xfId="143" applyNumberFormat="1" applyFont="1" applyBorder="1" applyAlignment="1">
      <alignment horizontal="right"/>
    </xf>
    <xf numFmtId="179" fontId="61" fillId="0" borderId="22" xfId="143" applyNumberFormat="1" applyFont="1" applyBorder="1" applyAlignment="1">
      <alignment horizontal="right"/>
    </xf>
    <xf numFmtId="179" fontId="61" fillId="0" borderId="20" xfId="143" applyNumberFormat="1" applyFont="1" applyBorder="1" applyAlignment="1">
      <alignment horizontal="right"/>
    </xf>
    <xf numFmtId="10" fontId="61" fillId="0" borderId="9" xfId="143" applyNumberFormat="1" applyFont="1" applyBorder="1" applyAlignment="1">
      <alignment horizontal="right"/>
    </xf>
    <xf numFmtId="10" fontId="61" fillId="0" borderId="11" xfId="143" applyNumberFormat="1" applyFont="1" applyBorder="1" applyAlignment="1">
      <alignment horizontal="right"/>
    </xf>
    <xf numFmtId="179" fontId="62" fillId="0" borderId="29" xfId="143" applyNumberFormat="1" applyFont="1" applyBorder="1" applyAlignment="1">
      <alignment horizontal="right"/>
    </xf>
    <xf numFmtId="10" fontId="62" fillId="0" borderId="10" xfId="143" applyNumberFormat="1" applyFont="1" applyBorder="1" applyAlignment="1">
      <alignment horizontal="right"/>
    </xf>
    <xf numFmtId="179" fontId="61" fillId="0" borderId="43" xfId="143" applyNumberFormat="1" applyFont="1" applyBorder="1" applyAlignment="1">
      <alignment horizontal="right"/>
    </xf>
    <xf numFmtId="179" fontId="62" fillId="0" borderId="44" xfId="143" applyNumberFormat="1" applyFont="1" applyBorder="1" applyAlignment="1">
      <alignment horizontal="right"/>
    </xf>
    <xf numFmtId="179" fontId="62" fillId="0" borderId="45" xfId="143" applyNumberFormat="1" applyFont="1" applyBorder="1" applyAlignment="1">
      <alignment horizontal="right"/>
    </xf>
    <xf numFmtId="10" fontId="62" fillId="0" borderId="46" xfId="143" applyNumberFormat="1" applyFont="1" applyBorder="1" applyAlignment="1">
      <alignment horizontal="right"/>
    </xf>
    <xf numFmtId="179" fontId="61" fillId="0" borderId="47" xfId="143" applyNumberFormat="1" applyFont="1" applyBorder="1" applyAlignment="1">
      <alignment horizontal="right"/>
    </xf>
    <xf numFmtId="10" fontId="61" fillId="0" borderId="48" xfId="143" applyNumberFormat="1" applyFont="1" applyBorder="1" applyAlignment="1">
      <alignment horizontal="right"/>
    </xf>
    <xf numFmtId="179" fontId="62" fillId="0" borderId="49" xfId="143" applyNumberFormat="1" applyFont="1" applyBorder="1" applyAlignment="1">
      <alignment horizontal="right"/>
    </xf>
    <xf numFmtId="179" fontId="62" fillId="0" borderId="47" xfId="143" applyNumberFormat="1" applyFont="1" applyBorder="1" applyAlignment="1">
      <alignment horizontal="right"/>
    </xf>
    <xf numFmtId="10" fontId="62" fillId="0" borderId="48" xfId="143" applyNumberFormat="1" applyFont="1" applyBorder="1" applyAlignment="1">
      <alignment horizontal="right"/>
    </xf>
    <xf numFmtId="10" fontId="62" fillId="0" borderId="50" xfId="143" applyNumberFormat="1" applyFont="1" applyBorder="1" applyAlignment="1">
      <alignment horizontal="right"/>
    </xf>
    <xf numFmtId="179" fontId="62" fillId="0" borderId="51" xfId="143" applyNumberFormat="1" applyFont="1" applyBorder="1" applyAlignment="1">
      <alignment horizontal="right"/>
    </xf>
    <xf numFmtId="179" fontId="61" fillId="0" borderId="0" xfId="143" applyNumberFormat="1" applyFont="1" applyBorder="1" applyAlignment="1">
      <alignment horizontal="right"/>
    </xf>
    <xf numFmtId="179" fontId="61" fillId="0" borderId="23" xfId="143" applyNumberFormat="1" applyFont="1" applyBorder="1" applyAlignment="1">
      <alignment horizontal="right"/>
    </xf>
    <xf numFmtId="10" fontId="61" fillId="0" borderId="52" xfId="143" applyNumberFormat="1" applyFont="1" applyBorder="1" applyAlignment="1">
      <alignment horizontal="right"/>
    </xf>
    <xf numFmtId="179" fontId="61" fillId="0" borderId="52" xfId="143" applyNumberFormat="1" applyFont="1" applyBorder="1" applyAlignment="1">
      <alignment horizontal="right"/>
    </xf>
    <xf numFmtId="179" fontId="62" fillId="32" borderId="47" xfId="143" applyNumberFormat="1" applyFont="1" applyFill="1" applyBorder="1" applyAlignment="1">
      <alignment horizontal="right"/>
    </xf>
    <xf numFmtId="10" fontId="62" fillId="32" borderId="48" xfId="143" applyNumberFormat="1" applyFont="1" applyFill="1" applyBorder="1" applyAlignment="1">
      <alignment horizontal="right"/>
    </xf>
    <xf numFmtId="3" fontId="62" fillId="0" borderId="0" xfId="0" applyNumberFormat="1" applyFont="1" applyBorder="1"/>
    <xf numFmtId="3" fontId="61" fillId="0" borderId="20" xfId="0" applyNumberFormat="1" applyFont="1" applyBorder="1"/>
    <xf numFmtId="3" fontId="61" fillId="0" borderId="0" xfId="0" applyNumberFormat="1" applyFont="1" applyBorder="1"/>
    <xf numFmtId="3" fontId="61" fillId="0" borderId="10" xfId="0" applyNumberFormat="1" applyFont="1" applyBorder="1"/>
    <xf numFmtId="3" fontId="62" fillId="25" borderId="13" xfId="0" applyNumberFormat="1" applyFont="1" applyFill="1" applyBorder="1"/>
    <xf numFmtId="3" fontId="62" fillId="25" borderId="12" xfId="0" applyNumberFormat="1" applyFont="1" applyFill="1" applyBorder="1"/>
    <xf numFmtId="3" fontId="61" fillId="0" borderId="0" xfId="0" applyNumberFormat="1" applyFont="1" applyAlignment="1">
      <alignment horizontal="centerContinuous"/>
    </xf>
    <xf numFmtId="0" fontId="63" fillId="24" borderId="0" xfId="0" applyFont="1" applyFill="1" applyBorder="1" applyAlignment="1">
      <alignment horizontal="centerContinuous" vertical="center"/>
    </xf>
    <xf numFmtId="0" fontId="62" fillId="24" borderId="0" xfId="0" applyFont="1" applyFill="1" applyBorder="1" applyAlignment="1">
      <alignment horizontal="centerContinuous" vertical="center"/>
    </xf>
    <xf numFmtId="168" fontId="62" fillId="24" borderId="0" xfId="0" applyNumberFormat="1" applyFont="1" applyFill="1" applyBorder="1" applyAlignment="1">
      <alignment horizontal="centerContinuous" vertical="center"/>
    </xf>
    <xf numFmtId="178" fontId="119" fillId="24" borderId="0" xfId="0" applyNumberFormat="1" applyFont="1" applyFill="1" applyBorder="1" applyAlignment="1">
      <alignment horizontal="centerContinuous" vertical="center"/>
    </xf>
    <xf numFmtId="0" fontId="61" fillId="0" borderId="9" xfId="0" applyFont="1" applyBorder="1"/>
    <xf numFmtId="3" fontId="62" fillId="0" borderId="0" xfId="0" applyNumberFormat="1" applyFont="1" applyBorder="1" applyAlignment="1">
      <alignment horizontal="centerContinuous"/>
    </xf>
    <xf numFmtId="0" fontId="62" fillId="0" borderId="0" xfId="0" applyFont="1" applyBorder="1" applyAlignment="1">
      <alignment horizontal="centerContinuous"/>
    </xf>
    <xf numFmtId="3" fontId="61" fillId="0" borderId="20" xfId="0" applyNumberFormat="1" applyFont="1" applyBorder="1" applyAlignment="1"/>
    <xf numFmtId="3" fontId="61" fillId="0" borderId="20" xfId="0" applyNumberFormat="1" applyFont="1" applyBorder="1" applyAlignment="1">
      <alignment horizontal="right" indent="1"/>
    </xf>
    <xf numFmtId="0" fontId="62" fillId="0" borderId="0" xfId="143" applyFont="1" applyBorder="1" applyAlignment="1">
      <alignment horizontal="center"/>
    </xf>
    <xf numFmtId="0" fontId="18" fillId="31" borderId="0" xfId="131" applyFont="1" applyFill="1" applyBorder="1"/>
    <xf numFmtId="3" fontId="62" fillId="25" borderId="19" xfId="154" applyNumberFormat="1" applyFont="1" applyFill="1" applyBorder="1" applyAlignment="1">
      <alignment vertical="center"/>
    </xf>
    <xf numFmtId="3" fontId="76" fillId="25" borderId="19" xfId="154" applyNumberFormat="1" applyFont="1" applyFill="1" applyBorder="1" applyAlignment="1"/>
    <xf numFmtId="0" fontId="125" fillId="31" borderId="0" xfId="0" applyFont="1" applyFill="1"/>
    <xf numFmtId="0" fontId="23" fillId="31" borderId="0" xfId="143" applyFill="1"/>
    <xf numFmtId="0" fontId="61" fillId="31" borderId="0" xfId="139" applyFont="1" applyFill="1"/>
    <xf numFmtId="0" fontId="86" fillId="31" borderId="0" xfId="139" applyFont="1" applyFill="1"/>
    <xf numFmtId="3" fontId="61" fillId="31" borderId="0" xfId="139" applyNumberFormat="1" applyFont="1" applyFill="1"/>
    <xf numFmtId="10" fontId="61" fillId="31" borderId="0" xfId="139" applyNumberFormat="1" applyFont="1" applyFill="1"/>
    <xf numFmtId="10" fontId="61" fillId="31" borderId="0" xfId="185" applyNumberFormat="1" applyFont="1" applyFill="1"/>
    <xf numFmtId="0" fontId="67" fillId="31" borderId="0" xfId="131" applyFont="1" applyFill="1" applyBorder="1"/>
    <xf numFmtId="0" fontId="61" fillId="31" borderId="0" xfId="141" applyFont="1" applyFill="1" applyBorder="1"/>
    <xf numFmtId="0" fontId="61" fillId="31" borderId="0" xfId="0" applyFont="1" applyFill="1" applyBorder="1"/>
    <xf numFmtId="0" fontId="96" fillId="25" borderId="24" xfId="0" applyFont="1" applyFill="1" applyBorder="1" applyAlignment="1">
      <alignment horizontal="center" vertical="center"/>
    </xf>
    <xf numFmtId="0" fontId="114" fillId="25" borderId="30" xfId="0" applyFont="1" applyFill="1" applyBorder="1" applyAlignment="1">
      <alignment horizontal="centerContinuous" vertical="center" wrapText="1"/>
    </xf>
    <xf numFmtId="0" fontId="114" fillId="25" borderId="30" xfId="0" applyFont="1" applyFill="1" applyBorder="1" applyAlignment="1">
      <alignment horizontal="centerContinuous" vertical="top" wrapText="1"/>
    </xf>
    <xf numFmtId="0" fontId="61" fillId="0" borderId="0" xfId="143" applyNumberFormat="1" applyFont="1" applyBorder="1" applyAlignment="1">
      <alignment horizontal="center"/>
    </xf>
    <xf numFmtId="173" fontId="61" fillId="0" borderId="0" xfId="143" applyNumberFormat="1" applyFont="1" applyBorder="1" applyAlignment="1">
      <alignment horizontal="right"/>
    </xf>
    <xf numFmtId="3" fontId="62" fillId="27" borderId="0" xfId="143" applyNumberFormat="1" applyFont="1" applyFill="1" applyBorder="1" applyAlignment="1">
      <alignment horizontal="right" indent="1"/>
    </xf>
    <xf numFmtId="173" fontId="61" fillId="24" borderId="0" xfId="143" applyNumberFormat="1" applyFont="1" applyFill="1" applyBorder="1" applyAlignment="1">
      <alignment horizontal="right"/>
    </xf>
    <xf numFmtId="173" fontId="61" fillId="24" borderId="0" xfId="143" applyNumberFormat="1" applyFont="1" applyFill="1" applyBorder="1" applyAlignment="1">
      <alignment horizontal="center"/>
    </xf>
    <xf numFmtId="173" fontId="61" fillId="0" borderId="0" xfId="143" applyNumberFormat="1" applyFont="1" applyBorder="1" applyAlignment="1">
      <alignment horizontal="center"/>
    </xf>
    <xf numFmtId="0" fontId="62" fillId="0" borderId="0" xfId="143" applyFont="1" applyBorder="1" applyAlignment="1">
      <alignment horizontal="right" indent="1"/>
    </xf>
    <xf numFmtId="16" fontId="62" fillId="0" borderId="0" xfId="143" applyNumberFormat="1" applyFont="1" applyBorder="1" applyAlignment="1">
      <alignment horizontal="center" wrapText="1"/>
    </xf>
    <xf numFmtId="173" fontId="62" fillId="0" borderId="0" xfId="143" applyNumberFormat="1" applyFont="1" applyBorder="1" applyAlignment="1">
      <alignment horizontal="right"/>
    </xf>
    <xf numFmtId="173" fontId="62" fillId="24" borderId="0" xfId="143" applyNumberFormat="1" applyFont="1" applyFill="1" applyBorder="1" applyAlignment="1">
      <alignment horizontal="center"/>
    </xf>
    <xf numFmtId="173" fontId="62" fillId="24" borderId="0" xfId="143" applyNumberFormat="1" applyFont="1" applyFill="1" applyBorder="1" applyAlignment="1">
      <alignment horizontal="right"/>
    </xf>
    <xf numFmtId="0" fontId="62" fillId="0" borderId="0" xfId="143" applyFont="1" applyBorder="1" applyAlignment="1">
      <alignment vertical="center"/>
    </xf>
    <xf numFmtId="173" fontId="62" fillId="0" borderId="0" xfId="143" applyNumberFormat="1" applyFont="1" applyBorder="1"/>
    <xf numFmtId="0" fontId="62" fillId="31" borderId="0" xfId="0" applyFont="1" applyFill="1" applyAlignment="1"/>
    <xf numFmtId="0" fontId="62" fillId="31" borderId="0" xfId="0" applyFont="1" applyFill="1" applyAlignment="1">
      <alignment horizontal="center" vertical="center"/>
    </xf>
    <xf numFmtId="0" fontId="62" fillId="31" borderId="0" xfId="0" applyFont="1" applyFill="1" applyBorder="1" applyAlignment="1">
      <alignment horizontal="center" vertical="center"/>
    </xf>
    <xf numFmtId="171" fontId="61" fillId="31" borderId="0" xfId="0" applyNumberFormat="1" applyFont="1" applyFill="1" applyBorder="1"/>
    <xf numFmtId="0" fontId="126" fillId="31" borderId="0" xfId="117" applyFont="1" applyFill="1" applyBorder="1"/>
    <xf numFmtId="0" fontId="127" fillId="31" borderId="0" xfId="184" applyFont="1" applyFill="1" applyBorder="1"/>
    <xf numFmtId="17" fontId="126" fillId="31" borderId="0" xfId="117" applyNumberFormat="1" applyFont="1" applyFill="1" applyBorder="1" applyAlignment="1">
      <alignment horizontal="center" wrapText="1"/>
    </xf>
    <xf numFmtId="10" fontId="126" fillId="31" borderId="0" xfId="117" applyNumberFormat="1" applyFont="1" applyFill="1" applyBorder="1" applyAlignment="1">
      <alignment horizontal="right" indent="1"/>
    </xf>
    <xf numFmtId="3" fontId="126" fillId="31" borderId="0" xfId="117" applyNumberFormat="1" applyFont="1" applyFill="1" applyBorder="1"/>
    <xf numFmtId="10" fontId="126" fillId="31" borderId="0" xfId="117" applyNumberFormat="1" applyFont="1" applyFill="1" applyBorder="1"/>
    <xf numFmtId="0" fontId="126" fillId="31" borderId="20" xfId="117" applyFont="1" applyFill="1" applyBorder="1"/>
    <xf numFmtId="3" fontId="126" fillId="31" borderId="20" xfId="117" applyNumberFormat="1" applyFont="1" applyFill="1" applyBorder="1"/>
    <xf numFmtId="0" fontId="61" fillId="31" borderId="0" xfId="143" applyFont="1" applyFill="1" applyBorder="1"/>
    <xf numFmtId="0" fontId="125" fillId="31" borderId="0" xfId="143" applyFont="1" applyFill="1" applyBorder="1"/>
    <xf numFmtId="0" fontId="0" fillId="0" borderId="0" xfId="0" applyBorder="1"/>
    <xf numFmtId="0" fontId="123" fillId="0" borderId="0" xfId="0" applyNumberFormat="1" applyFont="1" applyBorder="1" applyAlignment="1"/>
    <xf numFmtId="181" fontId="90" fillId="0" borderId="0" xfId="0" applyNumberFormat="1" applyFont="1" applyBorder="1" applyAlignment="1"/>
    <xf numFmtId="0" fontId="113" fillId="0" borderId="0" xfId="0" applyNumberFormat="1" applyFont="1" applyBorder="1" applyAlignment="1">
      <alignment vertical="center"/>
    </xf>
    <xf numFmtId="0" fontId="126" fillId="0" borderId="0" xfId="191" applyFont="1" applyFill="1"/>
    <xf numFmtId="0" fontId="76" fillId="0" borderId="22" xfId="181" applyFont="1" applyFill="1" applyBorder="1" applyAlignment="1">
      <alignment horizontal="center" vertical="center" wrapText="1"/>
    </xf>
    <xf numFmtId="0" fontId="62" fillId="0" borderId="22" xfId="181" applyFont="1" applyFill="1" applyBorder="1" applyAlignment="1">
      <alignment horizontal="center" vertical="center" wrapText="1"/>
    </xf>
    <xf numFmtId="185" fontId="76" fillId="32" borderId="55" xfId="192" applyNumberFormat="1" applyFont="1" applyFill="1" applyBorder="1" applyAlignment="1">
      <alignment vertical="center"/>
    </xf>
    <xf numFmtId="0" fontId="71" fillId="0" borderId="57" xfId="190" applyFont="1" applyBorder="1" applyAlignment="1">
      <alignment vertical="center"/>
    </xf>
    <xf numFmtId="0" fontId="71" fillId="0" borderId="58" xfId="190" applyFont="1" applyBorder="1" applyAlignment="1">
      <alignment vertical="center"/>
    </xf>
    <xf numFmtId="185" fontId="129" fillId="0" borderId="59" xfId="192" applyNumberFormat="1" applyFont="1" applyBorder="1" applyAlignment="1">
      <alignment vertical="center"/>
    </xf>
    <xf numFmtId="185" fontId="129" fillId="0" borderId="26" xfId="192" applyNumberFormat="1" applyFont="1" applyBorder="1" applyAlignment="1">
      <alignment vertical="center"/>
    </xf>
    <xf numFmtId="0" fontId="71" fillId="0" borderId="60" xfId="190" applyFont="1" applyBorder="1" applyAlignment="1">
      <alignment vertical="center"/>
    </xf>
    <xf numFmtId="0" fontId="71" fillId="0" borderId="61" xfId="190" applyFont="1" applyBorder="1" applyAlignment="1">
      <alignment vertical="center"/>
    </xf>
    <xf numFmtId="185" fontId="129" fillId="0" borderId="62" xfId="192" applyNumberFormat="1" applyFont="1" applyBorder="1" applyAlignment="1">
      <alignment vertical="center"/>
    </xf>
    <xf numFmtId="0" fontId="71" fillId="0" borderId="63" xfId="190" applyFont="1" applyBorder="1" applyAlignment="1">
      <alignment vertical="center"/>
    </xf>
    <xf numFmtId="0" fontId="71" fillId="0" borderId="64" xfId="190" applyFont="1" applyBorder="1" applyAlignment="1">
      <alignment vertical="center"/>
    </xf>
    <xf numFmtId="0" fontId="126" fillId="0" borderId="0" xfId="191" applyFont="1" applyFill="1" applyBorder="1"/>
    <xf numFmtId="0" fontId="71" fillId="0" borderId="65" xfId="190" applyFont="1" applyBorder="1" applyAlignment="1">
      <alignment vertical="center"/>
    </xf>
    <xf numFmtId="0" fontId="71" fillId="0" borderId="55" xfId="190" applyFont="1" applyBorder="1" applyAlignment="1">
      <alignment vertical="center"/>
    </xf>
    <xf numFmtId="0" fontId="17" fillId="0" borderId="0" xfId="191" applyFont="1"/>
    <xf numFmtId="0" fontId="126" fillId="0" borderId="0" xfId="191" applyFont="1" applyFill="1" applyAlignment="1">
      <alignment horizontal="center" vertical="center"/>
    </xf>
    <xf numFmtId="0" fontId="131" fillId="0" borderId="0" xfId="191" applyFont="1" applyFill="1"/>
    <xf numFmtId="0" fontId="17" fillId="0" borderId="0" xfId="191" applyFont="1" applyAlignment="1">
      <alignment horizontal="center" vertical="center"/>
    </xf>
    <xf numFmtId="0" fontId="90" fillId="0" borderId="0" xfId="191" applyFont="1" applyFill="1"/>
    <xf numFmtId="0" fontId="90" fillId="0" borderId="0" xfId="191" applyFont="1"/>
    <xf numFmtId="0" fontId="17" fillId="0" borderId="0" xfId="191" applyFont="1" applyFill="1"/>
    <xf numFmtId="14" fontId="90" fillId="0" borderId="0" xfId="191" applyNumberFormat="1" applyFont="1" applyAlignment="1" applyProtection="1">
      <alignment horizontal="center"/>
      <protection locked="0"/>
    </xf>
    <xf numFmtId="14" fontId="90" fillId="0" borderId="0" xfId="144" applyNumberFormat="1" applyFont="1" applyFill="1" applyBorder="1" applyAlignment="1">
      <alignment horizontal="center"/>
    </xf>
    <xf numFmtId="184" fontId="17" fillId="0" borderId="0" xfId="191" applyNumberFormat="1" applyFont="1" applyFill="1" applyBorder="1"/>
    <xf numFmtId="184" fontId="17" fillId="0" borderId="0" xfId="191" applyNumberFormat="1" applyFont="1" applyBorder="1"/>
    <xf numFmtId="184" fontId="17" fillId="0" borderId="0" xfId="191" applyNumberFormat="1" applyFont="1"/>
    <xf numFmtId="0" fontId="89" fillId="24" borderId="0" xfId="190" applyFont="1" applyFill="1" applyBorder="1" applyAlignment="1">
      <alignment horizontal="center" vertical="center"/>
    </xf>
    <xf numFmtId="0" fontId="71" fillId="0" borderId="20" xfId="190" applyFont="1" applyBorder="1" applyAlignment="1">
      <alignment vertical="center"/>
    </xf>
    <xf numFmtId="0" fontId="71" fillId="0" borderId="21" xfId="190" applyFont="1" applyBorder="1" applyAlignment="1">
      <alignment vertical="center"/>
    </xf>
    <xf numFmtId="0" fontId="71" fillId="0" borderId="29" xfId="190" applyFont="1" applyBorder="1" applyAlignment="1">
      <alignment vertical="center"/>
    </xf>
    <xf numFmtId="0" fontId="135" fillId="0" borderId="0" xfId="0" applyNumberFormat="1" applyFont="1" applyBorder="1" applyAlignment="1"/>
    <xf numFmtId="0" fontId="81" fillId="0" borderId="22" xfId="181" applyFont="1" applyFill="1" applyBorder="1" applyAlignment="1">
      <alignment horizontal="center" vertical="center" wrapText="1"/>
    </xf>
    <xf numFmtId="0" fontId="82" fillId="0" borderId="0" xfId="191" applyFont="1" applyFill="1"/>
    <xf numFmtId="0" fontId="89" fillId="0" borderId="0" xfId="141" applyFont="1" applyAlignment="1">
      <alignment horizontal="centerContinuous" vertical="center"/>
    </xf>
    <xf numFmtId="0" fontId="92" fillId="0" borderId="0" xfId="131" applyFont="1" applyBorder="1" applyAlignment="1">
      <alignment horizontal="centerContinuous" wrapText="1" readingOrder="1"/>
    </xf>
    <xf numFmtId="3" fontId="103" fillId="0" borderId="0" xfId="131" applyNumberFormat="1" applyFont="1" applyBorder="1" applyAlignment="1">
      <alignment horizontal="centerContinuous" wrapText="1"/>
    </xf>
    <xf numFmtId="0" fontId="92" fillId="26" borderId="0" xfId="131" applyFont="1" applyFill="1" applyBorder="1" applyAlignment="1">
      <alignment horizontal="centerContinuous" wrapText="1" readingOrder="1"/>
    </xf>
    <xf numFmtId="3" fontId="103" fillId="26" borderId="0" xfId="131" applyNumberFormat="1" applyFont="1" applyFill="1" applyBorder="1" applyAlignment="1">
      <alignment horizontal="centerContinuous" wrapText="1"/>
    </xf>
    <xf numFmtId="3" fontId="137" fillId="0" borderId="0" xfId="143" applyNumberFormat="1" applyFont="1" applyBorder="1" applyAlignment="1">
      <alignment horizontal="center" vertical="center" wrapText="1"/>
    </xf>
    <xf numFmtId="0" fontId="68" fillId="0" borderId="0" xfId="143" applyFont="1" applyBorder="1" applyAlignment="1">
      <alignment horizontal="center" wrapText="1"/>
    </xf>
    <xf numFmtId="0" fontId="61" fillId="0" borderId="28" xfId="0" applyFont="1" applyBorder="1"/>
    <xf numFmtId="0" fontId="61" fillId="0" borderId="22" xfId="0" applyFont="1" applyBorder="1"/>
    <xf numFmtId="0" fontId="61" fillId="0" borderId="23" xfId="0" applyFont="1" applyBorder="1"/>
    <xf numFmtId="0" fontId="61" fillId="0" borderId="24" xfId="0" applyFont="1" applyBorder="1"/>
    <xf numFmtId="0" fontId="104" fillId="24" borderId="0" xfId="143" applyFont="1" applyFill="1" applyBorder="1" applyAlignment="1">
      <alignment horizontal="centerContinuous" vertical="center" wrapText="1"/>
    </xf>
    <xf numFmtId="0" fontId="105" fillId="24" borderId="0" xfId="143" applyFont="1" applyFill="1" applyBorder="1" applyAlignment="1">
      <alignment horizontal="centerContinuous" vertical="center" wrapText="1"/>
    </xf>
    <xf numFmtId="0" fontId="112" fillId="0" borderId="0" xfId="143" applyFont="1" applyBorder="1"/>
    <xf numFmtId="14" fontId="90" fillId="0" borderId="0" xfId="0" applyNumberFormat="1" applyFont="1" applyAlignment="1" applyProtection="1">
      <alignment horizontal="center"/>
      <protection locked="0"/>
    </xf>
    <xf numFmtId="3" fontId="62" fillId="29" borderId="21" xfId="0" applyNumberFormat="1" applyFont="1" applyFill="1" applyBorder="1"/>
    <xf numFmtId="3" fontId="62" fillId="30" borderId="25" xfId="0" applyNumberFormat="1" applyFont="1" applyFill="1" applyBorder="1"/>
    <xf numFmtId="3" fontId="62" fillId="30" borderId="11" xfId="0" applyNumberFormat="1" applyFont="1" applyFill="1" applyBorder="1"/>
    <xf numFmtId="3" fontId="62" fillId="29" borderId="19" xfId="0" applyNumberFormat="1" applyFont="1" applyFill="1" applyBorder="1"/>
    <xf numFmtId="3" fontId="62" fillId="30" borderId="13" xfId="0" applyNumberFormat="1" applyFont="1" applyFill="1" applyBorder="1"/>
    <xf numFmtId="3" fontId="62" fillId="30" borderId="12" xfId="0" applyNumberFormat="1" applyFont="1" applyFill="1" applyBorder="1"/>
    <xf numFmtId="3" fontId="61" fillId="30" borderId="20" xfId="0" applyNumberFormat="1" applyFont="1" applyFill="1" applyBorder="1"/>
    <xf numFmtId="3" fontId="61" fillId="30" borderId="0" xfId="0" applyNumberFormat="1" applyFont="1" applyFill="1" applyBorder="1"/>
    <xf numFmtId="3" fontId="61" fillId="30" borderId="9" xfId="0" applyNumberFormat="1" applyFont="1" applyFill="1" applyBorder="1"/>
    <xf numFmtId="3" fontId="62" fillId="29" borderId="21" xfId="0" applyNumberFormat="1" applyFont="1" applyFill="1" applyBorder="1" applyAlignment="1"/>
    <xf numFmtId="3" fontId="62" fillId="30" borderId="23" xfId="0" applyNumberFormat="1" applyFont="1" applyFill="1" applyBorder="1" applyAlignment="1">
      <alignment horizontal="right" indent="1"/>
    </xf>
    <xf numFmtId="3" fontId="62" fillId="30" borderId="21" xfId="0" applyNumberFormat="1" applyFont="1" applyFill="1" applyBorder="1" applyAlignment="1">
      <alignment horizontal="right" indent="1"/>
    </xf>
    <xf numFmtId="10" fontId="62" fillId="30" borderId="11" xfId="0" applyNumberFormat="1" applyFont="1" applyFill="1" applyBorder="1" applyAlignment="1">
      <alignment horizontal="right" indent="1"/>
    </xf>
    <xf numFmtId="3" fontId="61" fillId="30" borderId="20" xfId="0" applyNumberFormat="1" applyFont="1" applyFill="1" applyBorder="1" applyAlignment="1"/>
    <xf numFmtId="3" fontId="61" fillId="30" borderId="22" xfId="0" applyNumberFormat="1" applyFont="1" applyFill="1" applyBorder="1" applyAlignment="1">
      <alignment horizontal="right" indent="1"/>
    </xf>
    <xf numFmtId="3" fontId="61" fillId="30" borderId="20" xfId="0" applyNumberFormat="1" applyFont="1" applyFill="1" applyBorder="1" applyAlignment="1">
      <alignment horizontal="right" indent="1"/>
    </xf>
    <xf numFmtId="10" fontId="61" fillId="30" borderId="9" xfId="0" applyNumberFormat="1" applyFont="1" applyFill="1" applyBorder="1" applyAlignment="1">
      <alignment horizontal="right" indent="1"/>
    </xf>
    <xf numFmtId="185" fontId="76" fillId="30" borderId="55" xfId="192" applyNumberFormat="1" applyFont="1" applyFill="1" applyBorder="1" applyAlignment="1">
      <alignment vertical="center"/>
    </xf>
    <xf numFmtId="185" fontId="62" fillId="30" borderId="55" xfId="192" applyNumberFormat="1" applyFont="1" applyFill="1" applyBorder="1" applyAlignment="1">
      <alignment vertical="center"/>
    </xf>
    <xf numFmtId="185" fontId="62" fillId="30" borderId="66" xfId="192" applyNumberFormat="1" applyFont="1" applyFill="1" applyBorder="1" applyAlignment="1">
      <alignment vertical="center"/>
    </xf>
    <xf numFmtId="14" fontId="90" fillId="30" borderId="0" xfId="191" applyNumberFormat="1" applyFont="1" applyFill="1" applyAlignment="1" applyProtection="1">
      <alignment horizontal="center"/>
      <protection locked="0"/>
    </xf>
    <xf numFmtId="14" fontId="90" fillId="30" borderId="0" xfId="0" applyNumberFormat="1" applyFont="1" applyFill="1" applyAlignment="1" applyProtection="1">
      <alignment horizontal="center"/>
      <protection locked="0"/>
    </xf>
    <xf numFmtId="176" fontId="96" fillId="39" borderId="21" xfId="0" applyNumberFormat="1" applyFont="1" applyFill="1" applyBorder="1" applyAlignment="1" applyProtection="1">
      <alignment horizontal="center"/>
    </xf>
    <xf numFmtId="185" fontId="62" fillId="32" borderId="67" xfId="192" applyNumberFormat="1" applyFont="1" applyFill="1" applyBorder="1" applyAlignment="1">
      <alignment vertical="center"/>
    </xf>
    <xf numFmtId="185" fontId="62" fillId="30" borderId="61" xfId="192" applyNumberFormat="1" applyFont="1" applyFill="1" applyBorder="1" applyAlignment="1">
      <alignment vertical="center"/>
    </xf>
    <xf numFmtId="185" fontId="76" fillId="30" borderId="61" xfId="192" applyNumberFormat="1" applyFont="1" applyFill="1" applyBorder="1" applyAlignment="1">
      <alignment vertical="center"/>
    </xf>
    <xf numFmtId="185" fontId="62" fillId="33" borderId="55" xfId="192" applyNumberFormat="1" applyFont="1" applyFill="1" applyBorder="1" applyAlignment="1">
      <alignment vertical="center"/>
    </xf>
    <xf numFmtId="185" fontId="76" fillId="33" borderId="55" xfId="192" applyNumberFormat="1" applyFont="1" applyFill="1" applyBorder="1" applyAlignment="1">
      <alignment vertical="center"/>
    </xf>
    <xf numFmtId="0" fontId="71" fillId="33" borderId="21" xfId="190" applyFont="1" applyFill="1" applyBorder="1" applyAlignment="1">
      <alignment vertical="center"/>
    </xf>
    <xf numFmtId="17" fontId="63" fillId="33" borderId="31" xfId="181" applyNumberFormat="1" applyFont="1" applyFill="1" applyBorder="1" applyAlignment="1">
      <alignment horizontal="center" vertical="center" wrapText="1"/>
    </xf>
    <xf numFmtId="0" fontId="63" fillId="33" borderId="24" xfId="181" applyFont="1" applyFill="1" applyBorder="1" applyAlignment="1">
      <alignment horizontal="center" vertical="center" wrapText="1"/>
    </xf>
    <xf numFmtId="3" fontId="62" fillId="33" borderId="24" xfId="0" applyNumberFormat="1" applyFont="1" applyFill="1" applyBorder="1" applyAlignment="1">
      <alignment horizontal="right" indent="1"/>
    </xf>
    <xf numFmtId="3" fontId="62" fillId="33" borderId="19" xfId="0" applyNumberFormat="1" applyFont="1" applyFill="1" applyBorder="1" applyAlignment="1">
      <alignment horizontal="right" indent="1"/>
    </xf>
    <xf numFmtId="10" fontId="62" fillId="33" borderId="12" xfId="0" applyNumberFormat="1" applyFont="1" applyFill="1" applyBorder="1" applyAlignment="1">
      <alignment horizontal="right" indent="1"/>
    </xf>
    <xf numFmtId="0" fontId="62" fillId="33" borderId="19" xfId="0" applyFont="1" applyFill="1" applyBorder="1" applyAlignment="1">
      <alignment horizontal="center" vertical="center"/>
    </xf>
    <xf numFmtId="0" fontId="62" fillId="33" borderId="12" xfId="0" applyFont="1" applyFill="1" applyBorder="1" applyAlignment="1">
      <alignment horizontal="center" vertical="center"/>
    </xf>
    <xf numFmtId="0" fontId="96" fillId="40" borderId="29" xfId="0" applyFont="1" applyFill="1" applyBorder="1" applyAlignment="1">
      <alignment horizontal="centerContinuous" vertical="center" wrapText="1"/>
    </xf>
    <xf numFmtId="0" fontId="96" fillId="40" borderId="10" xfId="0" applyFont="1" applyFill="1" applyBorder="1" applyAlignment="1">
      <alignment horizontal="centerContinuous" vertical="center" wrapText="1"/>
    </xf>
    <xf numFmtId="0" fontId="96" fillId="40" borderId="19" xfId="0" applyFont="1" applyFill="1" applyBorder="1" applyAlignment="1">
      <alignment horizontal="center" vertical="center"/>
    </xf>
    <xf numFmtId="0" fontId="96" fillId="40" borderId="12" xfId="0" applyFont="1" applyFill="1" applyBorder="1" applyAlignment="1">
      <alignment horizontal="center" vertical="center"/>
    </xf>
    <xf numFmtId="0" fontId="96" fillId="40" borderId="40" xfId="0" applyFont="1" applyFill="1" applyBorder="1" applyAlignment="1">
      <alignment horizontal="center" vertical="center"/>
    </xf>
    <xf numFmtId="0" fontId="96" fillId="40" borderId="41" xfId="0" applyFont="1" applyFill="1" applyBorder="1" applyAlignment="1">
      <alignment horizontal="center" vertical="center"/>
    </xf>
    <xf numFmtId="180" fontId="96" fillId="40" borderId="23" xfId="0" applyNumberFormat="1" applyFont="1" applyFill="1" applyBorder="1" applyAlignment="1" applyProtection="1">
      <alignment horizontal="center" wrapText="1"/>
    </xf>
    <xf numFmtId="0" fontId="99" fillId="33" borderId="24" xfId="0" applyFont="1" applyFill="1" applyBorder="1" applyAlignment="1">
      <alignment horizontal="center" vertical="center"/>
    </xf>
    <xf numFmtId="0" fontId="93" fillId="43" borderId="28" xfId="154" applyNumberFormat="1" applyFont="1" applyFill="1" applyBorder="1" applyAlignment="1"/>
    <xf numFmtId="0" fontId="62" fillId="43" borderId="24" xfId="154" applyFont="1" applyFill="1" applyBorder="1" applyAlignment="1">
      <alignment horizontal="center" vertical="center" wrapText="1"/>
    </xf>
    <xf numFmtId="0" fontId="62" fillId="43" borderId="19" xfId="154" applyFont="1" applyFill="1" applyBorder="1" applyAlignment="1">
      <alignment horizontal="center" vertical="center" wrapText="1"/>
    </xf>
    <xf numFmtId="0" fontId="62" fillId="43" borderId="12" xfId="154" applyNumberFormat="1" applyFont="1" applyFill="1" applyBorder="1" applyAlignment="1">
      <alignment horizontal="center" vertical="center"/>
    </xf>
    <xf numFmtId="0" fontId="62" fillId="43" borderId="24" xfId="115" applyNumberFormat="1" applyFont="1" applyFill="1" applyBorder="1" applyAlignment="1" applyProtection="1">
      <alignment horizontal="center" vertical="center" wrapText="1"/>
    </xf>
    <xf numFmtId="0" fontId="89" fillId="33" borderId="0" xfId="141" applyFont="1" applyFill="1" applyBorder="1" applyAlignment="1">
      <alignment horizontal="centerContinuous" vertical="center"/>
    </xf>
    <xf numFmtId="3" fontId="102" fillId="44" borderId="24" xfId="131" applyNumberFormat="1" applyFont="1" applyFill="1" applyBorder="1" applyAlignment="1">
      <alignment horizontal="center" vertical="center" wrapText="1"/>
    </xf>
    <xf numFmtId="180" fontId="94" fillId="33" borderId="24" xfId="143" applyNumberFormat="1" applyFont="1" applyFill="1" applyBorder="1" applyAlignment="1" applyProtection="1">
      <alignment horizontal="center" vertical="center" wrapText="1"/>
    </xf>
    <xf numFmtId="180" fontId="94" fillId="33" borderId="24" xfId="143" applyNumberFormat="1" applyFont="1" applyFill="1" applyBorder="1" applyAlignment="1" applyProtection="1">
      <alignment horizontal="center" wrapText="1"/>
    </xf>
    <xf numFmtId="3" fontId="102" fillId="44" borderId="24" xfId="131" applyNumberFormat="1" applyFont="1" applyFill="1" applyBorder="1" applyAlignment="1">
      <alignment horizontal="centerContinuous" vertical="center" wrapText="1"/>
    </xf>
    <xf numFmtId="3" fontId="102" fillId="44" borderId="23" xfId="131" applyNumberFormat="1" applyFont="1" applyFill="1" applyBorder="1" applyAlignment="1">
      <alignment horizontal="center" vertical="center" wrapText="1"/>
    </xf>
    <xf numFmtId="0" fontId="113" fillId="33" borderId="16" xfId="143" applyFont="1" applyFill="1" applyBorder="1" applyAlignment="1">
      <alignment horizontal="center" vertical="center"/>
    </xf>
    <xf numFmtId="3" fontId="90" fillId="0" borderId="0" xfId="191" applyNumberFormat="1" applyFont="1" applyFill="1" applyAlignment="1" applyProtection="1">
      <alignment horizontal="right" indent="1"/>
      <protection locked="0"/>
    </xf>
    <xf numFmtId="3" fontId="90" fillId="30" borderId="0" xfId="191" applyNumberFormat="1" applyFont="1" applyFill="1" applyAlignment="1" applyProtection="1">
      <alignment horizontal="right" indent="1"/>
      <protection locked="0"/>
    </xf>
    <xf numFmtId="3" fontId="90" fillId="30" borderId="0" xfId="0" applyNumberFormat="1" applyFont="1" applyFill="1" applyAlignment="1" applyProtection="1">
      <alignment horizontal="right" indent="1"/>
      <protection locked="0"/>
    </xf>
    <xf numFmtId="3" fontId="90" fillId="0" borderId="0" xfId="0" applyNumberFormat="1" applyFont="1" applyFill="1" applyAlignment="1" applyProtection="1">
      <alignment horizontal="right" indent="1"/>
      <protection locked="0"/>
    </xf>
    <xf numFmtId="0" fontId="17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126" fillId="0" borderId="0" xfId="191" applyFont="1" applyFill="1" applyAlignment="1">
      <alignment horizontal="right" indent="1"/>
    </xf>
    <xf numFmtId="0" fontId="17" fillId="0" borderId="0" xfId="191" applyAlignment="1">
      <alignment horizontal="right" indent="1"/>
    </xf>
    <xf numFmtId="3" fontId="17" fillId="0" borderId="0" xfId="191" applyNumberFormat="1" applyAlignment="1">
      <alignment horizontal="right" indent="1"/>
    </xf>
    <xf numFmtId="10" fontId="17" fillId="0" borderId="0" xfId="191" applyNumberFormat="1" applyAlignment="1">
      <alignment horizontal="right" indent="1"/>
    </xf>
    <xf numFmtId="3" fontId="17" fillId="30" borderId="0" xfId="191" applyNumberFormat="1" applyFill="1" applyAlignment="1">
      <alignment horizontal="right" indent="1"/>
    </xf>
    <xf numFmtId="10" fontId="17" fillId="30" borderId="0" xfId="191" applyNumberFormat="1" applyFill="1" applyAlignment="1">
      <alignment horizontal="right" indent="1"/>
    </xf>
    <xf numFmtId="3" fontId="90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15" fillId="0" borderId="0" xfId="191" applyFont="1" applyAlignment="1">
      <alignment horizontal="center" vertical="center"/>
    </xf>
    <xf numFmtId="0" fontId="15" fillId="0" borderId="0" xfId="191" applyFont="1"/>
    <xf numFmtId="185" fontId="141" fillId="0" borderId="0" xfId="191" applyNumberFormat="1" applyFont="1" applyFill="1"/>
    <xf numFmtId="180" fontId="94" fillId="40" borderId="23" xfId="0" applyNumberFormat="1" applyFont="1" applyFill="1" applyBorder="1" applyAlignment="1" applyProtection="1">
      <alignment horizontal="center" vertical="center" wrapText="1"/>
    </xf>
    <xf numFmtId="0" fontId="139" fillId="24" borderId="0" xfId="190" applyFont="1" applyFill="1" applyBorder="1" applyAlignment="1">
      <alignment horizontal="center" vertical="center"/>
    </xf>
    <xf numFmtId="0" fontId="76" fillId="43" borderId="24" xfId="154" applyFont="1" applyFill="1" applyBorder="1" applyAlignment="1">
      <alignment horizontal="center" vertical="center" wrapText="1"/>
    </xf>
    <xf numFmtId="0" fontId="76" fillId="43" borderId="19" xfId="154" applyFont="1" applyFill="1" applyBorder="1" applyAlignment="1">
      <alignment horizontal="center" vertical="center" wrapText="1"/>
    </xf>
    <xf numFmtId="0" fontId="76" fillId="43" borderId="12" xfId="154" applyNumberFormat="1" applyFont="1" applyFill="1" applyBorder="1" applyAlignment="1">
      <alignment horizontal="center" vertical="center"/>
    </xf>
    <xf numFmtId="0" fontId="76" fillId="43" borderId="24" xfId="115" applyNumberFormat="1" applyFont="1" applyFill="1" applyBorder="1" applyAlignment="1" applyProtection="1">
      <alignment horizontal="center" vertical="center" wrapText="1"/>
    </xf>
    <xf numFmtId="169" fontId="93" fillId="43" borderId="10" xfId="154" applyNumberFormat="1" applyFont="1" applyFill="1" applyBorder="1" applyAlignment="1">
      <alignment horizontal="center" vertical="center"/>
    </xf>
    <xf numFmtId="2" fontId="65" fillId="0" borderId="30" xfId="0" applyNumberFormat="1" applyFont="1" applyFill="1" applyBorder="1" applyAlignment="1">
      <alignment horizontal="right"/>
    </xf>
    <xf numFmtId="173" fontId="61" fillId="0" borderId="30" xfId="0" applyNumberFormat="1" applyFont="1" applyBorder="1" applyAlignment="1">
      <alignment horizontal="right"/>
    </xf>
    <xf numFmtId="49" fontId="61" fillId="24" borderId="30" xfId="0" applyNumberFormat="1" applyFont="1" applyFill="1" applyBorder="1" applyAlignment="1">
      <alignment horizontal="center"/>
    </xf>
    <xf numFmtId="173" fontId="61" fillId="0" borderId="30" xfId="0" applyNumberFormat="1" applyFont="1" applyFill="1" applyBorder="1" applyAlignment="1">
      <alignment horizontal="right"/>
    </xf>
    <xf numFmtId="49" fontId="61" fillId="0" borderId="30" xfId="0" applyNumberFormat="1" applyFont="1" applyFill="1" applyBorder="1" applyAlignment="1">
      <alignment horizontal="center"/>
    </xf>
    <xf numFmtId="0" fontId="62" fillId="32" borderId="70" xfId="181" applyFont="1" applyFill="1" applyBorder="1" applyAlignment="1">
      <alignment horizontal="center" vertical="center" wrapText="1"/>
    </xf>
    <xf numFmtId="0" fontId="62" fillId="32" borderId="71" xfId="181" applyFont="1" applyFill="1" applyBorder="1" applyAlignment="1">
      <alignment horizontal="center" vertical="center" wrapText="1"/>
    </xf>
    <xf numFmtId="0" fontId="85" fillId="0" borderId="0" xfId="189"/>
    <xf numFmtId="49" fontId="88" fillId="0" borderId="0" xfId="141" applyNumberFormat="1" applyFont="1" applyAlignment="1">
      <alignment horizontal="centerContinuous" vertical="top"/>
    </xf>
    <xf numFmtId="0" fontId="88" fillId="0" borderId="0" xfId="141" applyFont="1" applyAlignment="1">
      <alignment horizontal="centerContinuous" vertical="top"/>
    </xf>
    <xf numFmtId="0" fontId="143" fillId="0" borderId="0" xfId="189" applyFont="1" applyAlignment="1">
      <alignment horizontal="left" vertical="top"/>
    </xf>
    <xf numFmtId="0" fontId="85" fillId="0" borderId="0" xfId="189" applyFill="1"/>
    <xf numFmtId="0" fontId="145" fillId="0" borderId="0" xfId="189" applyFont="1" applyAlignment="1">
      <alignment horizontal="left" vertical="top"/>
    </xf>
    <xf numFmtId="0" fontId="145" fillId="0" borderId="0" xfId="189" applyFont="1"/>
    <xf numFmtId="49" fontId="65" fillId="0" borderId="0" xfId="143" applyNumberFormat="1" applyFont="1"/>
    <xf numFmtId="0" fontId="104" fillId="0" borderId="0" xfId="143" applyFont="1" applyBorder="1"/>
    <xf numFmtId="10" fontId="61" fillId="0" borderId="0" xfId="143" quotePrefix="1" applyNumberFormat="1" applyFont="1"/>
    <xf numFmtId="0" fontId="61" fillId="0" borderId="0" xfId="143" applyFont="1" applyFill="1"/>
    <xf numFmtId="0" fontId="148" fillId="0" borderId="0" xfId="143" applyFont="1"/>
    <xf numFmtId="3" fontId="147" fillId="0" borderId="0" xfId="143" applyNumberFormat="1" applyFont="1" applyFill="1" applyAlignment="1"/>
    <xf numFmtId="0" fontId="61" fillId="0" borderId="0" xfId="143" applyFont="1" applyAlignment="1">
      <alignment horizontal="center"/>
    </xf>
    <xf numFmtId="186" fontId="149" fillId="0" borderId="0" xfId="143" applyNumberFormat="1" applyFont="1" applyAlignment="1">
      <alignment horizontal="center"/>
    </xf>
    <xf numFmtId="174" fontId="150" fillId="0" borderId="0" xfId="143" applyNumberFormat="1" applyFont="1" applyAlignment="1">
      <alignment vertical="center"/>
    </xf>
    <xf numFmtId="2" fontId="61" fillId="0" borderId="0" xfId="143" applyNumberFormat="1" applyFont="1"/>
    <xf numFmtId="49" fontId="61" fillId="0" borderId="0" xfId="143" applyNumberFormat="1" applyFont="1"/>
    <xf numFmtId="3" fontId="62" fillId="0" borderId="75" xfId="143" applyNumberFormat="1" applyFont="1" applyBorder="1" applyAlignment="1"/>
    <xf numFmtId="0" fontId="63" fillId="0" borderId="0" xfId="143" applyFont="1"/>
    <xf numFmtId="0" fontId="13" fillId="0" borderId="0" xfId="197"/>
    <xf numFmtId="0" fontId="13" fillId="0" borderId="0" xfId="197" applyBorder="1"/>
    <xf numFmtId="0" fontId="151" fillId="0" borderId="0" xfId="197" applyFont="1" applyFill="1" applyBorder="1" applyAlignment="1">
      <alignment horizontal="center" vertical="center" wrapText="1"/>
    </xf>
    <xf numFmtId="16" fontId="126" fillId="0" borderId="0" xfId="197" applyNumberFormat="1" applyFont="1" applyAlignment="1">
      <alignment horizontal="center"/>
    </xf>
    <xf numFmtId="3" fontId="126" fillId="0" borderId="0" xfId="197" applyNumberFormat="1" applyFont="1"/>
    <xf numFmtId="3" fontId="13" fillId="0" borderId="0" xfId="197" applyNumberFormat="1" applyFont="1"/>
    <xf numFmtId="3" fontId="13" fillId="0" borderId="0" xfId="197" applyNumberFormat="1" applyFont="1" applyFill="1"/>
    <xf numFmtId="3" fontId="13" fillId="0" borderId="0" xfId="197" applyNumberFormat="1" applyFont="1" applyFill="1" applyBorder="1"/>
    <xf numFmtId="0" fontId="13" fillId="0" borderId="0" xfId="197" applyFont="1" applyFill="1" applyBorder="1"/>
    <xf numFmtId="0" fontId="13" fillId="0" borderId="0" xfId="197" applyAlignment="1">
      <alignment horizontal="center"/>
    </xf>
    <xf numFmtId="0" fontId="13" fillId="0" borderId="0" xfId="197" applyFill="1"/>
    <xf numFmtId="3" fontId="71" fillId="0" borderId="0" xfId="197" applyNumberFormat="1" applyFont="1" applyBorder="1" applyAlignment="1">
      <alignment horizontal="right"/>
    </xf>
    <xf numFmtId="3" fontId="71" fillId="0" borderId="0" xfId="197" applyNumberFormat="1" applyFont="1" applyBorder="1"/>
    <xf numFmtId="10" fontId="152" fillId="0" borderId="0" xfId="197" applyNumberFormat="1" applyFont="1" applyBorder="1" applyAlignment="1">
      <alignment horizontal="right"/>
    </xf>
    <xf numFmtId="0" fontId="13" fillId="0" borderId="0" xfId="197" applyAlignment="1">
      <alignment wrapText="1"/>
    </xf>
    <xf numFmtId="0" fontId="13" fillId="0" borderId="0" xfId="197" applyBorder="1" applyAlignment="1">
      <alignment wrapText="1"/>
    </xf>
    <xf numFmtId="0" fontId="13" fillId="0" borderId="0" xfId="197" applyAlignment="1">
      <alignment horizontal="right" vertical="center" wrapText="1"/>
    </xf>
    <xf numFmtId="0" fontId="13" fillId="0" borderId="0" xfId="197" applyAlignment="1">
      <alignment horizontal="right" vertical="center"/>
    </xf>
    <xf numFmtId="3" fontId="13" fillId="0" borderId="0" xfId="197" applyNumberFormat="1" applyBorder="1"/>
    <xf numFmtId="16" fontId="13" fillId="31" borderId="0" xfId="197" applyNumberFormat="1" applyFill="1"/>
    <xf numFmtId="3" fontId="13" fillId="0" borderId="0" xfId="197" applyNumberFormat="1"/>
    <xf numFmtId="3" fontId="13" fillId="31" borderId="0" xfId="197" applyNumberFormat="1" applyFill="1"/>
    <xf numFmtId="10" fontId="0" fillId="31" borderId="0" xfId="198" applyNumberFormat="1" applyFont="1" applyFill="1"/>
    <xf numFmtId="16" fontId="13" fillId="31" borderId="0" xfId="197" applyNumberFormat="1" applyFill="1" applyBorder="1" applyAlignment="1">
      <alignment wrapText="1"/>
    </xf>
    <xf numFmtId="0" fontId="13" fillId="31" borderId="0" xfId="197" applyFill="1" applyBorder="1"/>
    <xf numFmtId="3" fontId="23" fillId="31" borderId="0" xfId="144" applyNumberFormat="1" applyFont="1" applyFill="1" applyBorder="1" applyAlignment="1">
      <alignment horizontal="center"/>
    </xf>
    <xf numFmtId="16" fontId="13" fillId="0" borderId="0" xfId="197" applyNumberFormat="1" applyBorder="1" applyAlignment="1">
      <alignment wrapText="1"/>
    </xf>
    <xf numFmtId="16" fontId="13" fillId="0" borderId="0" xfId="197" applyNumberFormat="1" applyFill="1" applyBorder="1" applyAlignment="1">
      <alignment wrapText="1"/>
    </xf>
    <xf numFmtId="0" fontId="13" fillId="0" borderId="0" xfId="197" applyFill="1" applyBorder="1"/>
    <xf numFmtId="3" fontId="23" fillId="0" borderId="0" xfId="144" applyNumberFormat="1" applyFont="1" applyFill="1" applyBorder="1" applyAlignment="1">
      <alignment horizontal="center"/>
    </xf>
    <xf numFmtId="0" fontId="126" fillId="0" borderId="0" xfId="197" applyFont="1"/>
    <xf numFmtId="10" fontId="126" fillId="0" borderId="0" xfId="197" applyNumberFormat="1" applyFont="1"/>
    <xf numFmtId="0" fontId="126" fillId="0" borderId="0" xfId="197" applyFont="1" applyBorder="1"/>
    <xf numFmtId="0" fontId="141" fillId="0" borderId="0" xfId="197" applyFont="1" applyFill="1" applyBorder="1"/>
    <xf numFmtId="0" fontId="141" fillId="0" borderId="0" xfId="197" applyFont="1" applyBorder="1"/>
    <xf numFmtId="10" fontId="141" fillId="0" borderId="0" xfId="197" applyNumberFormat="1" applyFont="1" applyBorder="1"/>
    <xf numFmtId="3" fontId="153" fillId="31" borderId="0" xfId="144" applyNumberFormat="1" applyFont="1" applyFill="1" applyBorder="1" applyAlignment="1">
      <alignment horizontal="center"/>
    </xf>
    <xf numFmtId="3" fontId="71" fillId="0" borderId="0" xfId="197" applyNumberFormat="1" applyFont="1" applyFill="1" applyBorder="1"/>
    <xf numFmtId="16" fontId="13" fillId="0" borderId="0" xfId="197" applyNumberFormat="1" applyFill="1" applyBorder="1"/>
    <xf numFmtId="3" fontId="13" fillId="0" borderId="0" xfId="197" applyNumberFormat="1" applyFill="1" applyBorder="1"/>
    <xf numFmtId="10" fontId="0" fillId="0" borderId="0" xfId="198" applyNumberFormat="1" applyFont="1" applyFill="1" applyBorder="1"/>
    <xf numFmtId="0" fontId="13" fillId="0" borderId="0" xfId="197" applyFill="1" applyBorder="1" applyAlignment="1">
      <alignment wrapText="1"/>
    </xf>
    <xf numFmtId="3" fontId="13" fillId="0" borderId="0" xfId="197" applyNumberFormat="1" applyFill="1"/>
    <xf numFmtId="10" fontId="0" fillId="0" borderId="0" xfId="198" applyNumberFormat="1" applyFont="1"/>
    <xf numFmtId="10" fontId="13" fillId="0" borderId="0" xfId="197" applyNumberFormat="1"/>
    <xf numFmtId="0" fontId="13" fillId="31" borderId="0" xfId="197" applyFill="1"/>
    <xf numFmtId="10" fontId="13" fillId="31" borderId="0" xfId="197" applyNumberFormat="1" applyFill="1"/>
    <xf numFmtId="3" fontId="13" fillId="0" borderId="0" xfId="197" applyNumberFormat="1" applyFill="1" applyAlignment="1">
      <alignment vertical="center"/>
    </xf>
    <xf numFmtId="0" fontId="13" fillId="0" borderId="0" xfId="197" applyFill="1" applyAlignment="1">
      <alignment vertical="center"/>
    </xf>
    <xf numFmtId="10" fontId="13" fillId="0" borderId="0" xfId="197" applyNumberFormat="1" applyFill="1"/>
    <xf numFmtId="0" fontId="13" fillId="0" borderId="0" xfId="197" applyAlignment="1">
      <alignment horizontal="center" vertical="center" wrapText="1"/>
    </xf>
    <xf numFmtId="0" fontId="89" fillId="0" borderId="0" xfId="141" applyFont="1" applyFill="1" applyBorder="1" applyAlignment="1">
      <alignment horizontal="centerContinuous" vertical="center"/>
    </xf>
    <xf numFmtId="0" fontId="126" fillId="0" borderId="0" xfId="197" applyFont="1" applyAlignment="1">
      <alignment horizontal="center"/>
    </xf>
    <xf numFmtId="0" fontId="155" fillId="0" borderId="0" xfId="197" applyFont="1" applyFill="1" applyBorder="1" applyAlignment="1">
      <alignment horizontal="center" vertical="top" wrapText="1"/>
    </xf>
    <xf numFmtId="0" fontId="155" fillId="0" borderId="0" xfId="197" applyFont="1" applyFill="1" applyBorder="1" applyAlignment="1">
      <alignment vertical="center" wrapText="1"/>
    </xf>
    <xf numFmtId="0" fontId="64" fillId="0" borderId="0" xfId="141" applyFont="1" applyFill="1"/>
    <xf numFmtId="0" fontId="64" fillId="0" borderId="0" xfId="141" applyFont="1" applyFill="1" applyBorder="1"/>
    <xf numFmtId="49" fontId="65" fillId="0" borderId="0" xfId="143" applyNumberFormat="1" applyFont="1" applyFill="1"/>
    <xf numFmtId="49" fontId="125" fillId="0" borderId="0" xfId="143" applyNumberFormat="1" applyFont="1" applyFill="1"/>
    <xf numFmtId="3" fontId="154" fillId="0" borderId="76" xfId="143" applyNumberFormat="1" applyFont="1" applyFill="1" applyBorder="1" applyAlignment="1">
      <alignment horizontal="right"/>
    </xf>
    <xf numFmtId="0" fontId="61" fillId="0" borderId="0" xfId="143" applyFont="1" applyFill="1" applyBorder="1"/>
    <xf numFmtId="0" fontId="62" fillId="0" borderId="0" xfId="143" applyFont="1" applyFill="1" applyBorder="1" applyAlignment="1">
      <alignment horizontal="center"/>
    </xf>
    <xf numFmtId="0" fontId="65" fillId="0" borderId="0" xfId="143" applyFont="1" applyFill="1"/>
    <xf numFmtId="0" fontId="62" fillId="0" borderId="0" xfId="143" applyFont="1" applyFill="1"/>
    <xf numFmtId="3" fontId="62" fillId="0" borderId="0" xfId="143" applyNumberFormat="1" applyFont="1" applyFill="1"/>
    <xf numFmtId="3" fontId="61" fillId="0" borderId="0" xfId="143" applyNumberFormat="1" applyFont="1" applyFill="1"/>
    <xf numFmtId="0" fontId="126" fillId="0" borderId="0" xfId="197" applyFont="1" applyFill="1" applyBorder="1" applyAlignment="1">
      <alignment horizontal="center" vertical="center" wrapText="1"/>
    </xf>
    <xf numFmtId="0" fontId="126" fillId="0" borderId="0" xfId="197" applyFont="1" applyFill="1" applyBorder="1" applyAlignment="1">
      <alignment horizontal="center" vertical="top" wrapText="1"/>
    </xf>
    <xf numFmtId="0" fontId="89" fillId="0" borderId="0" xfId="141" applyFont="1" applyFill="1" applyBorder="1" applyAlignment="1">
      <alignment horizontal="left" vertical="center" indent="2"/>
    </xf>
    <xf numFmtId="0" fontId="106" fillId="33" borderId="24" xfId="197" applyFont="1" applyFill="1" applyBorder="1" applyAlignment="1">
      <alignment horizontal="center" vertical="center" wrapText="1"/>
    </xf>
    <xf numFmtId="0" fontId="106" fillId="33" borderId="24" xfId="197" applyFont="1" applyFill="1" applyBorder="1" applyAlignment="1">
      <alignment horizontal="center" vertical="top" wrapText="1"/>
    </xf>
    <xf numFmtId="16" fontId="13" fillId="0" borderId="0" xfId="197" applyNumberFormat="1" applyFont="1" applyFill="1" applyBorder="1" applyAlignment="1">
      <alignment horizontal="center"/>
    </xf>
    <xf numFmtId="0" fontId="106" fillId="33" borderId="24" xfId="197" applyFont="1" applyFill="1" applyBorder="1" applyAlignment="1">
      <alignment horizontal="center" vertical="center" wrapText="1"/>
    </xf>
    <xf numFmtId="16" fontId="13" fillId="0" borderId="24" xfId="197" applyNumberFormat="1" applyBorder="1"/>
    <xf numFmtId="3" fontId="13" fillId="0" borderId="24" xfId="197" applyNumberFormat="1" applyFont="1" applyBorder="1"/>
    <xf numFmtId="16" fontId="13" fillId="31" borderId="24" xfId="197" applyNumberFormat="1" applyFill="1" applyBorder="1"/>
    <xf numFmtId="0" fontId="106" fillId="33" borderId="70" xfId="197" applyFont="1" applyFill="1" applyBorder="1" applyAlignment="1">
      <alignment horizontal="center" vertical="center" wrapText="1"/>
    </xf>
    <xf numFmtId="3" fontId="13" fillId="0" borderId="24" xfId="197" applyNumberFormat="1" applyBorder="1"/>
    <xf numFmtId="16" fontId="13" fillId="0" borderId="24" xfId="197" applyNumberFormat="1" applyFill="1" applyBorder="1"/>
    <xf numFmtId="3" fontId="13" fillId="0" borderId="24" xfId="197" applyNumberFormat="1" applyFill="1" applyBorder="1"/>
    <xf numFmtId="16" fontId="13" fillId="0" borderId="24" xfId="197" applyNumberFormat="1" applyFill="1" applyBorder="1" applyAlignment="1">
      <alignment horizontal="right"/>
    </xf>
    <xf numFmtId="0" fontId="13" fillId="0" borderId="24" xfId="197" applyBorder="1" applyAlignment="1">
      <alignment horizontal="right"/>
    </xf>
    <xf numFmtId="0" fontId="13" fillId="0" borderId="24" xfId="197" applyFill="1" applyBorder="1"/>
    <xf numFmtId="10" fontId="0" fillId="0" borderId="24" xfId="198" applyNumberFormat="1" applyFont="1" applyFill="1" applyBorder="1"/>
    <xf numFmtId="0" fontId="155" fillId="0" borderId="68" xfId="197" applyFont="1" applyFill="1" applyBorder="1" applyAlignment="1">
      <alignment horizontal="center" vertical="center" wrapText="1"/>
    </xf>
    <xf numFmtId="0" fontId="13" fillId="0" borderId="68" xfId="197" applyBorder="1" applyAlignment="1">
      <alignment horizontal="right"/>
    </xf>
    <xf numFmtId="0" fontId="13" fillId="0" borderId="68" xfId="197" applyFill="1" applyBorder="1"/>
    <xf numFmtId="0" fontId="71" fillId="0" borderId="70" xfId="197" applyFont="1" applyBorder="1" applyAlignment="1">
      <alignment horizontal="right" vertical="center" wrapText="1"/>
    </xf>
    <xf numFmtId="0" fontId="71" fillId="0" borderId="24" xfId="197" applyFont="1" applyBorder="1" applyAlignment="1">
      <alignment horizontal="right" vertical="center" wrapText="1"/>
    </xf>
    <xf numFmtId="0" fontId="13" fillId="0" borderId="68" xfId="197" applyFill="1" applyBorder="1" applyAlignment="1">
      <alignment horizontal="right"/>
    </xf>
    <xf numFmtId="3" fontId="13" fillId="0" borderId="68" xfId="197" applyNumberFormat="1" applyBorder="1"/>
    <xf numFmtId="0" fontId="13" fillId="0" borderId="68" xfId="197" applyFill="1" applyBorder="1" applyAlignment="1">
      <alignment horizontal="center"/>
    </xf>
    <xf numFmtId="0" fontId="155" fillId="0" borderId="68" xfId="197" applyFont="1" applyFill="1" applyBorder="1" applyAlignment="1">
      <alignment vertical="center" wrapText="1"/>
    </xf>
    <xf numFmtId="3" fontId="13" fillId="0" borderId="68" xfId="197" applyNumberFormat="1" applyFill="1" applyBorder="1"/>
    <xf numFmtId="16" fontId="13" fillId="0" borderId="68" xfId="197" applyNumberFormat="1" applyFill="1" applyBorder="1"/>
    <xf numFmtId="3" fontId="13" fillId="0" borderId="68" xfId="197" applyNumberFormat="1" applyFont="1" applyFill="1" applyBorder="1"/>
    <xf numFmtId="0" fontId="13" fillId="0" borderId="68" xfId="197" applyBorder="1"/>
    <xf numFmtId="0" fontId="13" fillId="0" borderId="73" xfId="197" applyBorder="1"/>
    <xf numFmtId="0" fontId="13" fillId="0" borderId="73" xfId="197" applyBorder="1" applyAlignment="1">
      <alignment horizontal="right"/>
    </xf>
    <xf numFmtId="0" fontId="13" fillId="0" borderId="73" xfId="197" applyFill="1" applyBorder="1"/>
    <xf numFmtId="0" fontId="13" fillId="0" borderId="30" xfId="197" applyBorder="1" applyAlignment="1"/>
    <xf numFmtId="3" fontId="13" fillId="0" borderId="30" xfId="197" applyNumberFormat="1" applyFill="1" applyBorder="1"/>
    <xf numFmtId="0" fontId="106" fillId="0" borderId="30" xfId="197" applyFont="1" applyFill="1" applyBorder="1" applyAlignment="1">
      <alignment vertical="center" wrapText="1"/>
    </xf>
    <xf numFmtId="0" fontId="13" fillId="0" borderId="68" xfId="197" applyBorder="1" applyAlignment="1">
      <alignment horizontal="center"/>
    </xf>
    <xf numFmtId="0" fontId="13" fillId="0" borderId="68" xfId="197" applyBorder="1" applyAlignment="1">
      <alignment vertical="center" wrapText="1"/>
    </xf>
    <xf numFmtId="10" fontId="0" fillId="0" borderId="68" xfId="198" applyNumberFormat="1" applyFont="1" applyFill="1" applyBorder="1"/>
    <xf numFmtId="0" fontId="71" fillId="0" borderId="24" xfId="197" applyFont="1" applyBorder="1" applyAlignment="1">
      <alignment horizontal="center" vertical="center" wrapText="1"/>
    </xf>
    <xf numFmtId="3" fontId="13" fillId="0" borderId="24" xfId="197" applyNumberFormat="1" applyFill="1" applyBorder="1" applyAlignment="1">
      <alignment vertical="center"/>
    </xf>
    <xf numFmtId="10" fontId="0" fillId="0" borderId="24" xfId="198" applyNumberFormat="1" applyFont="1" applyFill="1" applyBorder="1" applyAlignment="1">
      <alignment vertical="center"/>
    </xf>
    <xf numFmtId="0" fontId="106" fillId="33" borderId="19" xfId="197" applyFont="1" applyFill="1" applyBorder="1" applyAlignment="1">
      <alignment horizontal="center" vertical="center" wrapText="1"/>
    </xf>
    <xf numFmtId="16" fontId="13" fillId="0" borderId="24" xfId="197" applyNumberFormat="1" applyBorder="1" applyAlignment="1">
      <alignment vertical="top"/>
    </xf>
    <xf numFmtId="16" fontId="13" fillId="0" borderId="24" xfId="197" applyNumberFormat="1" applyFill="1" applyBorder="1" applyAlignment="1">
      <alignment vertical="top"/>
    </xf>
    <xf numFmtId="3" fontId="71" fillId="0" borderId="24" xfId="197" applyNumberFormat="1" applyFont="1" applyBorder="1"/>
    <xf numFmtId="3" fontId="71" fillId="0" borderId="24" xfId="197" applyNumberFormat="1" applyFont="1" applyFill="1" applyBorder="1"/>
    <xf numFmtId="10" fontId="0" fillId="0" borderId="24" xfId="198" applyNumberFormat="1" applyFont="1" applyBorder="1"/>
    <xf numFmtId="0" fontId="13" fillId="0" borderId="22" xfId="197" applyBorder="1"/>
    <xf numFmtId="3" fontId="13" fillId="0" borderId="22" xfId="197" applyNumberFormat="1" applyFill="1" applyBorder="1"/>
    <xf numFmtId="0" fontId="106" fillId="0" borderId="68" xfId="197" applyFont="1" applyFill="1" applyBorder="1" applyAlignment="1">
      <alignment horizontal="center" vertical="center" wrapText="1"/>
    </xf>
    <xf numFmtId="16" fontId="12" fillId="0" borderId="22" xfId="197" applyNumberFormat="1" applyFont="1" applyFill="1" applyBorder="1" applyAlignment="1">
      <alignment vertical="top"/>
    </xf>
    <xf numFmtId="3" fontId="71" fillId="0" borderId="22" xfId="197" applyNumberFormat="1" applyFont="1" applyFill="1" applyBorder="1"/>
    <xf numFmtId="0" fontId="129" fillId="0" borderId="24" xfId="197" applyFont="1" applyBorder="1" applyAlignment="1">
      <alignment horizontal="center" vertical="center" wrapText="1"/>
    </xf>
    <xf numFmtId="0" fontId="129" fillId="0" borderId="22" xfId="197" applyFont="1" applyFill="1" applyBorder="1"/>
    <xf numFmtId="3" fontId="13" fillId="0" borderId="24" xfId="197" applyNumberFormat="1" applyFill="1" applyBorder="1" applyAlignment="1"/>
    <xf numFmtId="10" fontId="0" fillId="0" borderId="68" xfId="198" applyNumberFormat="1" applyFont="1" applyBorder="1"/>
    <xf numFmtId="49" fontId="65" fillId="0" borderId="24" xfId="143" applyNumberFormat="1" applyFont="1" applyBorder="1"/>
    <xf numFmtId="3" fontId="156" fillId="24" borderId="24" xfId="143" applyNumberFormat="1" applyFont="1" applyFill="1" applyBorder="1" applyAlignment="1">
      <alignment horizontal="right" indent="1"/>
    </xf>
    <xf numFmtId="10" fontId="61" fillId="0" borderId="24" xfId="143" applyNumberFormat="1" applyFont="1" applyBorder="1" applyAlignment="1">
      <alignment horizontal="right" indent="1"/>
    </xf>
    <xf numFmtId="49" fontId="96" fillId="47" borderId="24" xfId="143" applyNumberFormat="1" applyFont="1" applyFill="1" applyBorder="1"/>
    <xf numFmtId="3" fontId="147" fillId="47" borderId="24" xfId="143" applyNumberFormat="1" applyFont="1" applyFill="1" applyBorder="1" applyAlignment="1">
      <alignment horizontal="right" indent="1"/>
    </xf>
    <xf numFmtId="16" fontId="13" fillId="47" borderId="0" xfId="197" applyNumberFormat="1" applyFont="1" applyFill="1" applyBorder="1" applyAlignment="1">
      <alignment horizontal="center"/>
    </xf>
    <xf numFmtId="3" fontId="13" fillId="47" borderId="0" xfId="197" applyNumberFormat="1" applyFont="1" applyFill="1" applyBorder="1"/>
    <xf numFmtId="16" fontId="13" fillId="47" borderId="24" xfId="197" applyNumberFormat="1" applyFill="1" applyBorder="1" applyAlignment="1">
      <alignment horizontal="right"/>
    </xf>
    <xf numFmtId="16" fontId="12" fillId="47" borderId="19" xfId="197" applyNumberFormat="1" applyFont="1" applyFill="1" applyBorder="1" applyAlignment="1">
      <alignment vertical="top"/>
    </xf>
    <xf numFmtId="185" fontId="76" fillId="47" borderId="55" xfId="192" applyNumberFormat="1" applyFont="1" applyFill="1" applyBorder="1" applyAlignment="1">
      <alignment vertical="center"/>
    </xf>
    <xf numFmtId="0" fontId="121" fillId="47" borderId="0" xfId="153" applyFont="1" applyFill="1" applyBorder="1"/>
    <xf numFmtId="0" fontId="71" fillId="47" borderId="65" xfId="190" applyFont="1" applyFill="1" applyBorder="1" applyAlignment="1">
      <alignment vertical="center"/>
    </xf>
    <xf numFmtId="0" fontId="71" fillId="47" borderId="57" xfId="190" applyFont="1" applyFill="1" applyBorder="1" applyAlignment="1">
      <alignment vertical="center"/>
    </xf>
    <xf numFmtId="185" fontId="76" fillId="47" borderId="64" xfId="192" applyNumberFormat="1" applyFont="1" applyFill="1" applyBorder="1" applyAlignment="1">
      <alignment vertical="center"/>
    </xf>
    <xf numFmtId="0" fontId="71" fillId="0" borderId="63" xfId="190" applyFont="1" applyFill="1" applyBorder="1" applyAlignment="1">
      <alignment vertical="center"/>
    </xf>
    <xf numFmtId="0" fontId="71" fillId="0" borderId="64" xfId="190" applyFont="1" applyFill="1" applyBorder="1" applyAlignment="1">
      <alignment vertical="center"/>
    </xf>
    <xf numFmtId="0" fontId="131" fillId="30" borderId="24" xfId="191" applyFont="1" applyFill="1" applyBorder="1" applyAlignment="1">
      <alignment horizontal="center" vertical="center"/>
    </xf>
    <xf numFmtId="0" fontId="131" fillId="30" borderId="24" xfId="190" applyNumberFormat="1" applyFont="1" applyFill="1" applyBorder="1" applyAlignment="1">
      <alignment horizontal="left" vertical="center" wrapText="1" indent="1"/>
    </xf>
    <xf numFmtId="0" fontId="15" fillId="30" borderId="24" xfId="191" applyFont="1" applyFill="1" applyBorder="1" applyAlignment="1">
      <alignment horizontal="center" vertical="center"/>
    </xf>
    <xf numFmtId="0" fontId="15" fillId="30" borderId="24" xfId="191" applyFont="1" applyFill="1" applyBorder="1"/>
    <xf numFmtId="49" fontId="14" fillId="30" borderId="24" xfId="191" applyNumberFormat="1" applyFont="1" applyFill="1" applyBorder="1" applyAlignment="1">
      <alignment horizontal="center" vertical="center"/>
    </xf>
    <xf numFmtId="0" fontId="140" fillId="30" borderId="0" xfId="0" applyFont="1" applyFill="1" applyBorder="1" applyAlignment="1">
      <alignment horizontal="left"/>
    </xf>
    <xf numFmtId="3" fontId="71" fillId="0" borderId="0" xfId="0" applyNumberFormat="1" applyFont="1" applyBorder="1" applyAlignment="1"/>
    <xf numFmtId="3" fontId="147" fillId="0" borderId="0" xfId="143" applyNumberFormat="1" applyFont="1" applyFill="1" applyBorder="1" applyAlignment="1"/>
    <xf numFmtId="0" fontId="148" fillId="0" borderId="0" xfId="143" applyFont="1" applyFill="1" applyBorder="1"/>
    <xf numFmtId="3" fontId="147" fillId="0" borderId="0" xfId="143" applyNumberFormat="1" applyFont="1" applyFill="1" applyBorder="1" applyAlignment="1">
      <alignment horizontal="right"/>
    </xf>
    <xf numFmtId="3" fontId="62" fillId="0" borderId="0" xfId="143" applyNumberFormat="1" applyFont="1" applyFill="1" applyBorder="1"/>
    <xf numFmtId="3" fontId="61" fillId="0" borderId="0" xfId="143" applyNumberFormat="1" applyFont="1" applyFill="1" applyBorder="1"/>
    <xf numFmtId="3" fontId="85" fillId="0" borderId="0" xfId="189" applyNumberFormat="1"/>
    <xf numFmtId="0" fontId="158" fillId="0" borderId="0" xfId="189" applyFont="1" applyAlignment="1">
      <alignment horizontal="left" vertical="top"/>
    </xf>
    <xf numFmtId="0" fontId="140" fillId="0" borderId="0" xfId="0" applyFont="1"/>
    <xf numFmtId="0" fontId="160" fillId="0" borderId="0" xfId="189" applyFont="1" applyAlignment="1">
      <alignment horizontal="left" vertical="top"/>
    </xf>
    <xf numFmtId="0" fontId="161" fillId="0" borderId="0" xfId="189" applyFont="1"/>
    <xf numFmtId="0" fontId="158" fillId="0" borderId="0" xfId="189" applyFont="1"/>
    <xf numFmtId="0" fontId="159" fillId="0" borderId="73" xfId="189" applyFont="1" applyBorder="1" applyAlignment="1">
      <alignment horizontal="right" wrapText="1" indent="5"/>
    </xf>
    <xf numFmtId="0" fontId="159" fillId="0" borderId="73" xfId="189" applyFont="1" applyBorder="1" applyAlignment="1">
      <alignment horizontal="center" wrapText="1"/>
    </xf>
    <xf numFmtId="0" fontId="158" fillId="0" borderId="30" xfId="189" applyFont="1" applyBorder="1" applyAlignment="1">
      <alignment horizontal="left" vertical="center" wrapText="1"/>
    </xf>
    <xf numFmtId="3" fontId="158" fillId="0" borderId="30" xfId="189" applyNumberFormat="1" applyFont="1" applyBorder="1" applyAlignment="1">
      <alignment horizontal="right" wrapText="1"/>
    </xf>
    <xf numFmtId="3" fontId="158" fillId="0" borderId="30" xfId="189" applyNumberFormat="1" applyFont="1" applyBorder="1" applyAlignment="1">
      <alignment horizontal="right" vertical="center" wrapText="1"/>
    </xf>
    <xf numFmtId="10" fontId="158" fillId="0" borderId="30" xfId="189" applyNumberFormat="1" applyFont="1" applyBorder="1" applyAlignment="1">
      <alignment horizontal="right" vertical="center" wrapText="1"/>
    </xf>
    <xf numFmtId="0" fontId="158" fillId="0" borderId="0" xfId="189" applyFont="1" applyAlignment="1">
      <alignment horizontal="left" vertical="center" wrapText="1" indent="5"/>
    </xf>
    <xf numFmtId="3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/>
    </xf>
    <xf numFmtId="0" fontId="158" fillId="0" borderId="0" xfId="189" applyFont="1" applyAlignment="1">
      <alignment horizontal="left" vertical="center" wrapText="1"/>
    </xf>
    <xf numFmtId="3" fontId="158" fillId="0" borderId="74" xfId="187" applyNumberFormat="1" applyFont="1" applyBorder="1" applyAlignment="1">
      <alignment horizontal="right" vertical="center" wrapText="1"/>
    </xf>
    <xf numFmtId="0" fontId="158" fillId="0" borderId="74" xfId="187" applyFont="1" applyBorder="1" applyAlignment="1">
      <alignment horizontal="right" vertical="center" wrapText="1"/>
    </xf>
    <xf numFmtId="10" fontId="158" fillId="0" borderId="74" xfId="187" applyNumberFormat="1" applyFont="1" applyBorder="1" applyAlignment="1">
      <alignment horizontal="right" vertical="center" wrapText="1"/>
    </xf>
    <xf numFmtId="3" fontId="159" fillId="0" borderId="0" xfId="187" applyNumberFormat="1" applyFont="1" applyAlignment="1">
      <alignment horizontal="right" vertical="center" wrapText="1"/>
    </xf>
    <xf numFmtId="10" fontId="159" fillId="0" borderId="0" xfId="187" applyNumberFormat="1" applyFont="1" applyAlignment="1">
      <alignment horizontal="right" vertical="center" wrapText="1"/>
    </xf>
    <xf numFmtId="0" fontId="62" fillId="0" borderId="0" xfId="143" applyFont="1" applyFill="1" applyBorder="1" applyAlignment="1"/>
    <xf numFmtId="0" fontId="70" fillId="0" borderId="0" xfId="143" applyFont="1" applyFill="1" applyBorder="1" applyAlignment="1"/>
    <xf numFmtId="0" fontId="61" fillId="0" borderId="0" xfId="143" applyFont="1" applyFill="1" applyBorder="1" applyAlignment="1">
      <alignment horizontal="center"/>
    </xf>
    <xf numFmtId="0" fontId="61" fillId="0" borderId="0" xfId="143" applyFont="1" applyFill="1" applyBorder="1" applyAlignment="1">
      <alignment horizontal="center" vertical="center"/>
    </xf>
    <xf numFmtId="0" fontId="23" fillId="0" borderId="0" xfId="143" applyFill="1"/>
    <xf numFmtId="0" fontId="0" fillId="0" borderId="0" xfId="0" applyFill="1"/>
    <xf numFmtId="0" fontId="159" fillId="0" borderId="0" xfId="189" applyFont="1" applyBorder="1" applyAlignment="1">
      <alignment horizontal="right" vertical="center" wrapText="1" indent="6"/>
    </xf>
    <xf numFmtId="0" fontId="158" fillId="0" borderId="74" xfId="189" applyFont="1" applyBorder="1" applyAlignment="1">
      <alignment horizontal="left" vertical="center" wrapText="1"/>
    </xf>
    <xf numFmtId="3" fontId="61" fillId="30" borderId="68" xfId="154" applyNumberFormat="1" applyFont="1" applyFill="1" applyBorder="1" applyAlignment="1">
      <alignment horizontal="right" indent="1"/>
    </xf>
    <xf numFmtId="3" fontId="61" fillId="30" borderId="69" xfId="154" applyNumberFormat="1" applyFont="1" applyFill="1" applyBorder="1" applyAlignment="1">
      <alignment horizontal="right" indent="1"/>
    </xf>
    <xf numFmtId="3" fontId="62" fillId="25" borderId="68" xfId="154" applyNumberFormat="1" applyFont="1" applyFill="1" applyBorder="1" applyAlignment="1">
      <alignment vertical="center"/>
    </xf>
    <xf numFmtId="3" fontId="62" fillId="25" borderId="69" xfId="154" applyNumberFormat="1" applyFont="1" applyFill="1" applyBorder="1" applyAlignment="1">
      <alignment vertical="center"/>
    </xf>
    <xf numFmtId="3" fontId="61" fillId="31" borderId="71" xfId="154" applyNumberFormat="1" applyFont="1" applyFill="1" applyBorder="1" applyAlignment="1">
      <alignment horizontal="right" indent="1"/>
    </xf>
    <xf numFmtId="3" fontId="61" fillId="31" borderId="30" xfId="154" applyNumberFormat="1" applyFont="1" applyFill="1" applyBorder="1" applyAlignment="1">
      <alignment horizontal="right" indent="1"/>
    </xf>
    <xf numFmtId="3" fontId="62" fillId="31" borderId="70" xfId="154" applyNumberFormat="1" applyFont="1" applyFill="1" applyBorder="1" applyAlignment="1">
      <alignment horizontal="right" indent="1"/>
    </xf>
    <xf numFmtId="3" fontId="61" fillId="31" borderId="72" xfId="154" applyNumberFormat="1" applyFont="1" applyFill="1" applyBorder="1" applyAlignment="1">
      <alignment horizontal="right" indent="1"/>
    </xf>
    <xf numFmtId="3" fontId="61" fillId="0" borderId="68" xfId="154" applyNumberFormat="1" applyFont="1" applyFill="1" applyBorder="1" applyAlignment="1">
      <alignment horizontal="right" indent="1"/>
    </xf>
    <xf numFmtId="3" fontId="61" fillId="0" borderId="69" xfId="154" applyNumberFormat="1" applyFont="1" applyFill="1" applyBorder="1" applyAlignment="1">
      <alignment horizontal="right" indent="1"/>
    </xf>
    <xf numFmtId="3" fontId="62" fillId="39" borderId="68" xfId="154" applyNumberFormat="1" applyFont="1" applyFill="1" applyBorder="1" applyAlignment="1">
      <alignment horizontal="right" indent="1"/>
    </xf>
    <xf numFmtId="3" fontId="62" fillId="39" borderId="69" xfId="154" applyNumberFormat="1" applyFont="1" applyFill="1" applyBorder="1" applyAlignment="1">
      <alignment horizontal="right" indent="1"/>
    </xf>
    <xf numFmtId="3" fontId="61" fillId="0" borderId="71" xfId="154" applyNumberFormat="1" applyFont="1" applyFill="1" applyBorder="1" applyAlignment="1">
      <alignment horizontal="right" indent="1"/>
    </xf>
    <xf numFmtId="3" fontId="61" fillId="0" borderId="30" xfId="154" applyNumberFormat="1" applyFont="1" applyFill="1" applyBorder="1" applyAlignment="1">
      <alignment horizontal="right" indent="1"/>
    </xf>
    <xf numFmtId="3" fontId="61" fillId="0" borderId="70" xfId="154" applyNumberFormat="1" applyFont="1" applyFill="1" applyBorder="1" applyAlignment="1">
      <alignment horizontal="right" indent="1"/>
    </xf>
    <xf numFmtId="3" fontId="61" fillId="0" borderId="72" xfId="154" applyNumberFormat="1" applyFont="1" applyFill="1" applyBorder="1" applyAlignment="1">
      <alignment horizontal="right" indent="1"/>
    </xf>
    <xf numFmtId="3" fontId="93" fillId="30" borderId="68" xfId="154" applyNumberFormat="1" applyFont="1" applyFill="1" applyBorder="1" applyAlignment="1">
      <alignment horizontal="right" indent="1"/>
    </xf>
    <xf numFmtId="3" fontId="93" fillId="30" borderId="69" xfId="154" applyNumberFormat="1" applyFont="1" applyFill="1" applyBorder="1" applyAlignment="1">
      <alignment horizontal="right" indent="1"/>
    </xf>
    <xf numFmtId="169" fontId="93" fillId="30" borderId="69" xfId="154" applyNumberFormat="1" applyFont="1" applyFill="1" applyBorder="1" applyAlignment="1">
      <alignment horizontal="right"/>
    </xf>
    <xf numFmtId="3" fontId="76" fillId="25" borderId="68" xfId="154" applyNumberFormat="1" applyFont="1" applyFill="1" applyBorder="1" applyAlignment="1"/>
    <xf numFmtId="3" fontId="76" fillId="25" borderId="69" xfId="154" applyNumberFormat="1" applyFont="1" applyFill="1" applyBorder="1" applyAlignment="1"/>
    <xf numFmtId="3" fontId="93" fillId="0" borderId="71" xfId="154" applyNumberFormat="1" applyFont="1" applyFill="1" applyBorder="1" applyAlignment="1">
      <alignment horizontal="right" indent="1"/>
    </xf>
    <xf numFmtId="3" fontId="93" fillId="0" borderId="30" xfId="154" applyNumberFormat="1" applyFont="1" applyFill="1" applyBorder="1" applyAlignment="1">
      <alignment horizontal="right" indent="1"/>
    </xf>
    <xf numFmtId="3" fontId="93" fillId="0" borderId="70" xfId="154" applyNumberFormat="1" applyFont="1" applyFill="1" applyBorder="1" applyAlignment="1">
      <alignment horizontal="right" indent="1"/>
    </xf>
    <xf numFmtId="3" fontId="93" fillId="0" borderId="72" xfId="154" applyNumberFormat="1" applyFont="1" applyFill="1" applyBorder="1" applyAlignment="1">
      <alignment horizontal="right" indent="1"/>
    </xf>
    <xf numFmtId="169" fontId="61" fillId="0" borderId="70" xfId="154" applyNumberFormat="1" applyFont="1" applyFill="1" applyBorder="1" applyAlignment="1">
      <alignment horizontal="right"/>
    </xf>
    <xf numFmtId="3" fontId="93" fillId="0" borderId="68" xfId="154" applyNumberFormat="1" applyFont="1" applyFill="1" applyBorder="1" applyAlignment="1">
      <alignment horizontal="right" indent="1"/>
    </xf>
    <xf numFmtId="3" fontId="93" fillId="0" borderId="69" xfId="154" applyNumberFormat="1" applyFont="1" applyFill="1" applyBorder="1" applyAlignment="1">
      <alignment horizontal="right" indent="1"/>
    </xf>
    <xf numFmtId="3" fontId="76" fillId="39" borderId="68" xfId="154" applyNumberFormat="1" applyFont="1" applyFill="1" applyBorder="1" applyAlignment="1">
      <alignment horizontal="right" indent="1"/>
    </xf>
    <xf numFmtId="3" fontId="76" fillId="39" borderId="69" xfId="154" applyNumberFormat="1" applyFont="1" applyFill="1" applyBorder="1" applyAlignment="1">
      <alignment horizontal="right" indent="1"/>
    </xf>
    <xf numFmtId="3" fontId="93" fillId="0" borderId="71" xfId="154" applyNumberFormat="1" applyFont="1" applyFill="1" applyBorder="1" applyAlignment="1">
      <alignment horizontal="right"/>
    </xf>
    <xf numFmtId="169" fontId="93" fillId="0" borderId="70" xfId="154" applyNumberFormat="1" applyFont="1" applyFill="1" applyBorder="1" applyAlignment="1">
      <alignment horizontal="right"/>
    </xf>
    <xf numFmtId="173" fontId="61" fillId="38" borderId="24" xfId="107" applyNumberFormat="1" applyFont="1" applyFill="1" applyBorder="1"/>
    <xf numFmtId="173" fontId="62" fillId="38" borderId="24" xfId="107" applyNumberFormat="1" applyFont="1" applyFill="1" applyBorder="1"/>
    <xf numFmtId="10" fontId="96" fillId="30" borderId="69" xfId="0" applyNumberFormat="1" applyFont="1" applyFill="1" applyBorder="1" applyAlignment="1">
      <alignment horizontal="center"/>
    </xf>
    <xf numFmtId="2" fontId="96" fillId="30" borderId="68" xfId="0" applyNumberFormat="1" applyFont="1" applyFill="1" applyBorder="1" applyAlignment="1">
      <alignment horizontal="right"/>
    </xf>
    <xf numFmtId="2" fontId="96" fillId="30" borderId="69" xfId="0" applyNumberFormat="1" applyFont="1" applyFill="1" applyBorder="1" applyAlignment="1">
      <alignment horizontal="right"/>
    </xf>
    <xf numFmtId="10" fontId="65" fillId="0" borderId="69" xfId="0" applyNumberFormat="1" applyFont="1" applyFill="1" applyBorder="1" applyAlignment="1">
      <alignment horizontal="center"/>
    </xf>
    <xf numFmtId="2" fontId="65" fillId="0" borderId="68" xfId="0" applyNumberFormat="1" applyFont="1" applyFill="1" applyBorder="1" applyAlignment="1">
      <alignment horizontal="right"/>
    </xf>
    <xf numFmtId="2" fontId="65" fillId="0" borderId="69" xfId="0" applyNumberFormat="1" applyFont="1" applyFill="1" applyBorder="1" applyAlignment="1">
      <alignment horizontal="right"/>
    </xf>
    <xf numFmtId="3" fontId="68" fillId="39" borderId="71" xfId="0" applyNumberFormat="1" applyFont="1" applyFill="1" applyBorder="1" applyAlignment="1">
      <alignment horizontal="center" wrapText="1"/>
    </xf>
    <xf numFmtId="173" fontId="65" fillId="0" borderId="71" xfId="0" applyNumberFormat="1" applyFont="1" applyFill="1" applyBorder="1" applyAlignment="1"/>
    <xf numFmtId="10" fontId="65" fillId="0" borderId="72" xfId="0" applyNumberFormat="1" applyFont="1" applyFill="1" applyBorder="1" applyAlignment="1">
      <alignment horizontal="center"/>
    </xf>
    <xf numFmtId="173" fontId="65" fillId="0" borderId="70" xfId="0" applyNumberFormat="1" applyFont="1" applyFill="1" applyBorder="1" applyAlignment="1"/>
    <xf numFmtId="2" fontId="65" fillId="0" borderId="72" xfId="0" applyNumberFormat="1" applyFont="1" applyFill="1" applyBorder="1" applyAlignment="1">
      <alignment horizontal="right"/>
    </xf>
    <xf numFmtId="173" fontId="62" fillId="32" borderId="0" xfId="143" applyNumberFormat="1" applyFont="1" applyFill="1" applyBorder="1" applyAlignment="1">
      <alignment horizontal="right"/>
    </xf>
    <xf numFmtId="173" fontId="62" fillId="32" borderId="0" xfId="143" applyNumberFormat="1" applyFont="1" applyFill="1" applyBorder="1" applyAlignment="1">
      <alignment horizontal="center"/>
    </xf>
    <xf numFmtId="3" fontId="68" fillId="48" borderId="0" xfId="143" applyNumberFormat="1" applyFont="1" applyFill="1" applyBorder="1" applyAlignment="1">
      <alignment horizontal="center" vertical="center" wrapText="1"/>
    </xf>
    <xf numFmtId="3" fontId="68" fillId="48" borderId="0" xfId="143" applyNumberFormat="1" applyFont="1" applyFill="1" applyBorder="1" applyAlignment="1">
      <alignment horizontal="right" vertical="center"/>
    </xf>
    <xf numFmtId="3" fontId="68" fillId="48" borderId="0" xfId="143" applyNumberFormat="1" applyFont="1" applyFill="1" applyBorder="1" applyAlignment="1">
      <alignment horizontal="center" vertical="center"/>
    </xf>
    <xf numFmtId="173" fontId="61" fillId="30" borderId="68" xfId="0" applyNumberFormat="1" applyFont="1" applyFill="1" applyBorder="1" applyAlignment="1">
      <alignment horizontal="right"/>
    </xf>
    <xf numFmtId="173" fontId="62" fillId="30" borderId="69" xfId="0" applyNumberFormat="1" applyFont="1" applyFill="1" applyBorder="1" applyAlignment="1">
      <alignment horizontal="center"/>
    </xf>
    <xf numFmtId="173" fontId="61" fillId="30" borderId="68" xfId="0" applyNumberFormat="1" applyFont="1" applyFill="1" applyBorder="1" applyAlignment="1">
      <alignment horizontal="center"/>
    </xf>
    <xf numFmtId="3" fontId="62" fillId="27" borderId="72" xfId="0" applyNumberFormat="1" applyFont="1" applyFill="1" applyBorder="1" applyAlignment="1">
      <alignment horizontal="center"/>
    </xf>
    <xf numFmtId="173" fontId="61" fillId="0" borderId="68" xfId="0" applyNumberFormat="1" applyFont="1" applyFill="1" applyBorder="1" applyAlignment="1">
      <alignment horizontal="right"/>
    </xf>
    <xf numFmtId="49" fontId="61" fillId="0" borderId="68" xfId="0" applyNumberFormat="1" applyFont="1" applyFill="1" applyBorder="1" applyAlignment="1">
      <alignment horizontal="center"/>
    </xf>
    <xf numFmtId="173" fontId="61" fillId="0" borderId="69" xfId="0" applyNumberFormat="1" applyFont="1" applyFill="1" applyBorder="1" applyAlignment="1">
      <alignment horizontal="center"/>
    </xf>
    <xf numFmtId="173" fontId="61" fillId="0" borderId="68" xfId="0" applyNumberFormat="1" applyFont="1" applyFill="1" applyBorder="1" applyAlignment="1">
      <alignment horizontal="center"/>
    </xf>
    <xf numFmtId="3" fontId="61" fillId="0" borderId="72" xfId="0" applyNumberFormat="1" applyFont="1" applyFill="1" applyBorder="1" applyAlignment="1">
      <alignment horizontal="center"/>
    </xf>
    <xf numFmtId="173" fontId="61" fillId="0" borderId="68" xfId="0" quotePrefix="1" applyNumberFormat="1" applyFont="1" applyFill="1" applyBorder="1" applyAlignment="1">
      <alignment horizontal="center"/>
    </xf>
    <xf numFmtId="183" fontId="65" fillId="0" borderId="69" xfId="0" applyNumberFormat="1" applyFont="1" applyFill="1" applyBorder="1" applyAlignment="1">
      <alignment horizontal="right" indent="1"/>
    </xf>
    <xf numFmtId="3" fontId="61" fillId="0" borderId="0" xfId="143" applyNumberFormat="1" applyFont="1" applyBorder="1"/>
    <xf numFmtId="0" fontId="69" fillId="0" borderId="0" xfId="143" applyFont="1" applyBorder="1"/>
    <xf numFmtId="0" fontId="70" fillId="0" borderId="0" xfId="143" applyFont="1" applyBorder="1"/>
    <xf numFmtId="14" fontId="69" fillId="0" borderId="0" xfId="143" applyNumberFormat="1" applyFont="1" applyBorder="1"/>
    <xf numFmtId="174" fontId="111" fillId="0" borderId="73" xfId="143" applyNumberFormat="1" applyFont="1" applyBorder="1" applyAlignment="1"/>
    <xf numFmtId="3" fontId="111" fillId="0" borderId="73" xfId="143" applyNumberFormat="1" applyFont="1" applyBorder="1" applyAlignment="1">
      <alignment horizontal="right"/>
    </xf>
    <xf numFmtId="3" fontId="111" fillId="0" borderId="77" xfId="143" applyNumberFormat="1" applyFont="1" applyBorder="1" applyAlignment="1">
      <alignment horizontal="right"/>
    </xf>
    <xf numFmtId="183" fontId="65" fillId="0" borderId="69" xfId="143" applyNumberFormat="1" applyFont="1" applyFill="1" applyBorder="1" applyAlignment="1">
      <alignment horizontal="right" indent="1"/>
    </xf>
    <xf numFmtId="0" fontId="11" fillId="0" borderId="0" xfId="191" applyFont="1"/>
    <xf numFmtId="185" fontId="11" fillId="0" borderId="0" xfId="191" applyNumberFormat="1" applyFont="1" applyAlignment="1">
      <alignment horizontal="right"/>
    </xf>
    <xf numFmtId="0" fontId="11" fillId="0" borderId="0" xfId="191" applyFont="1" applyAlignment="1">
      <alignment horizontal="right"/>
    </xf>
    <xf numFmtId="3" fontId="11" fillId="0" borderId="0" xfId="191" applyNumberFormat="1" applyFont="1" applyAlignment="1">
      <alignment horizontal="right"/>
    </xf>
    <xf numFmtId="14" fontId="9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13" fillId="30" borderId="0" xfId="197" applyNumberFormat="1" applyFont="1" applyFill="1" applyBorder="1" applyAlignment="1">
      <alignment horizontal="center"/>
    </xf>
    <xf numFmtId="3" fontId="13" fillId="0" borderId="0" xfId="197" applyNumberFormat="1" applyFont="1" applyFill="1" applyBorder="1" applyAlignment="1">
      <alignment horizontal="right"/>
    </xf>
    <xf numFmtId="3" fontId="13" fillId="47" borderId="0" xfId="197" applyNumberFormat="1" applyFont="1" applyFill="1" applyBorder="1" applyAlignment="1">
      <alignment horizontal="right"/>
    </xf>
    <xf numFmtId="3" fontId="13" fillId="0" borderId="24" xfId="197" applyNumberFormat="1" applyFont="1" applyFill="1" applyBorder="1"/>
    <xf numFmtId="3" fontId="13" fillId="30" borderId="24" xfId="197" applyNumberFormat="1" applyFill="1" applyBorder="1"/>
    <xf numFmtId="0" fontId="13" fillId="0" borderId="0" xfId="197" applyBorder="1" applyAlignment="1"/>
    <xf numFmtId="0" fontId="13" fillId="0" borderId="73" xfId="197" applyBorder="1" applyAlignment="1"/>
    <xf numFmtId="0" fontId="13" fillId="0" borderId="0" xfId="197" applyFill="1" applyBorder="1" applyAlignment="1"/>
    <xf numFmtId="0" fontId="13" fillId="0" borderId="73" xfId="197" applyFill="1" applyBorder="1" applyAlignment="1"/>
    <xf numFmtId="187" fontId="0" fillId="0" borderId="0" xfId="198" applyNumberFormat="1" applyFont="1" applyFill="1" applyBorder="1"/>
    <xf numFmtId="16" fontId="11" fillId="47" borderId="24" xfId="197" applyNumberFormat="1" applyFont="1" applyFill="1" applyBorder="1"/>
    <xf numFmtId="3" fontId="71" fillId="0" borderId="19" xfId="197" applyNumberFormat="1" applyFont="1" applyFill="1" applyBorder="1"/>
    <xf numFmtId="3" fontId="13" fillId="0" borderId="19" xfId="197" applyNumberFormat="1" applyFill="1" applyBorder="1"/>
    <xf numFmtId="16" fontId="12" fillId="0" borderId="19" xfId="197" applyNumberFormat="1" applyFont="1" applyFill="1" applyBorder="1" applyAlignment="1">
      <alignment vertical="top"/>
    </xf>
    <xf numFmtId="3" fontId="11" fillId="0" borderId="0" xfId="197" applyNumberFormat="1" applyFont="1" applyFill="1" applyBorder="1"/>
    <xf numFmtId="3" fontId="13" fillId="0" borderId="0" xfId="197" applyNumberFormat="1" applyFill="1" applyBorder="1" applyAlignment="1">
      <alignment vertical="center"/>
    </xf>
    <xf numFmtId="0" fontId="106" fillId="0" borderId="0" xfId="197" applyFont="1" applyFill="1" applyBorder="1" applyAlignment="1">
      <alignment horizontal="center" vertical="center" wrapText="1"/>
    </xf>
    <xf numFmtId="10" fontId="61" fillId="0" borderId="0" xfId="185" applyNumberFormat="1" applyFont="1"/>
    <xf numFmtId="3" fontId="102" fillId="0" borderId="0" xfId="0" applyNumberFormat="1" applyFont="1" applyBorder="1"/>
    <xf numFmtId="173" fontId="61" fillId="0" borderId="0" xfId="0" applyNumberFormat="1" applyFont="1"/>
    <xf numFmtId="10" fontId="61" fillId="24" borderId="0" xfId="185" applyNumberFormat="1" applyFont="1" applyFill="1" applyAlignment="1">
      <alignment horizontal="center"/>
    </xf>
    <xf numFmtId="16" fontId="11" fillId="0" borderId="24" xfId="197" applyNumberFormat="1" applyFont="1" applyFill="1" applyBorder="1" applyAlignment="1">
      <alignment horizontal="right"/>
    </xf>
    <xf numFmtId="3" fontId="11" fillId="0" borderId="24" xfId="197" applyNumberFormat="1" applyFont="1" applyFill="1" applyBorder="1"/>
    <xf numFmtId="3" fontId="11" fillId="30" borderId="19" xfId="0" applyNumberFormat="1" applyFont="1" applyFill="1" applyBorder="1" applyAlignment="1"/>
    <xf numFmtId="3" fontId="11" fillId="30" borderId="24" xfId="0" applyNumberFormat="1" applyFont="1" applyFill="1" applyBorder="1"/>
    <xf numFmtId="16" fontId="13" fillId="30" borderId="24" xfId="197" applyNumberFormat="1" applyFill="1" applyBorder="1"/>
    <xf numFmtId="3" fontId="13" fillId="30" borderId="24" xfId="197" applyNumberFormat="1" applyFont="1" applyFill="1" applyBorder="1"/>
    <xf numFmtId="16" fontId="11" fillId="0" borderId="24" xfId="197" applyNumberFormat="1" applyFont="1" applyFill="1" applyBorder="1"/>
    <xf numFmtId="3" fontId="71" fillId="30" borderId="19" xfId="197" applyNumberFormat="1" applyFont="1" applyFill="1" applyBorder="1"/>
    <xf numFmtId="3" fontId="13" fillId="30" borderId="19" xfId="197" applyNumberFormat="1" applyFill="1" applyBorder="1"/>
    <xf numFmtId="0" fontId="106" fillId="33" borderId="70" xfId="197" applyFont="1" applyFill="1" applyBorder="1" applyAlignment="1">
      <alignment horizontal="center" vertical="center" wrapText="1"/>
    </xf>
    <xf numFmtId="2" fontId="96" fillId="30" borderId="68" xfId="159" applyNumberFormat="1" applyFont="1" applyFill="1" applyBorder="1" applyAlignment="1">
      <alignment horizontal="right"/>
    </xf>
    <xf numFmtId="173" fontId="65" fillId="30" borderId="19" xfId="0" applyNumberFormat="1" applyFont="1" applyFill="1" applyBorder="1" applyAlignment="1"/>
    <xf numFmtId="10" fontId="65" fillId="30" borderId="69" xfId="0" applyNumberFormat="1" applyFont="1" applyFill="1" applyBorder="1" applyAlignment="1">
      <alignment horizontal="center"/>
    </xf>
    <xf numFmtId="2" fontId="65" fillId="30" borderId="68" xfId="0" applyNumberFormat="1" applyFont="1" applyFill="1" applyBorder="1" applyAlignment="1">
      <alignment horizontal="right"/>
    </xf>
    <xf numFmtId="2" fontId="65" fillId="30" borderId="69" xfId="0" applyNumberFormat="1" applyFont="1" applyFill="1" applyBorder="1" applyAlignment="1">
      <alignment horizontal="right"/>
    </xf>
    <xf numFmtId="3" fontId="65" fillId="0" borderId="19" xfId="0" applyNumberFormat="1" applyFont="1" applyFill="1" applyBorder="1"/>
    <xf numFmtId="0" fontId="68" fillId="29" borderId="23" xfId="0" applyFont="1" applyFill="1" applyBorder="1" applyAlignment="1">
      <alignment horizontal="center"/>
    </xf>
    <xf numFmtId="3" fontId="0" fillId="0" borderId="0" xfId="0" applyNumberFormat="1" applyFill="1"/>
    <xf numFmtId="0" fontId="141" fillId="0" borderId="0" xfId="197" applyFont="1" applyFill="1"/>
    <xf numFmtId="3" fontId="10" fillId="0" borderId="24" xfId="258" applyNumberFormat="1" applyFill="1" applyBorder="1"/>
    <xf numFmtId="0" fontId="9" fillId="0" borderId="0" xfId="197" applyFont="1" applyFill="1" applyBorder="1"/>
    <xf numFmtId="0" fontId="18" fillId="0" borderId="0" xfId="131" applyFont="1" applyFill="1" applyBorder="1"/>
    <xf numFmtId="173" fontId="62" fillId="0" borderId="0" xfId="271" applyNumberFormat="1" applyFont="1" applyFill="1" applyBorder="1"/>
    <xf numFmtId="173" fontId="62" fillId="0" borderId="0" xfId="272" applyNumberFormat="1" applyFont="1" applyFill="1" applyBorder="1"/>
    <xf numFmtId="0" fontId="77" fillId="0" borderId="0" xfId="139" applyFont="1" applyAlignment="1">
      <alignment vertical="center" textRotation="90"/>
    </xf>
    <xf numFmtId="0" fontId="142" fillId="0" borderId="0" xfId="139" applyFont="1" applyAlignment="1">
      <alignment vertical="center" wrapText="1"/>
    </xf>
    <xf numFmtId="43" fontId="61" fillId="0" borderId="0" xfId="320" applyNumberFormat="1" applyFont="1"/>
    <xf numFmtId="185" fontId="61" fillId="31" borderId="0" xfId="320" applyNumberFormat="1" applyFont="1" applyFill="1"/>
    <xf numFmtId="185" fontId="61" fillId="0" borderId="0" xfId="320" applyNumberFormat="1" applyFont="1"/>
    <xf numFmtId="185" fontId="61" fillId="31" borderId="0" xfId="139" applyNumberFormat="1" applyFont="1" applyFill="1"/>
    <xf numFmtId="0" fontId="65" fillId="0" borderId="0" xfId="0" applyFont="1" applyFill="1" applyBorder="1"/>
    <xf numFmtId="173" fontId="65" fillId="0" borderId="0" xfId="0" applyNumberFormat="1" applyFont="1" applyFill="1" applyBorder="1"/>
    <xf numFmtId="4" fontId="7" fillId="0" borderId="0" xfId="125" applyNumberFormat="1" applyFont="1" applyFill="1" applyBorder="1"/>
    <xf numFmtId="3" fontId="65" fillId="0" borderId="0" xfId="0" applyNumberFormat="1" applyFont="1" applyFill="1" applyBorder="1"/>
    <xf numFmtId="3" fontId="95" fillId="0" borderId="0" xfId="0" applyNumberFormat="1" applyFont="1" applyFill="1" applyBorder="1"/>
    <xf numFmtId="3" fontId="164" fillId="0" borderId="0" xfId="0" applyNumberFormat="1" applyFont="1" applyFill="1" applyBorder="1"/>
    <xf numFmtId="4" fontId="65" fillId="0" borderId="0" xfId="0" applyNumberFormat="1" applyFont="1" applyFill="1" applyBorder="1"/>
    <xf numFmtId="10" fontId="65" fillId="0" borderId="0" xfId="0" applyNumberFormat="1" applyFont="1" applyFill="1" applyBorder="1"/>
    <xf numFmtId="0" fontId="77" fillId="0" borderId="0" xfId="139" applyFont="1" applyFill="1" applyBorder="1" applyAlignment="1">
      <alignment vertical="center" textRotation="90"/>
    </xf>
    <xf numFmtId="0" fontId="61" fillId="0" borderId="0" xfId="139" applyFont="1" applyFill="1" applyBorder="1"/>
    <xf numFmtId="0" fontId="142" fillId="0" borderId="0" xfId="139" applyFont="1" applyFill="1" applyBorder="1" applyAlignment="1">
      <alignment vertical="center" wrapText="1"/>
    </xf>
    <xf numFmtId="0" fontId="61" fillId="0" borderId="0" xfId="139" applyFont="1" applyFill="1" applyBorder="1" applyAlignment="1"/>
    <xf numFmtId="16" fontId="62" fillId="0" borderId="0" xfId="0" applyNumberFormat="1" applyFont="1" applyFill="1" applyBorder="1" applyAlignment="1">
      <alignment horizontal="center" wrapText="1"/>
    </xf>
    <xf numFmtId="4" fontId="66" fillId="0" borderId="0" xfId="125" applyNumberFormat="1" applyFont="1" applyFill="1" applyBorder="1"/>
    <xf numFmtId="0" fontId="77" fillId="0" borderId="0" xfId="139" applyFont="1" applyFill="1" applyBorder="1" applyAlignment="1">
      <alignment horizontal="right"/>
    </xf>
    <xf numFmtId="3" fontId="119" fillId="0" borderId="0" xfId="0" applyNumberFormat="1" applyFont="1" applyFill="1" applyBorder="1"/>
    <xf numFmtId="0" fontId="61" fillId="0" borderId="0" xfId="0" applyFont="1" applyFill="1" applyBorder="1"/>
    <xf numFmtId="10" fontId="96" fillId="0" borderId="0" xfId="0" applyNumberFormat="1" applyFont="1" applyFill="1" applyBorder="1" applyAlignment="1">
      <alignment horizontal="center"/>
    </xf>
    <xf numFmtId="185" fontId="61" fillId="49" borderId="0" xfId="320" applyNumberFormat="1" applyFont="1" applyFill="1"/>
    <xf numFmtId="43" fontId="61" fillId="49" borderId="0" xfId="320" applyNumberFormat="1" applyFont="1" applyFill="1"/>
    <xf numFmtId="181" fontId="61" fillId="0" borderId="0" xfId="0" applyNumberFormat="1" applyFont="1" applyAlignment="1"/>
    <xf numFmtId="0" fontId="61" fillId="0" borderId="0" xfId="143" applyFont="1" applyAlignment="1"/>
    <xf numFmtId="0" fontId="62" fillId="0" borderId="0" xfId="0" applyNumberFormat="1" applyFont="1" applyAlignment="1">
      <alignment vertical="center"/>
    </xf>
    <xf numFmtId="0" fontId="150" fillId="0" borderId="0" xfId="153" applyFont="1" applyBorder="1"/>
    <xf numFmtId="10" fontId="61" fillId="0" borderId="0" xfId="143" applyNumberFormat="1" applyFont="1" applyAlignment="1"/>
    <xf numFmtId="0" fontId="150" fillId="0" borderId="0" xfId="153" applyFont="1"/>
    <xf numFmtId="10" fontId="7" fillId="0" borderId="0" xfId="185" applyNumberFormat="1" applyFont="1" applyFill="1" applyAlignment="1">
      <alignment horizontal="right" indent="1"/>
    </xf>
    <xf numFmtId="10" fontId="0" fillId="30" borderId="0" xfId="185" applyNumberFormat="1" applyFont="1" applyFill="1" applyAlignment="1">
      <alignment horizontal="right" indent="1"/>
    </xf>
    <xf numFmtId="3" fontId="71" fillId="0" borderId="0" xfId="0" applyNumberFormat="1" applyFont="1" applyBorder="1"/>
    <xf numFmtId="3" fontId="71" fillId="0" borderId="0" xfId="0" applyNumberFormat="1" applyFont="1" applyFill="1" applyBorder="1"/>
    <xf numFmtId="3" fontId="13" fillId="30" borderId="0" xfId="197" applyNumberFormat="1" applyFont="1" applyFill="1" applyBorder="1" applyAlignment="1">
      <alignment horizontal="right"/>
    </xf>
    <xf numFmtId="0" fontId="126" fillId="0" borderId="0" xfId="321" applyFont="1" applyFill="1"/>
    <xf numFmtId="0" fontId="123" fillId="0" borderId="0" xfId="187" applyNumberFormat="1" applyFont="1" applyBorder="1" applyAlignment="1"/>
    <xf numFmtId="0" fontId="62" fillId="33" borderId="24" xfId="321" applyFont="1" applyFill="1" applyBorder="1" applyAlignment="1">
      <alignment horizontal="center" vertical="center" wrapText="1"/>
    </xf>
    <xf numFmtId="0" fontId="134" fillId="0" borderId="0" xfId="321" applyFont="1"/>
    <xf numFmtId="0" fontId="61" fillId="0" borderId="20" xfId="321" applyFont="1" applyFill="1" applyBorder="1"/>
    <xf numFmtId="0" fontId="61" fillId="0" borderId="85" xfId="321" applyFont="1" applyBorder="1"/>
    <xf numFmtId="3" fontId="6" fillId="0" borderId="24" xfId="321" applyNumberFormat="1" applyFont="1" applyBorder="1" applyAlignment="1">
      <alignment horizontal="right" indent="1"/>
    </xf>
    <xf numFmtId="0" fontId="90" fillId="0" borderId="0" xfId="321" applyFont="1" applyFill="1"/>
    <xf numFmtId="181" fontId="90" fillId="0" borderId="0" xfId="187" applyNumberFormat="1" applyFont="1" applyBorder="1" applyAlignment="1"/>
    <xf numFmtId="0" fontId="61" fillId="0" borderId="85" xfId="321" applyFont="1" applyFill="1" applyBorder="1"/>
    <xf numFmtId="0" fontId="113" fillId="0" borderId="0" xfId="187" applyNumberFormat="1" applyFont="1" applyBorder="1" applyAlignment="1">
      <alignment vertical="center"/>
    </xf>
    <xf numFmtId="0" fontId="90" fillId="0" borderId="0" xfId="321" applyFont="1"/>
    <xf numFmtId="0" fontId="6" fillId="0" borderId="0" xfId="321" applyFont="1"/>
    <xf numFmtId="0" fontId="61" fillId="33" borderId="21" xfId="321" applyFont="1" applyFill="1" applyBorder="1"/>
    <xf numFmtId="0" fontId="62" fillId="33" borderId="86" xfId="321" applyFont="1" applyFill="1" applyBorder="1"/>
    <xf numFmtId="3" fontId="66" fillId="33" borderId="24" xfId="321" applyNumberFormat="1" applyFont="1" applyFill="1" applyBorder="1" applyAlignment="1">
      <alignment horizontal="right" indent="1"/>
    </xf>
    <xf numFmtId="0" fontId="62" fillId="30" borderId="85" xfId="321" applyFont="1" applyFill="1" applyBorder="1"/>
    <xf numFmtId="0" fontId="62" fillId="30" borderId="20" xfId="321" applyFont="1" applyFill="1" applyBorder="1"/>
    <xf numFmtId="3" fontId="66" fillId="30" borderId="24" xfId="321" applyNumberFormat="1" applyFont="1" applyFill="1" applyBorder="1" applyAlignment="1">
      <alignment horizontal="right" indent="1"/>
    </xf>
    <xf numFmtId="10" fontId="62" fillId="47" borderId="24" xfId="143" quotePrefix="1" applyNumberFormat="1" applyFont="1" applyFill="1" applyBorder="1" applyAlignment="1">
      <alignment horizontal="right" indent="1"/>
    </xf>
    <xf numFmtId="3" fontId="61" fillId="0" borderId="85" xfId="154" applyNumberFormat="1" applyFont="1" applyFill="1" applyBorder="1" applyAlignment="1">
      <alignment horizontal="right" indent="1"/>
    </xf>
    <xf numFmtId="3" fontId="93" fillId="30" borderId="20" xfId="154" applyNumberFormat="1" applyFont="1" applyFill="1" applyBorder="1" applyAlignment="1">
      <alignment horizontal="right" indent="1"/>
    </xf>
    <xf numFmtId="3" fontId="93" fillId="30" borderId="0" xfId="154" applyNumberFormat="1" applyFont="1" applyFill="1" applyBorder="1" applyAlignment="1">
      <alignment horizontal="right" indent="1"/>
    </xf>
    <xf numFmtId="3" fontId="76" fillId="30" borderId="22" xfId="154" applyNumberFormat="1" applyFont="1" applyFill="1" applyBorder="1" applyAlignment="1">
      <alignment horizontal="right" indent="1"/>
    </xf>
    <xf numFmtId="3" fontId="93" fillId="30" borderId="85" xfId="154" applyNumberFormat="1" applyFont="1" applyFill="1" applyBorder="1" applyAlignment="1">
      <alignment horizontal="right" indent="1"/>
    </xf>
    <xf numFmtId="169" fontId="61" fillId="33" borderId="85" xfId="154" applyNumberFormat="1" applyFont="1" applyFill="1" applyBorder="1" applyAlignment="1">
      <alignment horizontal="right" indent="1"/>
    </xf>
    <xf numFmtId="3" fontId="93" fillId="0" borderId="87" xfId="154" applyNumberFormat="1" applyFont="1" applyFill="1" applyBorder="1" applyAlignment="1">
      <alignment horizontal="right" indent="1"/>
    </xf>
    <xf numFmtId="3" fontId="93" fillId="0" borderId="86" xfId="154" applyNumberFormat="1" applyFont="1" applyFill="1" applyBorder="1" applyAlignment="1">
      <alignment horizontal="right" indent="1"/>
    </xf>
    <xf numFmtId="173" fontId="5" fillId="36" borderId="22" xfId="131" applyNumberFormat="1" applyFont="1" applyFill="1" applyBorder="1" applyAlignment="1">
      <alignment horizontal="center" vertical="center" wrapText="1"/>
    </xf>
    <xf numFmtId="173" fontId="5" fillId="0" borderId="22" xfId="131" applyNumberFormat="1" applyFont="1" applyFill="1" applyBorder="1" applyAlignment="1">
      <alignment horizontal="center" vertical="center" wrapText="1"/>
    </xf>
    <xf numFmtId="3" fontId="5" fillId="36" borderId="22" xfId="131" applyNumberFormat="1" applyFont="1" applyFill="1" applyBorder="1" applyAlignment="1">
      <alignment horizontal="right" vertical="center" wrapText="1" indent="1"/>
    </xf>
    <xf numFmtId="173" fontId="5" fillId="0" borderId="22" xfId="131" applyNumberFormat="1" applyFont="1" applyFill="1" applyBorder="1" applyAlignment="1">
      <alignment horizontal="right" vertical="center" wrapText="1" indent="1"/>
    </xf>
    <xf numFmtId="173" fontId="5" fillId="36" borderId="22" xfId="131" applyNumberFormat="1" applyFont="1" applyFill="1" applyBorder="1" applyAlignment="1">
      <alignment horizontal="right" vertical="center" wrapText="1" indent="1"/>
    </xf>
    <xf numFmtId="3" fontId="5" fillId="0" borderId="22" xfId="131" applyNumberFormat="1" applyFont="1" applyFill="1" applyBorder="1" applyAlignment="1">
      <alignment horizontal="right" vertical="center" wrapText="1" indent="1"/>
    </xf>
    <xf numFmtId="16" fontId="103" fillId="24" borderId="88" xfId="143" applyNumberFormat="1" applyFont="1" applyFill="1" applyBorder="1" applyAlignment="1">
      <alignment horizontal="center" vertical="center" wrapText="1"/>
    </xf>
    <xf numFmtId="174" fontId="110" fillId="24" borderId="89" xfId="143" applyNumberFormat="1" applyFont="1" applyFill="1" applyBorder="1" applyAlignment="1">
      <alignment horizontal="right" vertical="center" indent="1"/>
    </xf>
    <xf numFmtId="2" fontId="96" fillId="30" borderId="90" xfId="0" applyNumberFormat="1" applyFont="1" applyFill="1" applyBorder="1" applyAlignment="1">
      <alignment horizontal="right"/>
    </xf>
    <xf numFmtId="3" fontId="95" fillId="0" borderId="19" xfId="0" applyNumberFormat="1" applyFont="1" applyFill="1" applyBorder="1" applyAlignment="1">
      <alignment horizontal="center" wrapText="1"/>
    </xf>
    <xf numFmtId="2" fontId="65" fillId="0" borderId="90" xfId="0" applyNumberFormat="1" applyFont="1" applyFill="1" applyBorder="1" applyAlignment="1">
      <alignment horizontal="right"/>
    </xf>
    <xf numFmtId="2" fontId="96" fillId="39" borderId="90" xfId="0" applyNumberFormat="1" applyFont="1" applyFill="1" applyBorder="1" applyAlignment="1">
      <alignment horizontal="right"/>
    </xf>
    <xf numFmtId="3" fontId="95" fillId="0" borderId="71" xfId="0" applyNumberFormat="1" applyFont="1" applyFill="1" applyBorder="1" applyAlignment="1">
      <alignment horizontal="center" wrapText="1"/>
    </xf>
    <xf numFmtId="176" fontId="96" fillId="50" borderId="21" xfId="0" applyNumberFormat="1" applyFont="1" applyFill="1" applyBorder="1" applyAlignment="1" applyProtection="1">
      <alignment horizontal="center"/>
    </xf>
    <xf numFmtId="173" fontId="96" fillId="50" borderId="21" xfId="0" applyNumberFormat="1" applyFont="1" applyFill="1" applyBorder="1" applyAlignment="1"/>
    <xf numFmtId="10" fontId="96" fillId="50" borderId="11" xfId="0" applyNumberFormat="1" applyFont="1" applyFill="1" applyBorder="1" applyAlignment="1">
      <alignment horizontal="center"/>
    </xf>
    <xf numFmtId="173" fontId="96" fillId="50" borderId="23" xfId="0" applyNumberFormat="1" applyFont="1" applyFill="1" applyBorder="1" applyAlignment="1"/>
    <xf numFmtId="2" fontId="96" fillId="50" borderId="90" xfId="0" applyNumberFormat="1" applyFont="1" applyFill="1" applyBorder="1" applyAlignment="1">
      <alignment horizontal="right"/>
    </xf>
    <xf numFmtId="2" fontId="96" fillId="50" borderId="11" xfId="0" applyNumberFormat="1" applyFont="1" applyFill="1" applyBorder="1" applyAlignment="1">
      <alignment horizontal="right"/>
    </xf>
    <xf numFmtId="173" fontId="61" fillId="0" borderId="90" xfId="0" applyNumberFormat="1" applyFont="1" applyFill="1" applyBorder="1" applyAlignment="1">
      <alignment horizontal="right"/>
    </xf>
    <xf numFmtId="49" fontId="61" fillId="0" borderId="90" xfId="0" applyNumberFormat="1" applyFont="1" applyFill="1" applyBorder="1" applyAlignment="1">
      <alignment horizontal="center"/>
    </xf>
    <xf numFmtId="173" fontId="62" fillId="39" borderId="90" xfId="0" applyNumberFormat="1" applyFont="1" applyFill="1" applyBorder="1" applyAlignment="1">
      <alignment horizontal="right"/>
    </xf>
    <xf numFmtId="49" fontId="62" fillId="39" borderId="90" xfId="0" applyNumberFormat="1" applyFont="1" applyFill="1" applyBorder="1" applyAlignment="1">
      <alignment horizontal="center"/>
    </xf>
    <xf numFmtId="183" fontId="65" fillId="34" borderId="85" xfId="0" applyNumberFormat="1" applyFont="1" applyFill="1" applyBorder="1" applyAlignment="1">
      <alignment horizontal="right" indent="1"/>
    </xf>
    <xf numFmtId="183" fontId="65" fillId="0" borderId="85" xfId="0" applyNumberFormat="1" applyFont="1" applyFill="1" applyBorder="1" applyAlignment="1">
      <alignment horizontal="right" indent="1"/>
    </xf>
    <xf numFmtId="0" fontId="5" fillId="0" borderId="20" xfId="117" applyFont="1" applyBorder="1" applyAlignment="1">
      <alignment horizontal="right" vertical="center"/>
    </xf>
    <xf numFmtId="0" fontId="5" fillId="0" borderId="0" xfId="117" applyFont="1" applyBorder="1" applyAlignment="1">
      <alignment vertical="center"/>
    </xf>
    <xf numFmtId="3" fontId="5" fillId="0" borderId="22" xfId="117" applyNumberFormat="1" applyFont="1" applyBorder="1" applyAlignment="1">
      <alignment horizontal="right" vertical="center" indent="1"/>
    </xf>
    <xf numFmtId="4" fontId="5" fillId="0" borderId="22" xfId="117" applyNumberFormat="1" applyFont="1" applyBorder="1" applyAlignment="1">
      <alignment horizontal="right" vertical="center" indent="1"/>
    </xf>
    <xf numFmtId="0" fontId="66" fillId="33" borderId="68" xfId="117" applyFont="1" applyFill="1" applyBorder="1" applyAlignment="1">
      <alignment vertical="center"/>
    </xf>
    <xf numFmtId="4" fontId="66" fillId="33" borderId="24" xfId="117" applyNumberFormat="1" applyFont="1" applyFill="1" applyBorder="1" applyAlignment="1">
      <alignment horizontal="right" vertical="center" indent="1"/>
    </xf>
    <xf numFmtId="183" fontId="65" fillId="34" borderId="85" xfId="143" applyNumberFormat="1" applyFont="1" applyFill="1" applyBorder="1" applyAlignment="1">
      <alignment horizontal="right" indent="1"/>
    </xf>
    <xf numFmtId="183" fontId="65" fillId="0" borderId="85" xfId="143" applyNumberFormat="1" applyFont="1" applyFill="1" applyBorder="1" applyAlignment="1">
      <alignment horizontal="right" indent="1"/>
    </xf>
    <xf numFmtId="10" fontId="61" fillId="0" borderId="85" xfId="0" applyNumberFormat="1" applyFont="1" applyBorder="1" applyAlignment="1">
      <alignment horizontal="right" indent="1"/>
    </xf>
    <xf numFmtId="0" fontId="5" fillId="0" borderId="0" xfId="191" applyFont="1"/>
    <xf numFmtId="185" fontId="5" fillId="0" borderId="0" xfId="191" applyNumberFormat="1" applyFont="1" applyAlignment="1">
      <alignment horizontal="right"/>
    </xf>
    <xf numFmtId="0" fontId="5" fillId="0" borderId="0" xfId="191" applyFont="1" applyAlignment="1">
      <alignment horizontal="right"/>
    </xf>
    <xf numFmtId="3" fontId="5" fillId="0" borderId="0" xfId="191" applyNumberFormat="1" applyFont="1" applyAlignment="1">
      <alignment horizontal="right"/>
    </xf>
    <xf numFmtId="0" fontId="4" fillId="0" borderId="24" xfId="197" applyFont="1" applyBorder="1" applyAlignment="1">
      <alignment horizontal="right"/>
    </xf>
    <xf numFmtId="16" fontId="4" fillId="30" borderId="24" xfId="197" applyNumberFormat="1" applyFont="1" applyFill="1" applyBorder="1" applyAlignment="1">
      <alignment horizontal="right"/>
    </xf>
    <xf numFmtId="0" fontId="71" fillId="0" borderId="24" xfId="197" applyFont="1" applyBorder="1" applyAlignment="1">
      <alignment horizontal="right"/>
    </xf>
    <xf numFmtId="3" fontId="11" fillId="0" borderId="19" xfId="0" applyNumberFormat="1" applyFont="1" applyFill="1" applyBorder="1" applyAlignment="1"/>
    <xf numFmtId="3" fontId="11" fillId="0" borderId="19" xfId="0" applyNumberFormat="1" applyFont="1" applyFill="1" applyBorder="1"/>
    <xf numFmtId="0" fontId="62" fillId="32" borderId="69" xfId="181" applyFont="1" applyFill="1" applyBorder="1" applyAlignment="1">
      <alignment horizontal="center" vertical="center" wrapText="1"/>
    </xf>
    <xf numFmtId="0" fontId="62" fillId="32" borderId="24" xfId="181" applyFont="1" applyFill="1" applyBorder="1" applyAlignment="1">
      <alignment horizontal="center" vertical="center" wrapText="1"/>
    </xf>
    <xf numFmtId="185" fontId="67" fillId="0" borderId="22" xfId="336" applyNumberFormat="1" applyFont="1" applyFill="1" applyBorder="1" applyAlignment="1">
      <alignment vertical="center"/>
    </xf>
    <xf numFmtId="185" fontId="129" fillId="0" borderId="59" xfId="336" applyNumberFormat="1" applyFont="1" applyBorder="1" applyAlignment="1">
      <alignment vertical="center"/>
    </xf>
    <xf numFmtId="0" fontId="3" fillId="0" borderId="0" xfId="335" applyFont="1"/>
    <xf numFmtId="185" fontId="129" fillId="0" borderId="26" xfId="336" applyNumberFormat="1" applyFont="1" applyBorder="1" applyAlignment="1">
      <alignment vertical="center"/>
    </xf>
    <xf numFmtId="185" fontId="129" fillId="0" borderId="62" xfId="336" applyNumberFormat="1" applyFont="1" applyBorder="1" applyAlignment="1">
      <alignment vertical="center"/>
    </xf>
    <xf numFmtId="185" fontId="106" fillId="0" borderId="22" xfId="336" applyNumberFormat="1" applyFont="1" applyFill="1" applyBorder="1" applyAlignment="1">
      <alignment vertical="center"/>
    </xf>
    <xf numFmtId="0" fontId="3" fillId="0" borderId="0" xfId="335" applyFont="1" applyFill="1" applyBorder="1"/>
    <xf numFmtId="185" fontId="106" fillId="45" borderId="31" xfId="335" applyNumberFormat="1" applyFont="1" applyFill="1" applyBorder="1" applyAlignment="1">
      <alignment vertical="center"/>
    </xf>
    <xf numFmtId="185" fontId="106" fillId="0" borderId="0" xfId="335" applyNumberFormat="1" applyFont="1" applyAlignment="1">
      <alignment vertical="center"/>
    </xf>
    <xf numFmtId="0" fontId="3" fillId="0" borderId="0" xfId="335" applyFont="1" applyFill="1"/>
    <xf numFmtId="0" fontId="138" fillId="24" borderId="0" xfId="190" applyFont="1" applyFill="1" applyBorder="1" applyAlignment="1">
      <alignment vertical="center"/>
    </xf>
    <xf numFmtId="49" fontId="138" fillId="24" borderId="0" xfId="190" applyNumberFormat="1" applyFont="1" applyFill="1" applyBorder="1" applyAlignment="1">
      <alignment vertical="center"/>
    </xf>
    <xf numFmtId="3" fontId="132" fillId="0" borderId="24" xfId="336" applyNumberFormat="1" applyFont="1" applyBorder="1" applyAlignment="1">
      <alignment vertical="center"/>
    </xf>
    <xf numFmtId="3" fontId="132" fillId="0" borderId="0" xfId="336" applyNumberFormat="1" applyFont="1" applyFill="1" applyBorder="1" applyAlignment="1">
      <alignment vertical="center"/>
    </xf>
    <xf numFmtId="3" fontId="132" fillId="0" borderId="85" xfId="336" applyNumberFormat="1" applyFont="1" applyFill="1" applyBorder="1" applyAlignment="1">
      <alignment vertical="center"/>
    </xf>
    <xf numFmtId="3" fontId="3" fillId="0" borderId="0" xfId="335" applyNumberFormat="1" applyFont="1" applyFill="1" applyBorder="1"/>
    <xf numFmtId="3" fontId="3" fillId="0" borderId="0" xfId="335" applyNumberFormat="1" applyFont="1"/>
    <xf numFmtId="3" fontId="3" fillId="0" borderId="0" xfId="335" applyNumberFormat="1" applyFont="1" applyFill="1"/>
    <xf numFmtId="3" fontId="133" fillId="45" borderId="31" xfId="335" applyNumberFormat="1" applyFont="1" applyFill="1" applyBorder="1"/>
    <xf numFmtId="3" fontId="133" fillId="31" borderId="0" xfId="335" applyNumberFormat="1" applyFont="1" applyFill="1"/>
    <xf numFmtId="185" fontId="76" fillId="30" borderId="55" xfId="336" applyNumberFormat="1" applyFont="1" applyFill="1" applyBorder="1" applyAlignment="1">
      <alignment vertical="center"/>
    </xf>
    <xf numFmtId="185" fontId="76" fillId="30" borderId="56" xfId="336" applyNumberFormat="1" applyFont="1" applyFill="1" applyBorder="1" applyAlignment="1">
      <alignment vertical="center"/>
    </xf>
    <xf numFmtId="185" fontId="76" fillId="30" borderId="64" xfId="336" applyNumberFormat="1" applyFont="1" applyFill="1" applyBorder="1" applyAlignment="1">
      <alignment vertical="center"/>
    </xf>
    <xf numFmtId="185" fontId="76" fillId="30" borderId="59" xfId="336" applyNumberFormat="1" applyFont="1" applyFill="1" applyBorder="1" applyAlignment="1">
      <alignment vertical="center"/>
    </xf>
    <xf numFmtId="185" fontId="67" fillId="0" borderId="20" xfId="336" applyNumberFormat="1" applyFont="1" applyFill="1" applyBorder="1" applyAlignment="1">
      <alignment vertical="center"/>
    </xf>
    <xf numFmtId="185" fontId="106" fillId="0" borderId="20" xfId="336" applyNumberFormat="1" applyFont="1" applyFill="1" applyBorder="1" applyAlignment="1">
      <alignment vertical="center"/>
    </xf>
    <xf numFmtId="185" fontId="129" fillId="0" borderId="91" xfId="336" applyNumberFormat="1" applyFont="1" applyBorder="1" applyAlignment="1">
      <alignment vertical="center"/>
    </xf>
    <xf numFmtId="185" fontId="129" fillId="0" borderId="92" xfId="336" applyNumberFormat="1" applyFont="1" applyBorder="1" applyAlignment="1">
      <alignment vertical="center"/>
    </xf>
    <xf numFmtId="185" fontId="129" fillId="0" borderId="67" xfId="336" applyNumberFormat="1" applyFont="1" applyBorder="1" applyAlignment="1">
      <alignment vertical="center"/>
    </xf>
    <xf numFmtId="185" fontId="76" fillId="30" borderId="66" xfId="336" applyNumberFormat="1" applyFont="1" applyFill="1" applyBorder="1" applyAlignment="1">
      <alignment vertical="center"/>
    </xf>
    <xf numFmtId="185" fontId="76" fillId="30" borderId="91" xfId="336" applyNumberFormat="1" applyFont="1" applyFill="1" applyBorder="1" applyAlignment="1">
      <alignment vertical="center"/>
    </xf>
    <xf numFmtId="185" fontId="106" fillId="45" borderId="93" xfId="335" applyNumberFormat="1" applyFont="1" applyFill="1" applyBorder="1" applyAlignment="1">
      <alignment vertical="center"/>
    </xf>
    <xf numFmtId="0" fontId="106" fillId="33" borderId="24" xfId="197" applyFont="1" applyFill="1" applyBorder="1" applyAlignment="1">
      <alignment horizontal="center" vertical="center" wrapText="1"/>
    </xf>
    <xf numFmtId="0" fontId="17" fillId="0" borderId="0" xfId="191" applyFont="1" applyBorder="1"/>
    <xf numFmtId="176" fontId="65" fillId="0" borderId="0" xfId="0" applyNumberFormat="1" applyFont="1" applyFill="1" applyBorder="1" applyAlignment="1" applyProtection="1">
      <alignment horizontal="center"/>
    </xf>
    <xf numFmtId="173" fontId="65" fillId="0" borderId="0" xfId="0" applyNumberFormat="1" applyFont="1" applyFill="1" applyBorder="1" applyAlignment="1"/>
    <xf numFmtId="10" fontId="65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right"/>
    </xf>
    <xf numFmtId="0" fontId="96" fillId="0" borderId="0" xfId="0" applyFont="1" applyFill="1" applyBorder="1"/>
    <xf numFmtId="176" fontId="96" fillId="0" borderId="0" xfId="0" applyNumberFormat="1" applyFont="1" applyFill="1" applyBorder="1" applyAlignment="1" applyProtection="1">
      <alignment horizontal="center"/>
    </xf>
    <xf numFmtId="173" fontId="96" fillId="0" borderId="0" xfId="0" applyNumberFormat="1" applyFont="1" applyFill="1" applyBorder="1" applyAlignment="1"/>
    <xf numFmtId="2" fontId="96" fillId="0" borderId="0" xfId="0" applyNumberFormat="1" applyFont="1" applyFill="1" applyBorder="1" applyAlignment="1">
      <alignment horizontal="right"/>
    </xf>
    <xf numFmtId="173" fontId="61" fillId="0" borderId="0" xfId="0" applyNumberFormat="1" applyFont="1" applyFill="1" applyBorder="1" applyAlignment="1">
      <alignment horizontal="right"/>
    </xf>
    <xf numFmtId="49" fontId="61" fillId="0" borderId="0" xfId="0" applyNumberFormat="1" applyFont="1" applyFill="1" applyBorder="1" applyAlignment="1">
      <alignment horizontal="center"/>
    </xf>
    <xf numFmtId="173" fontId="61" fillId="0" borderId="0" xfId="0" applyNumberFormat="1" applyFont="1" applyFill="1" applyBorder="1" applyAlignment="1">
      <alignment horizontal="center"/>
    </xf>
    <xf numFmtId="0" fontId="62" fillId="0" borderId="0" xfId="0" applyFont="1" applyFill="1" applyBorder="1"/>
    <xf numFmtId="0" fontId="62" fillId="0" borderId="0" xfId="0" applyFont="1" applyFill="1" applyBorder="1" applyAlignment="1">
      <alignment horizontal="center"/>
    </xf>
    <xf numFmtId="173" fontId="62" fillId="0" borderId="0" xfId="0" applyNumberFormat="1" applyFont="1" applyFill="1" applyBorder="1" applyAlignment="1">
      <alignment horizontal="right"/>
    </xf>
    <xf numFmtId="49" fontId="62" fillId="0" borderId="0" xfId="0" applyNumberFormat="1" applyFont="1" applyFill="1" applyBorder="1" applyAlignment="1">
      <alignment horizontal="center"/>
    </xf>
    <xf numFmtId="173" fontId="62" fillId="0" borderId="0" xfId="0" applyNumberFormat="1" applyFont="1" applyFill="1" applyBorder="1" applyAlignment="1">
      <alignment horizontal="center"/>
    </xf>
    <xf numFmtId="0" fontId="61" fillId="0" borderId="0" xfId="143" applyFont="1" applyFill="1" applyBorder="1" applyAlignment="1"/>
    <xf numFmtId="3" fontId="61" fillId="0" borderId="0" xfId="0" applyNumberFormat="1" applyFont="1" applyFill="1" applyBorder="1" applyAlignment="1">
      <alignment horizontal="right" vertical="center" wrapText="1"/>
    </xf>
    <xf numFmtId="0" fontId="62" fillId="0" borderId="0" xfId="143" applyFont="1" applyFill="1" applyBorder="1"/>
    <xf numFmtId="16" fontId="61" fillId="0" borderId="0" xfId="143" applyNumberFormat="1" applyFont="1" applyFill="1" applyBorder="1" applyAlignment="1">
      <alignment horizontal="center" wrapText="1"/>
    </xf>
    <xf numFmtId="173" fontId="61" fillId="0" borderId="0" xfId="143" applyNumberFormat="1" applyFont="1" applyFill="1" applyBorder="1" applyAlignment="1">
      <alignment horizontal="right"/>
    </xf>
    <xf numFmtId="173" fontId="61" fillId="0" borderId="0" xfId="143" applyNumberFormat="1" applyFont="1" applyFill="1" applyBorder="1" applyAlignment="1">
      <alignment horizontal="center"/>
    </xf>
    <xf numFmtId="3" fontId="61" fillId="0" borderId="0" xfId="143" applyNumberFormat="1" applyFont="1" applyFill="1" applyBorder="1" applyAlignment="1">
      <alignment horizontal="right" indent="1"/>
    </xf>
    <xf numFmtId="16" fontId="62" fillId="0" borderId="0" xfId="143" applyNumberFormat="1" applyFont="1" applyFill="1" applyBorder="1" applyAlignment="1">
      <alignment horizontal="center" wrapText="1"/>
    </xf>
    <xf numFmtId="173" fontId="62" fillId="0" borderId="0" xfId="143" applyNumberFormat="1" applyFont="1" applyFill="1" applyBorder="1" applyAlignment="1">
      <alignment horizontal="right"/>
    </xf>
    <xf numFmtId="173" fontId="62" fillId="0" borderId="0" xfId="143" applyNumberFormat="1" applyFont="1" applyFill="1" applyBorder="1" applyAlignment="1">
      <alignment horizontal="center"/>
    </xf>
    <xf numFmtId="3" fontId="62" fillId="0" borderId="0" xfId="143" applyNumberFormat="1" applyFont="1" applyFill="1" applyBorder="1" applyAlignment="1">
      <alignment horizontal="right" indent="1"/>
    </xf>
    <xf numFmtId="49" fontId="65" fillId="0" borderId="0" xfId="0" applyNumberFormat="1" applyFont="1" applyFill="1" applyBorder="1"/>
    <xf numFmtId="3" fontId="65" fillId="0" borderId="0" xfId="99" applyNumberFormat="1" applyFont="1" applyFill="1" applyBorder="1" applyAlignment="1">
      <alignment horizontal="right" indent="1"/>
    </xf>
    <xf numFmtId="182" fontId="65" fillId="0" borderId="0" xfId="0" applyNumberFormat="1" applyFont="1" applyFill="1" applyBorder="1"/>
    <xf numFmtId="183" fontId="65" fillId="0" borderId="0" xfId="0" applyNumberFormat="1" applyFont="1" applyFill="1" applyBorder="1" applyAlignment="1">
      <alignment horizontal="right" indent="1"/>
    </xf>
    <xf numFmtId="3" fontId="96" fillId="0" borderId="0" xfId="99" applyNumberFormat="1" applyFont="1" applyFill="1" applyBorder="1" applyAlignment="1">
      <alignment horizontal="right" indent="1"/>
    </xf>
    <xf numFmtId="182" fontId="96" fillId="0" borderId="0" xfId="0" applyNumberFormat="1" applyFont="1" applyFill="1" applyBorder="1"/>
    <xf numFmtId="183" fontId="96" fillId="0" borderId="0" xfId="0" applyNumberFormat="1" applyFont="1" applyFill="1" applyBorder="1" applyAlignment="1">
      <alignment horizontal="right" indent="1"/>
    </xf>
    <xf numFmtId="176" fontId="61" fillId="0" borderId="0" xfId="0" applyNumberFormat="1" applyFont="1" applyFill="1" applyBorder="1" applyAlignment="1" applyProtection="1">
      <alignment horizontal="center"/>
    </xf>
    <xf numFmtId="176" fontId="62" fillId="0" borderId="0" xfId="0" applyNumberFormat="1" applyFont="1" applyFill="1" applyBorder="1" applyAlignment="1" applyProtection="1">
      <alignment horizontal="center"/>
    </xf>
    <xf numFmtId="1" fontId="61" fillId="0" borderId="0" xfId="143" applyNumberFormat="1" applyFont="1" applyFill="1" applyBorder="1" applyAlignment="1" applyProtection="1">
      <alignment horizontal="center"/>
    </xf>
    <xf numFmtId="182" fontId="65" fillId="0" borderId="0" xfId="143" applyNumberFormat="1" applyFont="1" applyFill="1" applyBorder="1"/>
    <xf numFmtId="183" fontId="65" fillId="0" borderId="0" xfId="143" applyNumberFormat="1" applyFont="1" applyFill="1" applyBorder="1" applyAlignment="1">
      <alignment horizontal="right" indent="1"/>
    </xf>
    <xf numFmtId="0" fontId="96" fillId="0" borderId="0" xfId="143" applyFont="1" applyFill="1" applyBorder="1"/>
    <xf numFmtId="0" fontId="65" fillId="0" borderId="0" xfId="143" applyFont="1" applyFill="1" applyBorder="1"/>
    <xf numFmtId="1" fontId="62" fillId="0" borderId="0" xfId="143" applyNumberFormat="1" applyFont="1" applyFill="1" applyBorder="1" applyAlignment="1" applyProtection="1">
      <alignment horizontal="center"/>
    </xf>
    <xf numFmtId="182" fontId="96" fillId="0" borderId="0" xfId="143" applyNumberFormat="1" applyFont="1" applyFill="1" applyBorder="1"/>
    <xf numFmtId="183" fontId="96" fillId="0" borderId="0" xfId="143" applyNumberFormat="1" applyFont="1" applyFill="1" applyBorder="1" applyAlignment="1">
      <alignment horizontal="right" indent="1"/>
    </xf>
    <xf numFmtId="14" fontId="90" fillId="0" borderId="0" xfId="0" applyNumberFormat="1" applyFont="1" applyFill="1" applyBorder="1" applyAlignment="1" applyProtection="1">
      <alignment horizontal="center"/>
      <protection locked="0"/>
    </xf>
    <xf numFmtId="3" fontId="90" fillId="0" borderId="0" xfId="0" applyNumberFormat="1" applyFont="1" applyFill="1" applyBorder="1" applyAlignment="1" applyProtection="1">
      <alignment horizontal="right" indent="1"/>
      <protection locked="0"/>
    </xf>
    <xf numFmtId="3" fontId="0" fillId="0" borderId="0" xfId="0" applyNumberFormat="1" applyFill="1" applyBorder="1" applyAlignment="1">
      <alignment horizontal="right" indent="1"/>
    </xf>
    <xf numFmtId="10" fontId="0" fillId="0" borderId="0" xfId="0" applyNumberFormat="1" applyFill="1" applyBorder="1" applyAlignment="1">
      <alignment horizontal="right" indent="1"/>
    </xf>
    <xf numFmtId="0" fontId="126" fillId="0" borderId="0" xfId="191" applyFont="1" applyFill="1" applyBorder="1" applyAlignment="1">
      <alignment horizontal="right" indent="1"/>
    </xf>
    <xf numFmtId="0" fontId="2" fillId="0" borderId="0" xfId="191" applyFont="1" applyFill="1" applyBorder="1"/>
    <xf numFmtId="0" fontId="2" fillId="0" borderId="0" xfId="191" applyFont="1" applyFill="1" applyBorder="1" applyAlignment="1">
      <alignment horizontal="right" indent="1"/>
    </xf>
    <xf numFmtId="3" fontId="71" fillId="0" borderId="0" xfId="0" applyNumberFormat="1" applyFont="1" applyBorder="1" applyAlignment="1">
      <alignment horizontal="right"/>
    </xf>
    <xf numFmtId="0" fontId="106" fillId="33" borderId="94" xfId="197" applyFont="1" applyFill="1" applyBorder="1" applyAlignment="1">
      <alignment horizontal="center" vertical="center" wrapText="1"/>
    </xf>
    <xf numFmtId="0" fontId="158" fillId="0" borderId="0" xfId="189" applyFont="1" applyAlignment="1">
      <alignment horizontal="left" vertical="top"/>
    </xf>
    <xf numFmtId="0" fontId="1" fillId="30" borderId="24" xfId="191" applyFont="1" applyFill="1" applyBorder="1"/>
    <xf numFmtId="49" fontId="138" fillId="24" borderId="95" xfId="190" applyNumberFormat="1" applyFont="1" applyFill="1" applyBorder="1" applyAlignment="1">
      <alignment vertical="center"/>
    </xf>
    <xf numFmtId="0" fontId="62" fillId="32" borderId="69" xfId="181" applyFont="1" applyFill="1" applyBorder="1" applyAlignment="1">
      <alignment horizontal="center" vertical="center" wrapText="1"/>
    </xf>
    <xf numFmtId="3" fontId="102" fillId="51" borderId="0" xfId="0" applyNumberFormat="1" applyFont="1" applyFill="1" applyBorder="1"/>
    <xf numFmtId="3" fontId="131" fillId="0" borderId="0" xfId="191" applyNumberFormat="1" applyFont="1" applyFill="1"/>
    <xf numFmtId="14" fontId="66" fillId="0" borderId="0" xfId="0" applyNumberFormat="1" applyFont="1"/>
    <xf numFmtId="0" fontId="113" fillId="33" borderId="94" xfId="182" applyFont="1" applyFill="1" applyBorder="1" applyAlignment="1">
      <alignment horizontal="center" vertical="center" wrapText="1"/>
    </xf>
    <xf numFmtId="0" fontId="113" fillId="33" borderId="94" xfId="181" applyFont="1" applyFill="1" applyBorder="1" applyAlignment="1">
      <alignment horizontal="center" vertical="center" wrapText="1"/>
    </xf>
    <xf numFmtId="4" fontId="7" fillId="0" borderId="0" xfId="125" applyNumberFormat="1" applyFont="1" applyFill="1" applyBorder="1" applyAlignment="1"/>
    <xf numFmtId="0" fontId="61" fillId="0" borderId="0" xfId="0" applyFont="1" applyFill="1" applyBorder="1" applyAlignment="1"/>
    <xf numFmtId="49" fontId="83" fillId="0" borderId="0" xfId="139" applyNumberFormat="1" applyFont="1" applyAlignment="1">
      <alignment horizontal="center" vertical="center"/>
    </xf>
    <xf numFmtId="3" fontId="79" fillId="41" borderId="0" xfId="139" applyNumberFormat="1" applyFont="1" applyFill="1" applyAlignment="1">
      <alignment horizontal="center" vertical="center"/>
    </xf>
    <xf numFmtId="0" fontId="78" fillId="41" borderId="0" xfId="139" applyFont="1" applyFill="1" applyAlignment="1">
      <alignment horizontal="center" vertical="center" wrapText="1"/>
    </xf>
    <xf numFmtId="3" fontId="80" fillId="46" borderId="0" xfId="139" applyNumberFormat="1" applyFont="1" applyFill="1" applyAlignment="1">
      <alignment horizontal="center"/>
    </xf>
    <xf numFmtId="0" fontId="81" fillId="46" borderId="0" xfId="139" applyFont="1" applyFill="1" applyAlignment="1">
      <alignment horizontal="center" vertical="center" wrapText="1"/>
    </xf>
    <xf numFmtId="10" fontId="80" fillId="46" borderId="0" xfId="139" applyNumberFormat="1" applyFont="1" applyFill="1" applyAlignment="1">
      <alignment horizontal="center" vertical="top"/>
    </xf>
    <xf numFmtId="0" fontId="81" fillId="42" borderId="0" xfId="139" applyFont="1" applyFill="1" applyAlignment="1">
      <alignment horizontal="center" vertical="center" wrapText="1"/>
    </xf>
    <xf numFmtId="3" fontId="80" fillId="42" borderId="0" xfId="139" quotePrefix="1" applyNumberFormat="1" applyFont="1" applyFill="1" applyAlignment="1">
      <alignment horizontal="center"/>
    </xf>
    <xf numFmtId="3" fontId="80" fillId="42" borderId="0" xfId="139" applyNumberFormat="1" applyFont="1" applyFill="1" applyAlignment="1">
      <alignment horizontal="center"/>
    </xf>
    <xf numFmtId="10" fontId="80" fillId="42" borderId="0" xfId="139" quotePrefix="1" applyNumberFormat="1" applyFont="1" applyFill="1" applyAlignment="1">
      <alignment horizontal="center" vertical="top"/>
    </xf>
    <xf numFmtId="10" fontId="80" fillId="42" borderId="0" xfId="139" applyNumberFormat="1" applyFont="1" applyFill="1" applyAlignment="1">
      <alignment horizontal="center" vertical="top"/>
    </xf>
    <xf numFmtId="0" fontId="167" fillId="0" borderId="0" xfId="189" applyFont="1" applyAlignment="1">
      <alignment horizontal="left" vertical="top" wrapText="1"/>
    </xf>
    <xf numFmtId="0" fontId="167" fillId="0" borderId="0" xfId="189" applyFont="1" applyAlignment="1">
      <alignment horizontal="left" vertical="top"/>
    </xf>
    <xf numFmtId="0" fontId="158" fillId="0" borderId="0" xfId="189" applyFont="1" applyAlignment="1">
      <alignment horizontal="left" vertical="top"/>
    </xf>
    <xf numFmtId="0" fontId="159" fillId="0" borderId="73" xfId="189" applyFont="1" applyBorder="1" applyAlignment="1">
      <alignment horizontal="center" wrapText="1"/>
    </xf>
    <xf numFmtId="0" fontId="146" fillId="0" borderId="0" xfId="189" applyFont="1" applyAlignment="1">
      <alignment horizontal="left" vertical="top" wrapText="1"/>
    </xf>
    <xf numFmtId="0" fontId="146" fillId="0" borderId="0" xfId="189" applyFont="1" applyAlignment="1">
      <alignment horizontal="left" vertical="top"/>
    </xf>
    <xf numFmtId="0" fontId="158" fillId="0" borderId="0" xfId="189" applyFont="1" applyAlignment="1">
      <alignment horizontal="left" vertical="top" wrapText="1"/>
    </xf>
    <xf numFmtId="0" fontId="92" fillId="0" borderId="0" xfId="154" applyFont="1" applyBorder="1" applyAlignment="1">
      <alignment horizontal="center" vertical="center" wrapText="1"/>
    </xf>
    <xf numFmtId="0" fontId="62" fillId="43" borderId="29" xfId="115" applyNumberFormat="1" applyFont="1" applyFill="1" applyBorder="1" applyAlignment="1" applyProtection="1">
      <alignment horizontal="center" vertical="center" wrapText="1"/>
    </xf>
    <xf numFmtId="0" fontId="62" fillId="43" borderId="54" xfId="115" applyNumberFormat="1" applyFont="1" applyFill="1" applyBorder="1" applyAlignment="1" applyProtection="1">
      <alignment horizontal="center" vertical="center" wrapText="1"/>
    </xf>
    <xf numFmtId="0" fontId="62" fillId="43" borderId="10" xfId="115" applyNumberFormat="1" applyFont="1" applyFill="1" applyBorder="1" applyAlignment="1" applyProtection="1">
      <alignment horizontal="center" vertical="center" wrapText="1"/>
    </xf>
    <xf numFmtId="0" fontId="62" fillId="43" borderId="28" xfId="154" applyNumberFormat="1" applyFont="1" applyFill="1" applyBorder="1" applyAlignment="1">
      <alignment horizontal="center" vertical="center" wrapText="1"/>
    </xf>
    <xf numFmtId="0" fontId="62" fillId="33" borderId="23" xfId="154" applyFont="1" applyFill="1" applyBorder="1" applyAlignment="1">
      <alignment horizontal="center" vertical="center" wrapText="1"/>
    </xf>
    <xf numFmtId="0" fontId="62" fillId="43" borderId="12" xfId="115" applyNumberFormat="1" applyFont="1" applyFill="1" applyBorder="1" applyAlignment="1" applyProtection="1">
      <alignment horizontal="center" vertical="center" wrapText="1"/>
    </xf>
    <xf numFmtId="0" fontId="61" fillId="43" borderId="24" xfId="154" applyNumberFormat="1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left" vertical="center" wrapText="1"/>
    </xf>
    <xf numFmtId="0" fontId="92" fillId="0" borderId="25" xfId="154" applyFont="1" applyBorder="1" applyAlignment="1">
      <alignment horizontal="center" vertical="center" wrapText="1"/>
    </xf>
    <xf numFmtId="169" fontId="93" fillId="43" borderId="12" xfId="115" applyNumberFormat="1" applyFont="1" applyFill="1" applyBorder="1" applyAlignment="1" applyProtection="1">
      <alignment horizontal="center" vertical="center" wrapText="1"/>
    </xf>
    <xf numFmtId="169" fontId="93" fillId="43" borderId="24" xfId="154" applyNumberFormat="1" applyFont="1" applyFill="1" applyBorder="1" applyAlignment="1">
      <alignment horizontal="center" vertical="center" wrapText="1"/>
    </xf>
    <xf numFmtId="0" fontId="76" fillId="43" borderId="24" xfId="115" applyNumberFormat="1" applyFont="1" applyFill="1" applyBorder="1" applyAlignment="1" applyProtection="1">
      <alignment horizontal="center" vertical="center" wrapText="1"/>
    </xf>
    <xf numFmtId="0" fontId="93" fillId="43" borderId="24" xfId="154" applyNumberFormat="1" applyFont="1" applyFill="1" applyBorder="1" applyAlignment="1">
      <alignment horizontal="center" vertical="center" wrapText="1"/>
    </xf>
    <xf numFmtId="0" fontId="93" fillId="43" borderId="19" xfId="154" applyNumberFormat="1" applyFont="1" applyFill="1" applyBorder="1" applyAlignment="1">
      <alignment horizontal="center" vertical="center" wrapText="1"/>
    </xf>
    <xf numFmtId="0" fontId="76" fillId="43" borderId="12" xfId="115" applyNumberFormat="1" applyFont="1" applyFill="1" applyBorder="1" applyAlignment="1" applyProtection="1">
      <alignment horizontal="center" vertical="center" wrapText="1"/>
    </xf>
    <xf numFmtId="0" fontId="71" fillId="0" borderId="54" xfId="131" applyFont="1" applyBorder="1" applyAlignment="1">
      <alignment wrapText="1"/>
    </xf>
    <xf numFmtId="0" fontId="61" fillId="0" borderId="54" xfId="143" applyFont="1" applyBorder="1" applyAlignment="1">
      <alignment wrapText="1"/>
    </xf>
    <xf numFmtId="0" fontId="92" fillId="0" borderId="0" xfId="131" applyFont="1" applyBorder="1" applyAlignment="1">
      <alignment horizontal="center" wrapText="1" readingOrder="1"/>
    </xf>
    <xf numFmtId="0" fontId="92" fillId="26" borderId="0" xfId="131" applyFont="1" applyFill="1" applyBorder="1" applyAlignment="1">
      <alignment horizontal="center" wrapText="1" readingOrder="1"/>
    </xf>
    <xf numFmtId="0" fontId="102" fillId="44" borderId="28" xfId="131" applyFont="1" applyFill="1" applyBorder="1" applyAlignment="1">
      <alignment horizontal="center" vertical="center" wrapText="1"/>
    </xf>
    <xf numFmtId="0" fontId="102" fillId="44" borderId="23" xfId="131" applyFont="1" applyFill="1" applyBorder="1" applyAlignment="1">
      <alignment horizontal="center" vertical="center"/>
    </xf>
    <xf numFmtId="3" fontId="102" fillId="44" borderId="28" xfId="131" applyNumberFormat="1" applyFont="1" applyFill="1" applyBorder="1" applyAlignment="1">
      <alignment horizontal="center" vertical="center" wrapText="1"/>
    </xf>
    <xf numFmtId="0" fontId="61" fillId="33" borderId="23" xfId="143" applyFont="1" applyFill="1" applyBorder="1" applyAlignment="1">
      <alignment horizontal="center" vertical="center" wrapText="1"/>
    </xf>
    <xf numFmtId="0" fontId="92" fillId="26" borderId="25" xfId="131" applyFont="1" applyFill="1" applyBorder="1" applyAlignment="1">
      <alignment horizontal="center" wrapText="1" readingOrder="1"/>
    </xf>
    <xf numFmtId="0" fontId="61" fillId="0" borderId="54" xfId="143" applyFont="1" applyBorder="1" applyAlignment="1"/>
    <xf numFmtId="0" fontId="62" fillId="0" borderId="0" xfId="143" applyFont="1" applyBorder="1" applyAlignment="1">
      <alignment horizontal="left" wrapText="1"/>
    </xf>
    <xf numFmtId="0" fontId="103" fillId="0" borderId="0" xfId="131" applyFont="1" applyBorder="1" applyAlignment="1">
      <alignment wrapText="1"/>
    </xf>
    <xf numFmtId="0" fontId="114" fillId="25" borderId="28" xfId="0" applyFont="1" applyFill="1" applyBorder="1" applyAlignment="1">
      <alignment horizontal="center" vertical="center"/>
    </xf>
    <xf numFmtId="0" fontId="114" fillId="25" borderId="23" xfId="0" applyFont="1" applyFill="1" applyBorder="1" applyAlignment="1">
      <alignment horizontal="center" vertical="center"/>
    </xf>
    <xf numFmtId="0" fontId="92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wrapText="1"/>
    </xf>
    <xf numFmtId="3" fontId="76" fillId="33" borderId="28" xfId="0" applyNumberFormat="1" applyFont="1" applyFill="1" applyBorder="1" applyAlignment="1">
      <alignment horizontal="center" vertical="center" wrapText="1"/>
    </xf>
    <xf numFmtId="3" fontId="76" fillId="33" borderId="23" xfId="0" applyNumberFormat="1" applyFont="1" applyFill="1" applyBorder="1" applyAlignment="1">
      <alignment horizontal="center" vertical="center" wrapText="1"/>
    </xf>
    <xf numFmtId="0" fontId="92" fillId="24" borderId="0" xfId="143" applyFont="1" applyFill="1" applyBorder="1" applyAlignment="1">
      <alignment horizontal="center" vertical="center"/>
    </xf>
    <xf numFmtId="0" fontId="92" fillId="24" borderId="0" xfId="0" applyFont="1" applyFill="1" applyBorder="1" applyAlignment="1">
      <alignment horizontal="center" vertical="top"/>
    </xf>
    <xf numFmtId="3" fontId="120" fillId="33" borderId="28" xfId="0" applyNumberFormat="1" applyFont="1" applyFill="1" applyBorder="1" applyAlignment="1">
      <alignment horizontal="center" vertical="center" wrapText="1"/>
    </xf>
    <xf numFmtId="3" fontId="120" fillId="33" borderId="23" xfId="0" applyNumberFormat="1" applyFont="1" applyFill="1" applyBorder="1" applyAlignment="1">
      <alignment horizontal="center" vertical="center" wrapText="1"/>
    </xf>
    <xf numFmtId="3" fontId="62" fillId="25" borderId="28" xfId="0" applyNumberFormat="1" applyFont="1" applyFill="1" applyBorder="1" applyAlignment="1">
      <alignment horizontal="center" vertical="center"/>
    </xf>
    <xf numFmtId="3" fontId="62" fillId="25" borderId="23" xfId="0" applyNumberFormat="1" applyFont="1" applyFill="1" applyBorder="1" applyAlignment="1">
      <alignment horizontal="center" vertical="center"/>
    </xf>
    <xf numFmtId="0" fontId="92" fillId="24" borderId="0" xfId="0" applyFont="1" applyFill="1" applyBorder="1" applyAlignment="1">
      <alignment horizontal="center" vertical="center"/>
    </xf>
    <xf numFmtId="0" fontId="136" fillId="24" borderId="0" xfId="0" applyFont="1" applyFill="1" applyBorder="1" applyAlignment="1">
      <alignment horizontal="center" vertical="center"/>
    </xf>
    <xf numFmtId="49" fontId="96" fillId="28" borderId="28" xfId="0" applyNumberFormat="1" applyFont="1" applyFill="1" applyBorder="1" applyAlignment="1" applyProtection="1">
      <alignment horizontal="center" vertical="center" wrapText="1"/>
    </xf>
    <xf numFmtId="49" fontId="62" fillId="0" borderId="23" xfId="0" applyNumberFormat="1" applyFont="1" applyBorder="1" applyAlignment="1">
      <alignment horizontal="center" vertical="center" wrapText="1"/>
    </xf>
    <xf numFmtId="180" fontId="94" fillId="40" borderId="24" xfId="0" applyNumberFormat="1" applyFont="1" applyFill="1" applyBorder="1" applyAlignment="1" applyProtection="1">
      <alignment horizontal="center" vertical="center" wrapText="1"/>
    </xf>
    <xf numFmtId="3" fontId="96" fillId="28" borderId="28" xfId="0" applyNumberFormat="1" applyFont="1" applyFill="1" applyBorder="1" applyAlignment="1" applyProtection="1">
      <alignment horizontal="center" vertical="center" wrapText="1"/>
    </xf>
    <xf numFmtId="0" fontId="61" fillId="0" borderId="23" xfId="0" applyFont="1" applyBorder="1" applyAlignment="1">
      <alignment horizontal="center" vertical="center" wrapText="1"/>
    </xf>
    <xf numFmtId="180" fontId="94" fillId="40" borderId="28" xfId="0" applyNumberFormat="1" applyFont="1" applyFill="1" applyBorder="1" applyAlignment="1" applyProtection="1">
      <alignment horizontal="center" vertical="center" wrapText="1"/>
    </xf>
    <xf numFmtId="180" fontId="94" fillId="40" borderId="23" xfId="0" applyNumberFormat="1" applyFont="1" applyFill="1" applyBorder="1" applyAlignment="1" applyProtection="1">
      <alignment horizontal="center" vertical="center" wrapText="1"/>
    </xf>
    <xf numFmtId="0" fontId="92" fillId="24" borderId="0" xfId="153" applyFont="1" applyFill="1" applyBorder="1" applyAlignment="1">
      <alignment horizontal="center" vertical="center" wrapText="1"/>
    </xf>
    <xf numFmtId="0" fontId="136" fillId="0" borderId="0" xfId="153" applyFont="1" applyBorder="1" applyAlignment="1">
      <alignment horizontal="center" vertical="center" wrapText="1"/>
    </xf>
    <xf numFmtId="0" fontId="136" fillId="0" borderId="0" xfId="0" applyFont="1" applyAlignment="1">
      <alignment vertical="center"/>
    </xf>
    <xf numFmtId="0" fontId="92" fillId="24" borderId="36" xfId="153" applyFont="1" applyFill="1" applyBorder="1" applyAlignment="1">
      <alignment horizontal="center" vertical="top" wrapText="1"/>
    </xf>
    <xf numFmtId="0" fontId="136" fillId="0" borderId="36" xfId="153" applyFont="1" applyBorder="1" applyAlignment="1">
      <alignment horizontal="center" vertical="top" wrapText="1"/>
    </xf>
    <xf numFmtId="0" fontId="136" fillId="0" borderId="36" xfId="0" applyFont="1" applyBorder="1" applyAlignment="1">
      <alignment vertical="top"/>
    </xf>
    <xf numFmtId="0" fontId="62" fillId="25" borderId="34" xfId="0" applyNumberFormat="1" applyFont="1" applyFill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1" fillId="0" borderId="35" xfId="0" applyFont="1" applyBorder="1" applyAlignment="1">
      <alignment horizontal="center" vertical="center"/>
    </xf>
    <xf numFmtId="49" fontId="62" fillId="25" borderId="42" xfId="0" applyNumberFormat="1" applyFont="1" applyFill="1" applyBorder="1" applyAlignment="1">
      <alignment horizontal="center" vertical="center" wrapText="1"/>
    </xf>
    <xf numFmtId="0" fontId="61" fillId="0" borderId="18" xfId="0" applyFont="1" applyBorder="1" applyAlignment="1">
      <alignment horizontal="center" vertical="center" wrapText="1"/>
    </xf>
    <xf numFmtId="0" fontId="61" fillId="0" borderId="17" xfId="0" applyFont="1" applyBorder="1" applyAlignment="1">
      <alignment horizontal="center" vertical="center"/>
    </xf>
    <xf numFmtId="0" fontId="62" fillId="25" borderId="34" xfId="0" applyNumberFormat="1" applyFont="1" applyFill="1" applyBorder="1" applyAlignment="1">
      <alignment horizontal="center" vertical="center" wrapText="1"/>
    </xf>
    <xf numFmtId="0" fontId="61" fillId="0" borderId="38" xfId="0" applyFont="1" applyBorder="1" applyAlignment="1">
      <alignment horizontal="center" vertical="center"/>
    </xf>
    <xf numFmtId="0" fontId="61" fillId="0" borderId="37" xfId="0" applyFont="1" applyBorder="1" applyAlignment="1">
      <alignment horizontal="center" vertical="center"/>
    </xf>
    <xf numFmtId="0" fontId="92" fillId="24" borderId="0" xfId="153" applyFont="1" applyFill="1" applyBorder="1" applyAlignment="1">
      <alignment horizontal="center" vertical="top" wrapText="1"/>
    </xf>
    <xf numFmtId="0" fontId="136" fillId="0" borderId="0" xfId="153" applyFont="1" applyBorder="1" applyAlignment="1">
      <alignment horizontal="center" vertical="top" wrapText="1"/>
    </xf>
    <xf numFmtId="0" fontId="136" fillId="0" borderId="0" xfId="0" applyFont="1" applyBorder="1" applyAlignment="1">
      <alignment horizontal="center" vertical="top"/>
    </xf>
    <xf numFmtId="0" fontId="66" fillId="33" borderId="71" xfId="117" applyFont="1" applyFill="1" applyBorder="1" applyAlignment="1">
      <alignment horizontal="center" vertical="center"/>
    </xf>
    <xf numFmtId="0" fontId="66" fillId="33" borderId="72" xfId="117" applyFont="1" applyFill="1" applyBorder="1" applyAlignment="1">
      <alignment horizontal="center" vertical="center"/>
    </xf>
    <xf numFmtId="0" fontId="66" fillId="33" borderId="21" xfId="117" applyFont="1" applyFill="1" applyBorder="1" applyAlignment="1">
      <alignment horizontal="center" vertical="center"/>
    </xf>
    <xf numFmtId="0" fontId="66" fillId="33" borderId="11" xfId="117" applyFont="1" applyFill="1" applyBorder="1" applyAlignment="1">
      <alignment horizontal="center" vertical="center"/>
    </xf>
    <xf numFmtId="17" fontId="66" fillId="33" borderId="70" xfId="117" applyNumberFormat="1" applyFont="1" applyFill="1" applyBorder="1" applyAlignment="1">
      <alignment horizontal="center" vertical="center"/>
    </xf>
    <xf numFmtId="17" fontId="66" fillId="33" borderId="23" xfId="117" applyNumberFormat="1" applyFont="1" applyFill="1" applyBorder="1" applyAlignment="1">
      <alignment horizontal="center" vertical="center"/>
    </xf>
    <xf numFmtId="0" fontId="66" fillId="33" borderId="19" xfId="117" applyFont="1" applyFill="1" applyBorder="1" applyAlignment="1">
      <alignment horizontal="center" wrapText="1"/>
    </xf>
    <xf numFmtId="0" fontId="5" fillId="33" borderId="69" xfId="117" applyFont="1" applyFill="1" applyBorder="1" applyAlignment="1">
      <alignment horizontal="center" wrapText="1"/>
    </xf>
    <xf numFmtId="0" fontId="136" fillId="24" borderId="0" xfId="143" applyFont="1" applyFill="1" applyBorder="1" applyAlignment="1">
      <alignment horizontal="center" vertical="center"/>
    </xf>
    <xf numFmtId="3" fontId="96" fillId="28" borderId="28" xfId="143" applyNumberFormat="1" applyFont="1" applyFill="1" applyBorder="1" applyAlignment="1" applyProtection="1">
      <alignment horizontal="center" vertical="center" wrapText="1"/>
    </xf>
    <xf numFmtId="0" fontId="61" fillId="0" borderId="23" xfId="143" applyFont="1" applyBorder="1" applyAlignment="1">
      <alignment horizontal="center" vertical="center" wrapText="1"/>
    </xf>
    <xf numFmtId="180" fontId="94" fillId="40" borderId="24" xfId="143" applyNumberFormat="1" applyFont="1" applyFill="1" applyBorder="1" applyAlignment="1" applyProtection="1">
      <alignment horizontal="center" vertical="center" wrapText="1"/>
    </xf>
    <xf numFmtId="3" fontId="96" fillId="40" borderId="28" xfId="0" applyNumberFormat="1" applyFont="1" applyFill="1" applyBorder="1" applyAlignment="1" applyProtection="1">
      <alignment horizontal="center" vertical="center" wrapText="1"/>
    </xf>
    <xf numFmtId="0" fontId="61" fillId="33" borderId="23" xfId="0" applyFont="1" applyFill="1" applyBorder="1" applyAlignment="1">
      <alignment horizontal="center" vertical="center" wrapText="1"/>
    </xf>
    <xf numFmtId="0" fontId="62" fillId="25" borderId="28" xfId="143" applyFont="1" applyFill="1" applyBorder="1" applyAlignment="1">
      <alignment horizontal="center" vertical="center"/>
    </xf>
    <xf numFmtId="0" fontId="61" fillId="0" borderId="23" xfId="143" applyFont="1" applyBorder="1" applyAlignment="1">
      <alignment horizontal="center" vertical="center"/>
    </xf>
    <xf numFmtId="49" fontId="62" fillId="25" borderId="28" xfId="143" applyNumberFormat="1" applyFont="1" applyFill="1" applyBorder="1" applyAlignment="1">
      <alignment horizontal="center" vertical="center" wrapText="1"/>
    </xf>
    <xf numFmtId="49" fontId="61" fillId="0" borderId="23" xfId="143" applyNumberFormat="1" applyFont="1" applyBorder="1" applyAlignment="1">
      <alignment horizontal="center" vertical="center" wrapText="1"/>
    </xf>
    <xf numFmtId="0" fontId="104" fillId="24" borderId="0" xfId="143" applyFont="1" applyFill="1" applyBorder="1" applyAlignment="1">
      <alignment horizontal="center" vertical="center"/>
    </xf>
    <xf numFmtId="0" fontId="95" fillId="0" borderId="0" xfId="0" applyFont="1" applyAlignment="1">
      <alignment horizontal="center"/>
    </xf>
    <xf numFmtId="0" fontId="61" fillId="24" borderId="0" xfId="0" applyFont="1" applyFill="1" applyAlignment="1">
      <alignment horizontal="left" wrapText="1"/>
    </xf>
    <xf numFmtId="0" fontId="61" fillId="0" borderId="0" xfId="0" applyFont="1" applyAlignment="1">
      <alignment horizontal="left" wrapText="1"/>
    </xf>
    <xf numFmtId="0" fontId="63" fillId="24" borderId="0" xfId="0" applyFont="1" applyFill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2" fillId="25" borderId="30" xfId="0" applyNumberFormat="1" applyFont="1" applyFill="1" applyBorder="1" applyAlignment="1">
      <alignment horizontal="center" vertical="center" wrapText="1"/>
    </xf>
    <xf numFmtId="0" fontId="62" fillId="25" borderId="25" xfId="0" applyNumberFormat="1" applyFont="1" applyFill="1" applyBorder="1" applyAlignment="1">
      <alignment horizontal="center" vertical="center" wrapText="1"/>
    </xf>
    <xf numFmtId="0" fontId="62" fillId="25" borderId="30" xfId="0" applyNumberFormat="1" applyFont="1" applyFill="1" applyBorder="1" applyAlignment="1">
      <alignment horizontal="center" vertical="center"/>
    </xf>
    <xf numFmtId="0" fontId="62" fillId="25" borderId="25" xfId="0" applyNumberFormat="1" applyFont="1" applyFill="1" applyBorder="1" applyAlignment="1">
      <alignment horizontal="center" vertical="center"/>
    </xf>
    <xf numFmtId="0" fontId="62" fillId="25" borderId="10" xfId="0" applyNumberFormat="1" applyFont="1" applyFill="1" applyBorder="1" applyAlignment="1">
      <alignment horizontal="center" vertical="center" wrapText="1"/>
    </xf>
    <xf numFmtId="0" fontId="62" fillId="25" borderId="11" xfId="0" applyNumberFormat="1" applyFont="1" applyFill="1" applyBorder="1" applyAlignment="1">
      <alignment horizontal="center" vertical="center" wrapText="1"/>
    </xf>
    <xf numFmtId="0" fontId="62" fillId="25" borderId="29" xfId="0" applyNumberFormat="1" applyFont="1" applyFill="1" applyBorder="1" applyAlignment="1">
      <alignment horizontal="center" vertical="center" wrapText="1"/>
    </xf>
    <xf numFmtId="0" fontId="62" fillId="25" borderId="21" xfId="0" applyNumberFormat="1" applyFont="1" applyFill="1" applyBorder="1" applyAlignment="1">
      <alignment horizontal="center" vertical="center" wrapText="1"/>
    </xf>
    <xf numFmtId="3" fontId="62" fillId="33" borderId="19" xfId="0" applyNumberFormat="1" applyFont="1" applyFill="1" applyBorder="1" applyAlignment="1">
      <alignment horizontal="center"/>
    </xf>
    <xf numFmtId="3" fontId="62" fillId="33" borderId="13" xfId="0" applyNumberFormat="1" applyFont="1" applyFill="1" applyBorder="1" applyAlignment="1">
      <alignment horizontal="center"/>
    </xf>
    <xf numFmtId="0" fontId="61" fillId="24" borderId="0" xfId="0" applyFont="1" applyFill="1" applyBorder="1" applyAlignment="1">
      <alignment horizontal="left" wrapText="1"/>
    </xf>
    <xf numFmtId="0" fontId="61" fillId="0" borderId="30" xfId="0" applyFont="1" applyBorder="1" applyAlignment="1">
      <alignment horizontal="left" wrapText="1"/>
    </xf>
    <xf numFmtId="0" fontId="62" fillId="33" borderId="10" xfId="0" applyNumberFormat="1" applyFont="1" applyFill="1" applyBorder="1" applyAlignment="1">
      <alignment horizontal="center" vertical="center" wrapText="1"/>
    </xf>
    <xf numFmtId="0" fontId="62" fillId="33" borderId="11" xfId="0" applyNumberFormat="1" applyFont="1" applyFill="1" applyBorder="1" applyAlignment="1">
      <alignment horizontal="center" vertical="center" wrapText="1"/>
    </xf>
    <xf numFmtId="3" fontId="62" fillId="33" borderId="12" xfId="0" applyNumberFormat="1" applyFont="1" applyFill="1" applyBorder="1" applyAlignment="1">
      <alignment horizontal="center"/>
    </xf>
    <xf numFmtId="0" fontId="92" fillId="24" borderId="0" xfId="0" applyFont="1" applyFill="1" applyBorder="1" applyAlignment="1">
      <alignment horizontal="center"/>
    </xf>
    <xf numFmtId="0" fontId="136" fillId="24" borderId="0" xfId="0" applyFont="1" applyFill="1" applyBorder="1" applyAlignment="1">
      <alignment horizontal="center"/>
    </xf>
    <xf numFmtId="0" fontId="62" fillId="33" borderId="29" xfId="0" applyFont="1" applyFill="1" applyBorder="1" applyAlignment="1">
      <alignment horizontal="center" vertical="center"/>
    </xf>
    <xf numFmtId="0" fontId="62" fillId="33" borderId="10" xfId="0" applyFont="1" applyFill="1" applyBorder="1" applyAlignment="1">
      <alignment horizontal="center" vertical="center"/>
    </xf>
    <xf numFmtId="177" fontId="62" fillId="33" borderId="28" xfId="0" applyNumberFormat="1" applyFont="1" applyFill="1" applyBorder="1" applyAlignment="1">
      <alignment horizontal="center" vertical="center" wrapText="1"/>
    </xf>
    <xf numFmtId="177" fontId="62" fillId="33" borderId="23" xfId="0" applyNumberFormat="1" applyFont="1" applyFill="1" applyBorder="1" applyAlignment="1">
      <alignment horizontal="center" vertical="center" wrapText="1"/>
    </xf>
    <xf numFmtId="0" fontId="62" fillId="33" borderId="29" xfId="0" applyNumberFormat="1" applyFont="1" applyFill="1" applyBorder="1" applyAlignment="1">
      <alignment horizontal="center" vertical="center" wrapText="1"/>
    </xf>
    <xf numFmtId="0" fontId="62" fillId="33" borderId="30" xfId="0" applyNumberFormat="1" applyFont="1" applyFill="1" applyBorder="1" applyAlignment="1">
      <alignment horizontal="center" vertical="center" wrapText="1"/>
    </xf>
    <xf numFmtId="0" fontId="62" fillId="33" borderId="21" xfId="0" applyNumberFormat="1" applyFont="1" applyFill="1" applyBorder="1" applyAlignment="1">
      <alignment horizontal="center" vertical="center" wrapText="1"/>
    </xf>
    <xf numFmtId="0" fontId="62" fillId="33" borderId="25" xfId="0" applyNumberFormat="1" applyFont="1" applyFill="1" applyBorder="1" applyAlignment="1">
      <alignment horizontal="center" vertical="center" wrapText="1"/>
    </xf>
    <xf numFmtId="0" fontId="63" fillId="33" borderId="31" xfId="182" applyFont="1" applyFill="1" applyBorder="1" applyAlignment="1">
      <alignment horizontal="center" vertical="center" wrapText="1"/>
    </xf>
    <xf numFmtId="0" fontId="102" fillId="30" borderId="19" xfId="190" applyFont="1" applyFill="1" applyBorder="1" applyAlignment="1">
      <alignment horizontal="left" vertical="center"/>
    </xf>
    <xf numFmtId="0" fontId="102" fillId="30" borderId="55" xfId="190" applyFont="1" applyFill="1" applyBorder="1" applyAlignment="1">
      <alignment horizontal="left" vertical="center"/>
    </xf>
    <xf numFmtId="0" fontId="139" fillId="24" borderId="0" xfId="190" applyFont="1" applyFill="1" applyBorder="1" applyAlignment="1">
      <alignment horizontal="center" vertical="center"/>
    </xf>
    <xf numFmtId="0" fontId="89" fillId="24" borderId="0" xfId="190" applyFont="1" applyFill="1" applyBorder="1" applyAlignment="1">
      <alignment horizontal="center" vertical="center"/>
    </xf>
    <xf numFmtId="49" fontId="89" fillId="24" borderId="25" xfId="190" applyNumberFormat="1" applyFont="1" applyFill="1" applyBorder="1" applyAlignment="1">
      <alignment horizontal="center" vertical="center"/>
    </xf>
    <xf numFmtId="0" fontId="63" fillId="33" borderId="24" xfId="181" applyFont="1" applyFill="1" applyBorder="1" applyAlignment="1">
      <alignment horizontal="center" vertical="center" wrapText="1"/>
    </xf>
    <xf numFmtId="0" fontId="63" fillId="33" borderId="28" xfId="181" applyFont="1" applyFill="1" applyBorder="1" applyAlignment="1">
      <alignment horizontal="center" vertical="center" wrapText="1"/>
    </xf>
    <xf numFmtId="0" fontId="63" fillId="33" borderId="23" xfId="181" applyFont="1" applyFill="1" applyBorder="1" applyAlignment="1">
      <alignment horizontal="center" vertical="center" wrapText="1"/>
    </xf>
    <xf numFmtId="0" fontId="63" fillId="33" borderId="29" xfId="182" applyFont="1" applyFill="1" applyBorder="1" applyAlignment="1">
      <alignment horizontal="center" vertical="center" wrapText="1"/>
    </xf>
    <xf numFmtId="0" fontId="63" fillId="33" borderId="21" xfId="182" applyFont="1" applyFill="1" applyBorder="1" applyAlignment="1">
      <alignment horizontal="center" vertical="center" wrapText="1"/>
    </xf>
    <xf numFmtId="0" fontId="106" fillId="33" borderId="70" xfId="197" applyFont="1" applyFill="1" applyBorder="1" applyAlignment="1">
      <alignment horizontal="center" vertical="center" wrapText="1"/>
    </xf>
    <xf numFmtId="0" fontId="106" fillId="33" borderId="22" xfId="197" applyFont="1" applyFill="1" applyBorder="1" applyAlignment="1">
      <alignment horizontal="center" vertical="center" wrapText="1"/>
    </xf>
    <xf numFmtId="0" fontId="106" fillId="33" borderId="24" xfId="197" applyFont="1" applyFill="1" applyBorder="1" applyAlignment="1">
      <alignment horizontal="center" vertical="center" wrapText="1"/>
    </xf>
    <xf numFmtId="0" fontId="13" fillId="0" borderId="0" xfId="197" applyFill="1" applyBorder="1" applyAlignment="1">
      <alignment horizontal="center" vertical="center" wrapText="1"/>
    </xf>
    <xf numFmtId="0" fontId="13" fillId="0" borderId="0" xfId="197" applyFill="1" applyBorder="1" applyAlignment="1">
      <alignment horizontal="center" vertical="center"/>
    </xf>
    <xf numFmtId="0" fontId="13" fillId="0" borderId="0" xfId="197" applyFill="1" applyBorder="1" applyAlignment="1">
      <alignment horizontal="center" wrapText="1"/>
    </xf>
    <xf numFmtId="0" fontId="13" fillId="0" borderId="0" xfId="197" applyFill="1" applyBorder="1" applyAlignment="1">
      <alignment horizontal="center"/>
    </xf>
    <xf numFmtId="0" fontId="106" fillId="33" borderId="23" xfId="197" applyFont="1" applyFill="1" applyBorder="1" applyAlignment="1">
      <alignment horizontal="center" vertical="center" wrapText="1"/>
    </xf>
    <xf numFmtId="0" fontId="13" fillId="31" borderId="0" xfId="197" applyFill="1" applyAlignment="1">
      <alignment horizontal="center" wrapText="1"/>
    </xf>
    <xf numFmtId="0" fontId="13" fillId="31" borderId="0" xfId="197" applyFill="1" applyAlignment="1">
      <alignment horizontal="center"/>
    </xf>
    <xf numFmtId="0" fontId="130" fillId="33" borderId="68" xfId="181" applyFont="1" applyFill="1" applyBorder="1" applyAlignment="1">
      <alignment horizontal="center" vertical="center" wrapText="1"/>
    </xf>
    <xf numFmtId="0" fontId="130" fillId="33" borderId="19" xfId="181" applyFont="1" applyFill="1" applyBorder="1" applyAlignment="1">
      <alignment horizontal="center" vertical="center" wrapText="1"/>
    </xf>
    <xf numFmtId="0" fontId="130" fillId="33" borderId="69" xfId="181" applyFont="1" applyFill="1" applyBorder="1" applyAlignment="1">
      <alignment horizontal="center" vertical="center" wrapText="1"/>
    </xf>
    <xf numFmtId="0" fontId="62" fillId="32" borderId="24" xfId="181" applyFont="1" applyFill="1" applyBorder="1" applyAlignment="1">
      <alignment horizontal="center" vertical="center" wrapText="1"/>
    </xf>
    <xf numFmtId="0" fontId="63" fillId="32" borderId="19" xfId="181" applyFont="1" applyFill="1" applyBorder="1" applyAlignment="1">
      <alignment horizontal="center" vertical="center" wrapText="1"/>
    </xf>
    <xf numFmtId="0" fontId="63" fillId="32" borderId="69" xfId="181" applyFont="1" applyFill="1" applyBorder="1" applyAlignment="1">
      <alignment horizontal="center" vertical="center" wrapText="1"/>
    </xf>
    <xf numFmtId="0" fontId="62" fillId="32" borderId="69" xfId="181" applyFont="1" applyFill="1" applyBorder="1" applyAlignment="1">
      <alignment horizontal="center" vertical="center" wrapText="1"/>
    </xf>
    <xf numFmtId="3" fontId="162" fillId="45" borderId="31" xfId="191" applyNumberFormat="1" applyFont="1" applyFill="1" applyBorder="1" applyAlignment="1">
      <alignment horizontal="center" vertical="center"/>
    </xf>
    <xf numFmtId="0" fontId="128" fillId="33" borderId="71" xfId="182" applyFont="1" applyFill="1" applyBorder="1" applyAlignment="1">
      <alignment horizontal="center" vertical="center" wrapText="1"/>
    </xf>
    <xf numFmtId="0" fontId="128" fillId="33" borderId="72" xfId="182" applyFont="1" applyFill="1" applyBorder="1" applyAlignment="1">
      <alignment horizontal="center" vertical="center" wrapText="1"/>
    </xf>
    <xf numFmtId="0" fontId="128" fillId="33" borderId="20" xfId="182" applyFont="1" applyFill="1" applyBorder="1" applyAlignment="1">
      <alignment horizontal="center" vertical="center" wrapText="1"/>
    </xf>
    <xf numFmtId="0" fontId="128" fillId="33" borderId="9" xfId="182" applyFont="1" applyFill="1" applyBorder="1" applyAlignment="1">
      <alignment horizontal="center" vertical="center" wrapText="1"/>
    </xf>
    <xf numFmtId="0" fontId="128" fillId="33" borderId="21" xfId="182" applyFont="1" applyFill="1" applyBorder="1" applyAlignment="1">
      <alignment horizontal="center" vertical="center" wrapText="1"/>
    </xf>
    <xf numFmtId="0" fontId="128" fillId="33" borderId="11" xfId="182" applyFont="1" applyFill="1" applyBorder="1" applyAlignment="1">
      <alignment horizontal="center" vertical="center" wrapText="1"/>
    </xf>
    <xf numFmtId="0" fontId="130" fillId="33" borderId="24" xfId="181" applyFont="1" applyFill="1" applyBorder="1" applyAlignment="1">
      <alignment horizontal="center" vertical="center" wrapText="1"/>
    </xf>
    <xf numFmtId="3" fontId="130" fillId="45" borderId="31" xfId="191" applyNumberFormat="1" applyFont="1" applyFill="1" applyBorder="1" applyAlignment="1">
      <alignment horizontal="center" vertical="center"/>
    </xf>
    <xf numFmtId="0" fontId="157" fillId="33" borderId="24" xfId="190" applyNumberFormat="1" applyFont="1" applyFill="1" applyBorder="1" applyAlignment="1">
      <alignment horizontal="center" vertical="center" wrapText="1"/>
    </xf>
    <xf numFmtId="0" fontId="89" fillId="24" borderId="0" xfId="190" applyFont="1" applyFill="1" applyBorder="1" applyAlignment="1">
      <alignment horizontal="center" vertical="center" wrapText="1"/>
    </xf>
    <xf numFmtId="0" fontId="89" fillId="24" borderId="95" xfId="190" applyFont="1" applyFill="1" applyBorder="1" applyAlignment="1">
      <alignment horizontal="center" vertical="center" wrapText="1"/>
    </xf>
    <xf numFmtId="49" fontId="92" fillId="24" borderId="84" xfId="190" applyNumberFormat="1" applyFont="1" applyFill="1" applyBorder="1" applyAlignment="1">
      <alignment horizontal="center" vertical="center" wrapText="1"/>
    </xf>
    <xf numFmtId="49" fontId="92" fillId="24" borderId="84" xfId="190" applyNumberFormat="1" applyFont="1" applyFill="1" applyBorder="1" applyAlignment="1">
      <alignment horizontal="center" vertical="center"/>
    </xf>
    <xf numFmtId="0" fontId="62" fillId="33" borderId="19" xfId="321" applyFont="1" applyFill="1" applyBorder="1" applyAlignment="1">
      <alignment horizontal="center" vertical="center"/>
    </xf>
    <xf numFmtId="0" fontId="62" fillId="33" borderId="69" xfId="321" applyFont="1" applyFill="1" applyBorder="1" applyAlignment="1">
      <alignment horizontal="center" vertical="center"/>
    </xf>
    <xf numFmtId="3" fontId="141" fillId="0" borderId="0" xfId="191" applyNumberFormat="1" applyFont="1" applyFill="1"/>
    <xf numFmtId="14" fontId="66" fillId="0" borderId="0" xfId="191" applyNumberFormat="1" applyFont="1"/>
    <xf numFmtId="3" fontId="23" fillId="0" borderId="0" xfId="191" applyNumberFormat="1" applyFont="1" applyFill="1"/>
  </cellXfs>
  <cellStyles count="33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3" xfId="265"/>
    <cellStyle name="Cálculo" xfId="65"/>
    <cellStyle name="Cálculo 2" xfId="66"/>
    <cellStyle name="Cálculo 2 2" xfId="203"/>
    <cellStyle name="Cálculo 2 3" xfId="263"/>
    <cellStyle name="Cálculo 3" xfId="202"/>
    <cellStyle name="Cálculo 4" xfId="264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3" xfId="261"/>
    <cellStyle name="Entrada 3" xfId="204"/>
    <cellStyle name="Entrada 4" xfId="262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3" xfId="260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1" xfId="323"/>
    <cellStyle name="Millares 12" xfId="324"/>
    <cellStyle name="Millares 13" xfId="325"/>
    <cellStyle name="Millares 14" xfId="326"/>
    <cellStyle name="Millares 2" xfId="102"/>
    <cellStyle name="Millares 2 2" xfId="103"/>
    <cellStyle name="Millares 2 2 2" xfId="104"/>
    <cellStyle name="Millares 2 2 2 2" xfId="209"/>
    <cellStyle name="Millares 2 2 2 3" xfId="268"/>
    <cellStyle name="Millares 2 2 3" xfId="208"/>
    <cellStyle name="Millares 2 2 4" xfId="267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3" xfId="272"/>
    <cellStyle name="Millares 2 3 2 2 3" xfId="212"/>
    <cellStyle name="Millares 2 3 2 2 4" xfId="271"/>
    <cellStyle name="Millares 2 3 2 3" xfId="109"/>
    <cellStyle name="Millares 2 3 2 3 2" xfId="214"/>
    <cellStyle name="Millares 2 3 2 3 3" xfId="273"/>
    <cellStyle name="Millares 2 3 2 4" xfId="211"/>
    <cellStyle name="Millares 2 3 2 5" xfId="270"/>
    <cellStyle name="Millares 2 3 3" xfId="110"/>
    <cellStyle name="Millares 2 3 3 2" xfId="215"/>
    <cellStyle name="Millares 2 3 3 3" xfId="274"/>
    <cellStyle name="Millares 2 3 4" xfId="210"/>
    <cellStyle name="Millares 2 3 5" xfId="269"/>
    <cellStyle name="Millares 2 4" xfId="111"/>
    <cellStyle name="Millares 2 4 2" xfId="112"/>
    <cellStyle name="Millares 2 4 2 2" xfId="217"/>
    <cellStyle name="Millares 2 4 2 3" xfId="276"/>
    <cellStyle name="Millares 2 4 3" xfId="216"/>
    <cellStyle name="Millares 2 4 4" xfId="275"/>
    <cellStyle name="Millares 2 5" xfId="113"/>
    <cellStyle name="Millares 2 6" xfId="114"/>
    <cellStyle name="Millares 2 6 2" xfId="218"/>
    <cellStyle name="Millares 2 6 3" xfId="277"/>
    <cellStyle name="Millares 2 7" xfId="207"/>
    <cellStyle name="Millares 2 8" xfId="266"/>
    <cellStyle name="Millares 3" xfId="178"/>
    <cellStyle name="Millares 3 2" xfId="192"/>
    <cellStyle name="Millares 3 2 2" xfId="255"/>
    <cellStyle name="Millares 3 2 3" xfId="308"/>
    <cellStyle name="Millares 3 2 4" xfId="336"/>
    <cellStyle name="Millares 3 3" xfId="250"/>
    <cellStyle name="Millares 3 4" xfId="303"/>
    <cellStyle name="Millares 4" xfId="311"/>
    <cellStyle name="Millares 5" xfId="319"/>
    <cellStyle name="Millares 6" xfId="327"/>
    <cellStyle name="Millares 7" xfId="328"/>
    <cellStyle name="Millares 8" xfId="329"/>
    <cellStyle name="Millares 9" xfId="330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3" xfId="280"/>
    <cellStyle name="Normal 10 2 3" xfId="220"/>
    <cellStyle name="Normal 10 2 4" xfId="279"/>
    <cellStyle name="Normal 10 3" xfId="119"/>
    <cellStyle name="Normal 10 3 2" xfId="222"/>
    <cellStyle name="Normal 10 3 3" xfId="281"/>
    <cellStyle name="Normal 10 4" xfId="219"/>
    <cellStyle name="Normal 10 5" xfId="278"/>
    <cellStyle name="Normal 11" xfId="120"/>
    <cellStyle name="Normal 11 2" xfId="121"/>
    <cellStyle name="Normal 12" xfId="122"/>
    <cellStyle name="Normal 12 2" xfId="123"/>
    <cellStyle name="Normal 12 2 2" xfId="224"/>
    <cellStyle name="Normal 12 2 3" xfId="283"/>
    <cellStyle name="Normal 12 3" xfId="223"/>
    <cellStyle name="Normal 12 4" xfId="282"/>
    <cellStyle name="Normal 13" xfId="124"/>
    <cellStyle name="Normal 13 2" xfId="187"/>
    <cellStyle name="Normal 13 3" xfId="225"/>
    <cellStyle name="Normal 13 4" xfId="284"/>
    <cellStyle name="Normal 14" xfId="125"/>
    <cellStyle name="Normal 14 2" xfId="226"/>
    <cellStyle name="Normal 14 3" xfId="285"/>
    <cellStyle name="Normal 15" xfId="176"/>
    <cellStyle name="Normal 15 2" xfId="249"/>
    <cellStyle name="Normal 15 3" xfId="302"/>
    <cellStyle name="Normal 16" xfId="179"/>
    <cellStyle name="Normal 17" xfId="180"/>
    <cellStyle name="Normal 17 2" xfId="191"/>
    <cellStyle name="Normal 17 2 2" xfId="254"/>
    <cellStyle name="Normal 17 2 3" xfId="307"/>
    <cellStyle name="Normal 17 2 4" xfId="335"/>
    <cellStyle name="Normal 17 3" xfId="193"/>
    <cellStyle name="Normal 17 3 2" xfId="194"/>
    <cellStyle name="Normal 17 3 2 2" xfId="257"/>
    <cellStyle name="Normal 17 3 2 3" xfId="309"/>
    <cellStyle name="Normal 17 3 2 4" xfId="321"/>
    <cellStyle name="Normal 17 3 3" xfId="256"/>
    <cellStyle name="Normal 17 3 4" xfId="310"/>
    <cellStyle name="Normal 17 4" xfId="251"/>
    <cellStyle name="Normal 17 5" xfId="304"/>
    <cellStyle name="Normal 18" xfId="189"/>
    <cellStyle name="Normal 19" xfId="195"/>
    <cellStyle name="Normal 2" xfId="126"/>
    <cellStyle name="Normal 2 10" xfId="196"/>
    <cellStyle name="Normal 2 11" xfId="227"/>
    <cellStyle name="Normal 2 12" xfId="286"/>
    <cellStyle name="Normal 2 2" xfId="127"/>
    <cellStyle name="Normal 2 2 2" xfId="128"/>
    <cellStyle name="Normal 2 2 2 2" xfId="229"/>
    <cellStyle name="Normal 2 2 2 3" xfId="288"/>
    <cellStyle name="Normal 2 2 3" xfId="228"/>
    <cellStyle name="Normal 2 2 4" xfId="287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3" xfId="292"/>
    <cellStyle name="Normal 2 3 2 2 3" xfId="232"/>
    <cellStyle name="Normal 2 3 2 2 4" xfId="291"/>
    <cellStyle name="Normal 2 3 2 3" xfId="133"/>
    <cellStyle name="Normal 2 3 2 3 2" xfId="234"/>
    <cellStyle name="Normal 2 3 2 3 3" xfId="293"/>
    <cellStyle name="Normal 2 3 2 4" xfId="231"/>
    <cellStyle name="Normal 2 3 2 5" xfId="290"/>
    <cellStyle name="Normal 2 3 3" xfId="134"/>
    <cellStyle name="Normal 2 3 3 2" xfId="235"/>
    <cellStyle name="Normal 2 3 3 3" xfId="294"/>
    <cellStyle name="Normal 2 3 4" xfId="230"/>
    <cellStyle name="Normal 2 3 5" xfId="289"/>
    <cellStyle name="Normal 2 4" xfId="135"/>
    <cellStyle name="Normal 2 4 2" xfId="136"/>
    <cellStyle name="Normal 2 4 2 2" xfId="237"/>
    <cellStyle name="Normal 2 4 2 3" xfId="296"/>
    <cellStyle name="Normal 2 4 3" xfId="236"/>
    <cellStyle name="Normal 2 4 4" xfId="295"/>
    <cellStyle name="Normal 2 5" xfId="137"/>
    <cellStyle name="Normal 2 5 2" xfId="138"/>
    <cellStyle name="Normal 2 5 2 2" xfId="239"/>
    <cellStyle name="Normal 2 5 2 3" xfId="298"/>
    <cellStyle name="Normal 2 5 3" xfId="238"/>
    <cellStyle name="Normal 2 5 4" xfId="297"/>
    <cellStyle name="Normal 2 6" xfId="139"/>
    <cellStyle name="Normal 2 7" xfId="140"/>
    <cellStyle name="Normal 2 7 2" xfId="240"/>
    <cellStyle name="Normal 2 7 3" xfId="299"/>
    <cellStyle name="Normal 2 8" xfId="177"/>
    <cellStyle name="Normal 2 9" xfId="181"/>
    <cellStyle name="Normal 20" xfId="197"/>
    <cellStyle name="Normal 20 2" xfId="258"/>
    <cellStyle name="Normal 20 3" xfId="312"/>
    <cellStyle name="Normal 21" xfId="331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3" xfId="306"/>
    <cellStyle name="Normal 3 3 3" xfId="252"/>
    <cellStyle name="Normal 3 3 4" xfId="305"/>
    <cellStyle name="Normal 3 4" xfId="199"/>
    <cellStyle name="Normal 4" xfId="143"/>
    <cellStyle name="Normal 4 2" xfId="144"/>
    <cellStyle name="Normal 4 2 2" xfId="332"/>
    <cellStyle name="Normal 4 3" xfId="200"/>
    <cellStyle name="Normal 5" xfId="145"/>
    <cellStyle name="Normal 5 2" xfId="146"/>
    <cellStyle name="Normal 5 3" xfId="147"/>
    <cellStyle name="Normal 5 4" xfId="190"/>
    <cellStyle name="Normal 5 5" xfId="333"/>
    <cellStyle name="Normal 6" xfId="148"/>
    <cellStyle name="Normal 7" xfId="149"/>
    <cellStyle name="Normal 8" xfId="150"/>
    <cellStyle name="Normal 9" xfId="151"/>
    <cellStyle name="Normal 9 2" xfId="152"/>
    <cellStyle name="Normal 9 2 2" xfId="242"/>
    <cellStyle name="Normal 9 2 3" xfId="301"/>
    <cellStyle name="Normal 9 3" xfId="241"/>
    <cellStyle name="Normal 9 4" xfId="300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3" xfId="314"/>
    <cellStyle name="Notas 3" xfId="243"/>
    <cellStyle name="Notas 4" xfId="313"/>
    <cellStyle name="Note" xfId="157"/>
    <cellStyle name="Note 2" xfId="245"/>
    <cellStyle name="Note 3" xfId="315"/>
    <cellStyle name="Output" xfId="158"/>
    <cellStyle name="Output 2" xfId="246"/>
    <cellStyle name="Output 3" xfId="316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Salida" xfId="160"/>
    <cellStyle name="Salida 2" xfId="161"/>
    <cellStyle name="Salida 2 2" xfId="248"/>
    <cellStyle name="Salida 2 3" xfId="318"/>
    <cellStyle name="Salida 3" xfId="247"/>
    <cellStyle name="Salida 4" xfId="317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C00000"/>
      <color rgb="FFE4DFEC"/>
      <color rgb="FFFFC611"/>
      <color rgb="FFBF9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051-489E-A604-91B7F8ECFA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Resumen!$Q$19:$Q$20</c:f>
              <c:numCache>
                <c:formatCode>0.00%</c:formatCode>
                <c:ptCount val="2"/>
                <c:pt idx="0">
                  <c:v>0.53396379621894852</c:v>
                </c:pt>
                <c:pt idx="1">
                  <c:v>0.89098195201126773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051-489E-A604-91B7F8ECFAA6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1-489E-A604-91B7F8ECFAA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Resumen!$R$19:$R$20</c:f>
              <c:numCache>
                <c:formatCode>0.00%</c:formatCode>
                <c:ptCount val="2"/>
                <c:pt idx="0">
                  <c:v>0.46603620378105143</c:v>
                </c:pt>
                <c:pt idx="1">
                  <c:v>0.10901804798873224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051-489E-A604-91B7F8EC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7854720"/>
        <c:axId val="217883392"/>
      </c:barChart>
      <c:catAx>
        <c:axId val="217854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7883392"/>
        <c:crosses val="autoZero"/>
        <c:auto val="1"/>
        <c:lblAlgn val="ctr"/>
        <c:lblOffset val="100"/>
        <c:noMultiLvlLbl val="0"/>
      </c:catAx>
      <c:valAx>
        <c:axId val="21788339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7854720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9C-4DC2-8F39-DDDA336D7C0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C-4DC2-8F39-DDDA336D7C0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C-4DC2-8F39-DDDA336D7C0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C-4DC2-8F39-DDDA336D7C0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C-4DC2-8F39-DDDA336D7C0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C-4DC2-8F39-DDDA336D7C0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9C-4DC2-8F39-DDDA336D7C0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C-4DC2-8F39-DDDA336D7C0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9C-4DC2-8F39-DDDA336D7C0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C-4DC2-8F39-DDDA336D7C0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C-4DC2-8F39-DDDA336D7C0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9C-4DC2-8F39-DDDA336D7C0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9C-4DC2-8F39-DDDA336D7C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69C-4DC2-8F39-DDDA336D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782656"/>
        <c:axId val="163784192"/>
      </c:barChart>
      <c:catAx>
        <c:axId val="163782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3784192"/>
        <c:crosses val="autoZero"/>
        <c:auto val="0"/>
        <c:lblAlgn val="ctr"/>
        <c:lblOffset val="100"/>
        <c:noMultiLvlLbl val="0"/>
      </c:catAx>
      <c:valAx>
        <c:axId val="16378419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3782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E-46A8-B497-E6046613C2D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E-46A8-B497-E6046613C2D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E-46A8-B497-E6046613C2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E-46A8-B497-E6046613C2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E-46A8-B497-E6046613C2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E-46A8-B497-E6046613C2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E-46A8-B497-E6046613C2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E-46A8-B497-E6046613C2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E-46A8-B497-E6046613C2D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2E-46A8-B497-E6046613C2D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2E-46A8-B497-E6046613C2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F82E-46A8-B497-E6046613C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3949568"/>
        <c:axId val="164025088"/>
      </c:barChart>
      <c:catAx>
        <c:axId val="1639495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025088"/>
        <c:crosses val="autoZero"/>
        <c:auto val="1"/>
        <c:lblAlgn val="ctr"/>
        <c:lblOffset val="100"/>
        <c:noMultiLvlLbl val="0"/>
      </c:catAx>
      <c:valAx>
        <c:axId val="16402508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39495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A-46B5-A774-30F89263E0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A-46B5-A774-30F89263E0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A-46B5-A774-30F89263E0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A-46B5-A774-30F89263E0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A-46B5-A774-30F89263E0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A-46B5-A774-30F89263E0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A-46B5-A774-30F89263E0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DA-46B5-A774-30F89263E0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DA-46B5-A774-30F89263E0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DA-46B5-A774-30F89263E0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DA-46B5-A774-30F89263E0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DA-46B5-A774-30F89263E0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DA-46B5-A774-30F89263E0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8ADA-46B5-A774-30F89263E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423552"/>
        <c:axId val="164425088"/>
      </c:barChart>
      <c:catAx>
        <c:axId val="1644235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425088"/>
        <c:crosses val="autoZero"/>
        <c:auto val="0"/>
        <c:lblAlgn val="ctr"/>
        <c:lblOffset val="100"/>
        <c:noMultiLvlLbl val="0"/>
      </c:catAx>
      <c:valAx>
        <c:axId val="1644250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44235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846-4EE7-9F92-1C8AD7B36F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6-4EE7-9F92-1C8AD7B36F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6-4EE7-9F92-1C8AD7B36F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6-4EE7-9F92-1C8AD7B36F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6-4EE7-9F92-1C8AD7B36F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46-4EE7-9F92-1C8AD7B36F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46-4EE7-9F92-1C8AD7B36F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46-4EE7-9F92-1C8AD7B36F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46-4EE7-9F92-1C8AD7B36F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46-4EE7-9F92-1C8AD7B36F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46-4EE7-9F92-1C8AD7B36F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46-4EE7-9F92-1C8AD7B36F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46-4EE7-9F92-1C8AD7B36F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46-4EE7-9F92-1C8AD7B36F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846-4EE7-9F92-1C8AD7B36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582912"/>
        <c:axId val="164584448"/>
      </c:barChart>
      <c:catAx>
        <c:axId val="164582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584448"/>
        <c:crosses val="autoZero"/>
        <c:auto val="1"/>
        <c:lblAlgn val="ctr"/>
        <c:lblOffset val="100"/>
        <c:noMultiLvlLbl val="0"/>
      </c:catAx>
      <c:valAx>
        <c:axId val="1645844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45829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8-425B-A774-889AF8D9531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8-425B-A774-889AF8D9531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8-425B-A774-889AF8D9531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8-425B-A774-889AF8D9531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8-425B-A774-889AF8D9531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8-425B-A774-889AF8D9531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8-425B-A774-889AF8D9531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8-425B-A774-889AF8D9531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8-425B-A774-889AF8D9531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8-425B-A774-889AF8D9531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8-425B-A774-889AF8D9531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8-425B-A774-889AF8D9531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8-425B-A774-889AF8D953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008-425B-A774-889AF8D9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962688"/>
        <c:axId val="164964224"/>
      </c:barChart>
      <c:catAx>
        <c:axId val="164962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964224"/>
        <c:crosses val="autoZero"/>
        <c:auto val="0"/>
        <c:lblAlgn val="ctr"/>
        <c:lblOffset val="100"/>
        <c:noMultiLvlLbl val="0"/>
      </c:catAx>
      <c:valAx>
        <c:axId val="1649642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49626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7-4957-8F25-F9E286050F2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7-4957-8F25-F9E286050F2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7-4957-8F25-F9E286050F2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7-4957-8F25-F9E286050F2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7-4957-8F25-F9E286050F2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7-4957-8F25-F9E286050F2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7-4957-8F25-F9E286050F2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7-4957-8F25-F9E286050F2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7-4957-8F25-F9E286050F27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7-4957-8F25-F9E286050F2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7-4957-8F25-F9E286050F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C17-4957-8F25-F9E28605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043584"/>
        <c:axId val="165065856"/>
      </c:barChart>
      <c:catAx>
        <c:axId val="165043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065856"/>
        <c:crosses val="autoZero"/>
        <c:auto val="1"/>
        <c:lblAlgn val="ctr"/>
        <c:lblOffset val="100"/>
        <c:noMultiLvlLbl val="0"/>
      </c:catAx>
      <c:valAx>
        <c:axId val="16506585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0435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D-48EE-A11D-53D36BD5728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D-48EE-A11D-53D36BD5728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D-48EE-A11D-53D36BD5728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D-48EE-A11D-53D36BD5728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D-48EE-A11D-53D36BD5728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D-48EE-A11D-53D36BD5728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D-48EE-A11D-53D36BD5728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D-48EE-A11D-53D36BD5728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D-48EE-A11D-53D36BD5728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D-48EE-A11D-53D36BD5728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D-48EE-A11D-53D36BD5728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D-48EE-A11D-53D36BD5728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D-48EE-A11D-53D36BD572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B3D-48EE-A11D-53D36BD57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173504"/>
        <c:axId val="165273600"/>
      </c:barChart>
      <c:catAx>
        <c:axId val="165173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273600"/>
        <c:crosses val="autoZero"/>
        <c:auto val="0"/>
        <c:lblAlgn val="ctr"/>
        <c:lblOffset val="100"/>
        <c:noMultiLvlLbl val="0"/>
      </c:catAx>
      <c:valAx>
        <c:axId val="1652736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51735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32D-4253-A83C-5F57515047E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D-4253-A83C-5F57515047E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D-4253-A83C-5F57515047E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D-4253-A83C-5F57515047E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D-4253-A83C-5F57515047E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D-4253-A83C-5F57515047E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D-4253-A83C-5F57515047E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D-4253-A83C-5F57515047E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D-4253-A83C-5F57515047E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D-4253-A83C-5F57515047E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D-4253-A83C-5F57515047E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D-4253-A83C-5F57515047E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D-4253-A83C-5F57515047E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D-4253-A83C-5F57515047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32D-4253-A83C-5F575150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517184"/>
        <c:axId val="165518720"/>
      </c:barChart>
      <c:catAx>
        <c:axId val="165517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518720"/>
        <c:crosses val="autoZero"/>
        <c:auto val="1"/>
        <c:lblAlgn val="ctr"/>
        <c:lblOffset val="100"/>
        <c:noMultiLvlLbl val="0"/>
      </c:catAx>
      <c:valAx>
        <c:axId val="1655187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5171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B1D-4EBC-A59A-3C7C38EAB0A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D-4EBC-A59A-3C7C38EAB0A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D-4EBC-A59A-3C7C38EAB0A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D-4EBC-A59A-3C7C38EAB0A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D-4EBC-A59A-3C7C38EAB0A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D-4EBC-A59A-3C7C38EAB0A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D-4EBC-A59A-3C7C38EAB0A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D-4EBC-A59A-3C7C38EAB0A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1D-4EBC-A59A-3C7C38EAB0A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D-4EBC-A59A-3C7C38EAB0A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D-4EBC-A59A-3C7C38EAB0A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D-4EBC-A59A-3C7C38EAB0A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D-4EBC-A59A-3C7C38EAB0A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D-4EBC-A59A-3C7C38EAB0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B1D-4EBC-A59A-3C7C38EAB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660160"/>
        <c:axId val="165661696"/>
      </c:barChart>
      <c:catAx>
        <c:axId val="165660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661696"/>
        <c:crosses val="autoZero"/>
        <c:auto val="1"/>
        <c:lblAlgn val="ctr"/>
        <c:lblOffset val="100"/>
        <c:noMultiLvlLbl val="0"/>
      </c:catAx>
      <c:valAx>
        <c:axId val="1656616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6601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398-425A-8AAE-B4C6628E82A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8-425A-8AAE-B4C6628E82A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8-425A-8AAE-B4C6628E82A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8-425A-8AAE-B4C6628E82A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8-425A-8AAE-B4C6628E82A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8-425A-8AAE-B4C6628E82A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8-425A-8AAE-B4C6628E82A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8-425A-8AAE-B4C6628E82A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8-425A-8AAE-B4C6628E82A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8-425A-8AAE-B4C6628E82A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8-425A-8AAE-B4C6628E82A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8-425A-8AAE-B4C6628E82A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8-425A-8AAE-B4C6628E82A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98-425A-8AAE-B4C6628E82A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398-425A-8AAE-B4C6628E8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41696"/>
        <c:axId val="165743232"/>
      </c:barChart>
      <c:catAx>
        <c:axId val="165741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743232"/>
        <c:crosses val="autoZero"/>
        <c:auto val="1"/>
        <c:lblAlgn val="ctr"/>
        <c:lblOffset val="100"/>
        <c:noMultiLvlLbl val="0"/>
      </c:catAx>
      <c:valAx>
        <c:axId val="165743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7416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6-4667-8178-A019525A65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6-4667-8178-A019525A65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6-4667-8178-A019525A65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6-4667-8178-A019525A65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6-4667-8178-A019525A65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6-4667-8178-A019525A65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6-4667-8178-A019525A65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6-4667-8178-A019525A65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6-4667-8178-A019525A65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6-4667-8178-A019525A65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6-4667-8178-A019525A65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6-4667-8178-A019525A65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6-4667-8178-A019525A65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DF46-4667-8178-A019525A6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1879168"/>
        <c:axId val="141880704"/>
      </c:barChart>
      <c:catAx>
        <c:axId val="1418791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1880704"/>
        <c:crosses val="autoZero"/>
        <c:auto val="0"/>
        <c:lblAlgn val="ctr"/>
        <c:lblOffset val="100"/>
        <c:noMultiLvlLbl val="0"/>
      </c:catAx>
      <c:valAx>
        <c:axId val="1418807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418791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4F4-4FA1-98B4-0B3D8A305D6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4-4FA1-98B4-0B3D8A305D6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4-4FA1-98B4-0B3D8A305D6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4-4FA1-98B4-0B3D8A305D6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4-4FA1-98B4-0B3D8A305D6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4-4FA1-98B4-0B3D8A305D6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F4-4FA1-98B4-0B3D8A305D6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F4-4FA1-98B4-0B3D8A305D6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F4-4FA1-98B4-0B3D8A305D6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F4-4FA1-98B4-0B3D8A305D6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F4-4FA1-98B4-0B3D8A305D6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F4-4FA1-98B4-0B3D8A305D6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F4-4FA1-98B4-0B3D8A305D6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F4-4FA1-98B4-0B3D8A305D6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F4F4-4FA1-98B4-0B3D8A305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950208"/>
        <c:axId val="165951744"/>
      </c:barChart>
      <c:catAx>
        <c:axId val="165950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951744"/>
        <c:crosses val="autoZero"/>
        <c:auto val="1"/>
        <c:lblAlgn val="ctr"/>
        <c:lblOffset val="100"/>
        <c:noMultiLvlLbl val="0"/>
      </c:catAx>
      <c:valAx>
        <c:axId val="1659517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9502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35-404C-9B95-089431F282F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35-404C-9B95-089431F282F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5-404C-9B95-089431F282F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5-404C-9B95-089431F282F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5-404C-9B95-089431F282F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5-404C-9B95-089431F282F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5-404C-9B95-089431F282F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5-404C-9B95-089431F282F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5-404C-9B95-089431F282F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5-404C-9B95-089431F282F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5-404C-9B95-089431F282F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5-404C-9B95-089431F282F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5-404C-9B95-089431F282F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5-404C-9B95-089431F282F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2635-404C-9B95-089431F2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080896"/>
        <c:axId val="166082432"/>
      </c:barChart>
      <c:catAx>
        <c:axId val="1660808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082432"/>
        <c:crosses val="autoZero"/>
        <c:auto val="1"/>
        <c:lblAlgn val="ctr"/>
        <c:lblOffset val="100"/>
        <c:noMultiLvlLbl val="0"/>
      </c:catAx>
      <c:valAx>
        <c:axId val="1660824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0808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AA-4A2F-8E22-B7E9E6E5716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A-4A2F-8E22-B7E9E6E571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A-4A2F-8E22-B7E9E6E5716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A-4A2F-8E22-B7E9E6E571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A-4A2F-8E22-B7E9E6E571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A-4A2F-8E22-B7E9E6E571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A-4A2F-8E22-B7E9E6E571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A-4A2F-8E22-B7E9E6E571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A-4A2F-8E22-B7E9E6E571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A-4A2F-8E22-B7E9E6E571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A-4A2F-8E22-B7E9E6E571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AA-4A2F-8E22-B7E9E6E571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A-4A2F-8E22-B7E9E6E571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A-4A2F-8E22-B7E9E6E57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FAA-4A2F-8E22-B7E9E6E5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228352"/>
        <c:axId val="166229888"/>
      </c:barChart>
      <c:catAx>
        <c:axId val="166228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229888"/>
        <c:crosses val="autoZero"/>
        <c:auto val="1"/>
        <c:lblAlgn val="ctr"/>
        <c:lblOffset val="100"/>
        <c:noMultiLvlLbl val="0"/>
      </c:catAx>
      <c:valAx>
        <c:axId val="1662298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2283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547-45B5-8BCE-066C1A60BA2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7-45B5-8BCE-066C1A60BA2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7-45B5-8BCE-066C1A60BA2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7-45B5-8BCE-066C1A60BA2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7-45B5-8BCE-066C1A60BA2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7-45B5-8BCE-066C1A60BA2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7-45B5-8BCE-066C1A60BA2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7-45B5-8BCE-066C1A60BA2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47-45B5-8BCE-066C1A60BA2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7-45B5-8BCE-066C1A60BA2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7-45B5-8BCE-066C1A60BA2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7-45B5-8BCE-066C1A60BA2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7-45B5-8BCE-066C1A60BA2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7-45B5-8BCE-066C1A60BA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547-45B5-8BCE-066C1A60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379520"/>
        <c:axId val="166381056"/>
      </c:barChart>
      <c:catAx>
        <c:axId val="166379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381056"/>
        <c:crosses val="autoZero"/>
        <c:auto val="1"/>
        <c:lblAlgn val="ctr"/>
        <c:lblOffset val="100"/>
        <c:noMultiLvlLbl val="0"/>
      </c:catAx>
      <c:valAx>
        <c:axId val="1663810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3795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1D2-420F-B0FE-27F7EC3E24A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2-420F-B0FE-27F7EC3E24A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2-420F-B0FE-27F7EC3E24A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2-420F-B0FE-27F7EC3E24A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2-420F-B0FE-27F7EC3E24A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2-420F-B0FE-27F7EC3E24A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D2-420F-B0FE-27F7EC3E24A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2-420F-B0FE-27F7EC3E24A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D2-420F-B0FE-27F7EC3E24A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D2-420F-B0FE-27F7EC3E24A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D2-420F-B0FE-27F7EC3E24A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D2-420F-B0FE-27F7EC3E24A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D2-420F-B0FE-27F7EC3E24A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D2-420F-B0FE-27F7EC3E24A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1D2-420F-B0FE-27F7EC3E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620544"/>
        <c:axId val="166659200"/>
      </c:barChart>
      <c:catAx>
        <c:axId val="1666205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659200"/>
        <c:crosses val="autoZero"/>
        <c:auto val="1"/>
        <c:lblAlgn val="ctr"/>
        <c:lblOffset val="100"/>
        <c:noMultiLvlLbl val="0"/>
      </c:catAx>
      <c:valAx>
        <c:axId val="1666592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6205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369-46A8-A06C-FBEFDF070C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9-46A8-A06C-FBEFDF070C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9-46A8-A06C-FBEFDF070C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9-46A8-A06C-FBEFDF070C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9-46A8-A06C-FBEFDF070C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9-46A8-A06C-FBEFDF070C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9-46A8-A06C-FBEFDF070C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9-46A8-A06C-FBEFDF070C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69-46A8-A06C-FBEFDF070C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69-46A8-A06C-FBEFDF070C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9-46A8-A06C-FBEFDF070C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69-46A8-A06C-FBEFDF070C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9-46A8-A06C-FBEFDF070C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69-46A8-A06C-FBEFDF070C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369-46A8-A06C-FBEFDF070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6784000"/>
        <c:axId val="166810368"/>
      </c:barChart>
      <c:catAx>
        <c:axId val="1667840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6810368"/>
        <c:crosses val="autoZero"/>
        <c:auto val="1"/>
        <c:lblAlgn val="ctr"/>
        <c:lblOffset val="100"/>
        <c:noMultiLvlLbl val="0"/>
      </c:catAx>
      <c:valAx>
        <c:axId val="16681036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67840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3-4DD1-A4E6-746C10097375}"/>
                </c:ext>
              </c:extLst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3-4DD1-A4E6-746C1009737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regímenes'!$D$27:$E$27</c:f>
              <c:numCache>
                <c:formatCode>0.00%</c:formatCode>
                <c:ptCount val="2"/>
                <c:pt idx="0">
                  <c:v>1.6659802533831591E-3</c:v>
                </c:pt>
                <c:pt idx="1">
                  <c:v>-1.8314427565237268E-2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B3-4DD1-A4E6-746C1009737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63200"/>
        <c:axId val="168164736"/>
      </c:barChart>
      <c:catAx>
        <c:axId val="16816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68164736"/>
        <c:crosses val="autoZero"/>
        <c:auto val="1"/>
        <c:lblAlgn val="ctr"/>
        <c:lblOffset val="100"/>
        <c:noMultiLvlLbl val="0"/>
      </c:catAx>
      <c:valAx>
        <c:axId val="168164736"/>
        <c:scaling>
          <c:orientation val="minMax"/>
          <c:max val="2.0000000000000004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8163200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18721386.649999999</c:v>
                </c:pt>
                <c:pt idx="1">
                  <c:v>17847669.059999999</c:v>
                </c:pt>
                <c:pt idx="2">
                  <c:v>17612709.379999999</c:v>
                </c:pt>
                <c:pt idx="3">
                  <c:v>17248530.060000002</c:v>
                </c:pt>
                <c:pt idx="4">
                  <c:v>16531048.140000001</c:v>
                </c:pt>
                <c:pt idx="5">
                  <c:v>16293543.199999999</c:v>
                </c:pt>
                <c:pt idx="6">
                  <c:v>16695751.699999999</c:v>
                </c:pt>
                <c:pt idx="7">
                  <c:v>17223086.469999999</c:v>
                </c:pt>
                <c:pt idx="8">
                  <c:v>17780523.890000001</c:v>
                </c:pt>
                <c:pt idx="9">
                  <c:v>18417756.23</c:v>
                </c:pt>
                <c:pt idx="10">
                  <c:v>18945624.190000001</c:v>
                </c:pt>
                <c:pt idx="11">
                  <c:v>19376878.449999999</c:v>
                </c:pt>
                <c:pt idx="12">
                  <c:v>19022001.57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CA-45A1-85E6-DC579E556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8370560"/>
        <c:axId val="168372096"/>
      </c:barChart>
      <c:catAx>
        <c:axId val="16837056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68372096"/>
        <c:crosses val="autoZero"/>
        <c:auto val="1"/>
        <c:lblAlgn val="ctr"/>
        <c:lblOffset val="100"/>
        <c:noMultiLvlLbl val="0"/>
      </c:catAx>
      <c:valAx>
        <c:axId val="168372096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68370560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23A-469C-A0EA-F4CBC37399B5}"/>
              </c:ext>
            </c:extLst>
          </c:dPt>
          <c:dPt>
            <c:idx val="3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23A-469C-A0EA-F4CBC37399B5}"/>
              </c:ext>
            </c:extLst>
          </c:dPt>
          <c:dPt>
            <c:idx val="4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23A-469C-A0EA-F4CBC37399B5}"/>
              </c:ext>
            </c:extLst>
          </c:dPt>
          <c:dPt>
            <c:idx val="5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23A-469C-A0EA-F4CBC37399B5}"/>
              </c:ext>
            </c:extLst>
          </c:dPt>
          <c:dPt>
            <c:idx val="12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423A-469C-A0EA-F4CBC37399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-197086.55999999866</c:v>
                </c:pt>
                <c:pt idx="1">
                  <c:v>-61276.269999999553</c:v>
                </c:pt>
                <c:pt idx="2">
                  <c:v>-53439.670000001788</c:v>
                </c:pt>
                <c:pt idx="3">
                  <c:v>-111782.48999999464</c:v>
                </c:pt>
                <c:pt idx="4">
                  <c:v>-205678.49000000022</c:v>
                </c:pt>
                <c:pt idx="5">
                  <c:v>-66829.310000000522</c:v>
                </c:pt>
                <c:pt idx="6">
                  <c:v>5231.9699999988079</c:v>
                </c:pt>
                <c:pt idx="7">
                  <c:v>1619.9599999971688</c:v>
                </c:pt>
                <c:pt idx="8">
                  <c:v>-32832.009999997914</c:v>
                </c:pt>
                <c:pt idx="9">
                  <c:v>-12772.809999998659</c:v>
                </c:pt>
                <c:pt idx="10">
                  <c:v>-47448.609999999404</c:v>
                </c:pt>
                <c:pt idx="11">
                  <c:v>-53114.199999999255</c:v>
                </c:pt>
                <c:pt idx="12">
                  <c:v>31637.620000001043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3A-469C-A0EA-F4CBC37399B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68587264"/>
        <c:axId val="168588800"/>
      </c:barChart>
      <c:catAx>
        <c:axId val="16858726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588800"/>
        <c:crosses val="autoZero"/>
        <c:auto val="1"/>
        <c:lblAlgn val="ctr"/>
        <c:lblOffset val="100"/>
        <c:noMultiLvlLbl val="0"/>
      </c:catAx>
      <c:valAx>
        <c:axId val="16858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6858726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12 MARZO -30 NOVIEMBRE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452090956050726"/>
          <c:y val="1.3758605602888826E-2"/>
        </c:manualLayout>
      </c:layout>
      <c:overlay val="0"/>
      <c:spPr>
        <a:ln>
          <a:solidFill>
            <a:schemeClr val="lt1">
              <a:shade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4.6245071258547696E-2"/>
          <c:y val="0.13357243427028437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numRef>
              <c:f>'COVID-19 Variación diaria'!$U$4:$U$187</c:f>
              <c:numCache>
                <c:formatCode>d\-mmm</c:formatCode>
                <c:ptCount val="184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43934</c:v>
                </c:pt>
                <c:pt idx="21">
                  <c:v>43935</c:v>
                </c:pt>
                <c:pt idx="22">
                  <c:v>43936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43951</c:v>
                </c:pt>
                <c:pt idx="34">
                  <c:v>43955</c:v>
                </c:pt>
                <c:pt idx="35">
                  <c:v>43956</c:v>
                </c:pt>
                <c:pt idx="36">
                  <c:v>43957</c:v>
                </c:pt>
                <c:pt idx="37">
                  <c:v>43958</c:v>
                </c:pt>
                <c:pt idx="38">
                  <c:v>43959</c:v>
                </c:pt>
                <c:pt idx="39">
                  <c:v>43962</c:v>
                </c:pt>
                <c:pt idx="40">
                  <c:v>43963</c:v>
                </c:pt>
                <c:pt idx="41">
                  <c:v>43964</c:v>
                </c:pt>
                <c:pt idx="42">
                  <c:v>43965</c:v>
                </c:pt>
                <c:pt idx="43">
                  <c:v>43966</c:v>
                </c:pt>
                <c:pt idx="44">
                  <c:v>43969</c:v>
                </c:pt>
                <c:pt idx="45">
                  <c:v>43970</c:v>
                </c:pt>
                <c:pt idx="46">
                  <c:v>43971</c:v>
                </c:pt>
                <c:pt idx="47">
                  <c:v>43972</c:v>
                </c:pt>
                <c:pt idx="48">
                  <c:v>43973</c:v>
                </c:pt>
                <c:pt idx="49">
                  <c:v>43976</c:v>
                </c:pt>
                <c:pt idx="50">
                  <c:v>43977</c:v>
                </c:pt>
                <c:pt idx="51">
                  <c:v>43978</c:v>
                </c:pt>
                <c:pt idx="52">
                  <c:v>43979</c:v>
                </c:pt>
                <c:pt idx="53">
                  <c:v>43980</c:v>
                </c:pt>
                <c:pt idx="54">
                  <c:v>43983</c:v>
                </c:pt>
                <c:pt idx="55">
                  <c:v>43984</c:v>
                </c:pt>
                <c:pt idx="56">
                  <c:v>43985</c:v>
                </c:pt>
                <c:pt idx="57">
                  <c:v>43986</c:v>
                </c:pt>
                <c:pt idx="58">
                  <c:v>43987</c:v>
                </c:pt>
                <c:pt idx="59">
                  <c:v>43990</c:v>
                </c:pt>
                <c:pt idx="60">
                  <c:v>43991</c:v>
                </c:pt>
                <c:pt idx="61">
                  <c:v>43992</c:v>
                </c:pt>
                <c:pt idx="62">
                  <c:v>43993</c:v>
                </c:pt>
                <c:pt idx="63">
                  <c:v>43994</c:v>
                </c:pt>
                <c:pt idx="64">
                  <c:v>43997</c:v>
                </c:pt>
                <c:pt idx="65">
                  <c:v>43998</c:v>
                </c:pt>
                <c:pt idx="66">
                  <c:v>43999</c:v>
                </c:pt>
                <c:pt idx="67">
                  <c:v>44000</c:v>
                </c:pt>
                <c:pt idx="68">
                  <c:v>44001</c:v>
                </c:pt>
                <c:pt idx="69">
                  <c:v>44002</c:v>
                </c:pt>
                <c:pt idx="70">
                  <c:v>44005</c:v>
                </c:pt>
                <c:pt idx="71">
                  <c:v>44006</c:v>
                </c:pt>
                <c:pt idx="72">
                  <c:v>44007</c:v>
                </c:pt>
                <c:pt idx="73">
                  <c:v>44008</c:v>
                </c:pt>
                <c:pt idx="74">
                  <c:v>44011</c:v>
                </c:pt>
                <c:pt idx="75">
                  <c:v>44012</c:v>
                </c:pt>
                <c:pt idx="76">
                  <c:v>44013</c:v>
                </c:pt>
                <c:pt idx="77">
                  <c:v>44014</c:v>
                </c:pt>
                <c:pt idx="78">
                  <c:v>44015</c:v>
                </c:pt>
                <c:pt idx="79">
                  <c:v>44018</c:v>
                </c:pt>
                <c:pt idx="80">
                  <c:v>44019</c:v>
                </c:pt>
                <c:pt idx="81">
                  <c:v>44020</c:v>
                </c:pt>
                <c:pt idx="82">
                  <c:v>44021</c:v>
                </c:pt>
                <c:pt idx="83">
                  <c:v>44022</c:v>
                </c:pt>
                <c:pt idx="84">
                  <c:v>44025</c:v>
                </c:pt>
                <c:pt idx="85">
                  <c:v>44026</c:v>
                </c:pt>
                <c:pt idx="86">
                  <c:v>44027</c:v>
                </c:pt>
                <c:pt idx="87">
                  <c:v>44028</c:v>
                </c:pt>
                <c:pt idx="88">
                  <c:v>44029</c:v>
                </c:pt>
                <c:pt idx="89">
                  <c:v>44032</c:v>
                </c:pt>
                <c:pt idx="90">
                  <c:v>44033</c:v>
                </c:pt>
                <c:pt idx="91">
                  <c:v>44034</c:v>
                </c:pt>
                <c:pt idx="92">
                  <c:v>44035</c:v>
                </c:pt>
                <c:pt idx="93">
                  <c:v>44036</c:v>
                </c:pt>
                <c:pt idx="94">
                  <c:v>44039</c:v>
                </c:pt>
                <c:pt idx="95">
                  <c:v>44040</c:v>
                </c:pt>
                <c:pt idx="96">
                  <c:v>44041</c:v>
                </c:pt>
                <c:pt idx="97">
                  <c:v>44042</c:v>
                </c:pt>
                <c:pt idx="98">
                  <c:v>44043</c:v>
                </c:pt>
                <c:pt idx="99">
                  <c:v>44046</c:v>
                </c:pt>
                <c:pt idx="100">
                  <c:v>44047</c:v>
                </c:pt>
                <c:pt idx="101">
                  <c:v>44048</c:v>
                </c:pt>
                <c:pt idx="102">
                  <c:v>44049</c:v>
                </c:pt>
                <c:pt idx="103">
                  <c:v>44050</c:v>
                </c:pt>
                <c:pt idx="104">
                  <c:v>44053</c:v>
                </c:pt>
                <c:pt idx="105">
                  <c:v>44054</c:v>
                </c:pt>
                <c:pt idx="106">
                  <c:v>44055</c:v>
                </c:pt>
                <c:pt idx="107">
                  <c:v>44056</c:v>
                </c:pt>
                <c:pt idx="108">
                  <c:v>44057</c:v>
                </c:pt>
                <c:pt idx="109">
                  <c:v>44060</c:v>
                </c:pt>
                <c:pt idx="110">
                  <c:v>44061</c:v>
                </c:pt>
                <c:pt idx="111">
                  <c:v>44062</c:v>
                </c:pt>
                <c:pt idx="112">
                  <c:v>44063</c:v>
                </c:pt>
                <c:pt idx="113">
                  <c:v>44064</c:v>
                </c:pt>
                <c:pt idx="114">
                  <c:v>44067</c:v>
                </c:pt>
                <c:pt idx="115">
                  <c:v>44068</c:v>
                </c:pt>
                <c:pt idx="116">
                  <c:v>44069</c:v>
                </c:pt>
                <c:pt idx="117">
                  <c:v>44070</c:v>
                </c:pt>
                <c:pt idx="118">
                  <c:v>44071</c:v>
                </c:pt>
                <c:pt idx="119">
                  <c:v>44074</c:v>
                </c:pt>
                <c:pt idx="120">
                  <c:v>44075</c:v>
                </c:pt>
                <c:pt idx="121">
                  <c:v>44076</c:v>
                </c:pt>
                <c:pt idx="122">
                  <c:v>44077</c:v>
                </c:pt>
                <c:pt idx="123">
                  <c:v>44078</c:v>
                </c:pt>
                <c:pt idx="124">
                  <c:v>44081</c:v>
                </c:pt>
                <c:pt idx="125">
                  <c:v>44082</c:v>
                </c:pt>
                <c:pt idx="126">
                  <c:v>44083</c:v>
                </c:pt>
                <c:pt idx="127">
                  <c:v>44084</c:v>
                </c:pt>
                <c:pt idx="128">
                  <c:v>44085</c:v>
                </c:pt>
                <c:pt idx="129">
                  <c:v>44088</c:v>
                </c:pt>
                <c:pt idx="130">
                  <c:v>44089</c:v>
                </c:pt>
                <c:pt idx="131">
                  <c:v>44090</c:v>
                </c:pt>
                <c:pt idx="132">
                  <c:v>44091</c:v>
                </c:pt>
                <c:pt idx="133">
                  <c:v>44092</c:v>
                </c:pt>
                <c:pt idx="134">
                  <c:v>44095</c:v>
                </c:pt>
                <c:pt idx="135">
                  <c:v>44096</c:v>
                </c:pt>
                <c:pt idx="136">
                  <c:v>44097</c:v>
                </c:pt>
                <c:pt idx="137">
                  <c:v>44098</c:v>
                </c:pt>
                <c:pt idx="138">
                  <c:v>44099</c:v>
                </c:pt>
                <c:pt idx="139">
                  <c:v>44102</c:v>
                </c:pt>
                <c:pt idx="140">
                  <c:v>44103</c:v>
                </c:pt>
                <c:pt idx="141">
                  <c:v>44104</c:v>
                </c:pt>
                <c:pt idx="142">
                  <c:v>44105</c:v>
                </c:pt>
                <c:pt idx="143">
                  <c:v>44106</c:v>
                </c:pt>
                <c:pt idx="144">
                  <c:v>44109</c:v>
                </c:pt>
                <c:pt idx="145">
                  <c:v>44110</c:v>
                </c:pt>
                <c:pt idx="146">
                  <c:v>44111</c:v>
                </c:pt>
                <c:pt idx="147">
                  <c:v>44112</c:v>
                </c:pt>
                <c:pt idx="148">
                  <c:v>44113</c:v>
                </c:pt>
                <c:pt idx="149">
                  <c:v>44117</c:v>
                </c:pt>
                <c:pt idx="150">
                  <c:v>44118</c:v>
                </c:pt>
                <c:pt idx="151">
                  <c:v>44119</c:v>
                </c:pt>
                <c:pt idx="152">
                  <c:v>44120</c:v>
                </c:pt>
                <c:pt idx="153">
                  <c:v>44123</c:v>
                </c:pt>
                <c:pt idx="154">
                  <c:v>44124</c:v>
                </c:pt>
                <c:pt idx="155">
                  <c:v>44125</c:v>
                </c:pt>
                <c:pt idx="156">
                  <c:v>44126</c:v>
                </c:pt>
                <c:pt idx="157">
                  <c:v>44127</c:v>
                </c:pt>
                <c:pt idx="158">
                  <c:v>44130</c:v>
                </c:pt>
                <c:pt idx="159">
                  <c:v>44131</c:v>
                </c:pt>
                <c:pt idx="160">
                  <c:v>44132</c:v>
                </c:pt>
                <c:pt idx="161">
                  <c:v>44133</c:v>
                </c:pt>
                <c:pt idx="162">
                  <c:v>44134</c:v>
                </c:pt>
                <c:pt idx="163">
                  <c:v>44137</c:v>
                </c:pt>
                <c:pt idx="164">
                  <c:v>44138</c:v>
                </c:pt>
                <c:pt idx="165">
                  <c:v>44139</c:v>
                </c:pt>
                <c:pt idx="166">
                  <c:v>44140</c:v>
                </c:pt>
                <c:pt idx="167">
                  <c:v>44141</c:v>
                </c:pt>
                <c:pt idx="168">
                  <c:v>44144</c:v>
                </c:pt>
                <c:pt idx="169">
                  <c:v>44145</c:v>
                </c:pt>
                <c:pt idx="170">
                  <c:v>44146</c:v>
                </c:pt>
                <c:pt idx="171">
                  <c:v>44147</c:v>
                </c:pt>
                <c:pt idx="172">
                  <c:v>44148</c:v>
                </c:pt>
                <c:pt idx="173">
                  <c:v>44151</c:v>
                </c:pt>
                <c:pt idx="174">
                  <c:v>44152</c:v>
                </c:pt>
                <c:pt idx="175">
                  <c:v>44153</c:v>
                </c:pt>
                <c:pt idx="176">
                  <c:v>44154</c:v>
                </c:pt>
                <c:pt idx="177">
                  <c:v>44155</c:v>
                </c:pt>
                <c:pt idx="178">
                  <c:v>44158</c:v>
                </c:pt>
                <c:pt idx="179">
                  <c:v>44159</c:v>
                </c:pt>
                <c:pt idx="180">
                  <c:v>44160</c:v>
                </c:pt>
                <c:pt idx="181">
                  <c:v>44161</c:v>
                </c:pt>
                <c:pt idx="182">
                  <c:v>44162</c:v>
                </c:pt>
                <c:pt idx="183">
                  <c:v>44165</c:v>
                </c:pt>
              </c:numCache>
            </c:numRef>
          </c:cat>
          <c:val>
            <c:numRef>
              <c:f>'COVID-19 Variación diaria'!$W$4:$W$187</c:f>
              <c:numCache>
                <c:formatCode>#,##0</c:formatCode>
                <c:ptCount val="184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  <c:pt idx="142">
                  <c:v>130650</c:v>
                </c:pt>
                <c:pt idx="143">
                  <c:v>-62767</c:v>
                </c:pt>
                <c:pt idx="144">
                  <c:v>31018</c:v>
                </c:pt>
                <c:pt idx="145">
                  <c:v>11707</c:v>
                </c:pt>
                <c:pt idx="146">
                  <c:v>12594</c:v>
                </c:pt>
                <c:pt idx="147">
                  <c:v>983</c:v>
                </c:pt>
                <c:pt idx="148">
                  <c:v>-17125</c:v>
                </c:pt>
                <c:pt idx="149">
                  <c:v>38831</c:v>
                </c:pt>
                <c:pt idx="150">
                  <c:v>6777</c:v>
                </c:pt>
                <c:pt idx="151">
                  <c:v>8931</c:v>
                </c:pt>
                <c:pt idx="152">
                  <c:v>-18440</c:v>
                </c:pt>
                <c:pt idx="153">
                  <c:v>23866</c:v>
                </c:pt>
                <c:pt idx="154">
                  <c:v>-621</c:v>
                </c:pt>
                <c:pt idx="155">
                  <c:v>4321</c:v>
                </c:pt>
                <c:pt idx="156">
                  <c:v>2379</c:v>
                </c:pt>
                <c:pt idx="157">
                  <c:v>-16065</c:v>
                </c:pt>
                <c:pt idx="158">
                  <c:v>22285</c:v>
                </c:pt>
                <c:pt idx="159">
                  <c:v>2730</c:v>
                </c:pt>
                <c:pt idx="160">
                  <c:v>5120</c:v>
                </c:pt>
                <c:pt idx="161">
                  <c:v>950</c:v>
                </c:pt>
                <c:pt idx="162">
                  <c:v>-45569</c:v>
                </c:pt>
                <c:pt idx="163">
                  <c:v>-16975</c:v>
                </c:pt>
                <c:pt idx="164">
                  <c:v>9494</c:v>
                </c:pt>
                <c:pt idx="165">
                  <c:v>4659</c:v>
                </c:pt>
                <c:pt idx="166">
                  <c:v>1582</c:v>
                </c:pt>
                <c:pt idx="167">
                  <c:v>-20836</c:v>
                </c:pt>
                <c:pt idx="168">
                  <c:v>25178</c:v>
                </c:pt>
                <c:pt idx="169">
                  <c:v>11097</c:v>
                </c:pt>
                <c:pt idx="170">
                  <c:v>10674</c:v>
                </c:pt>
                <c:pt idx="171">
                  <c:v>6090</c:v>
                </c:pt>
                <c:pt idx="172">
                  <c:v>-19937</c:v>
                </c:pt>
                <c:pt idx="173">
                  <c:v>37732</c:v>
                </c:pt>
                <c:pt idx="174">
                  <c:v>7196</c:v>
                </c:pt>
                <c:pt idx="175">
                  <c:v>7462</c:v>
                </c:pt>
                <c:pt idx="176">
                  <c:v>3919</c:v>
                </c:pt>
                <c:pt idx="177">
                  <c:v>-15861</c:v>
                </c:pt>
                <c:pt idx="178">
                  <c:v>30112</c:v>
                </c:pt>
                <c:pt idx="179">
                  <c:v>8855</c:v>
                </c:pt>
                <c:pt idx="180">
                  <c:v>5210</c:v>
                </c:pt>
                <c:pt idx="181">
                  <c:v>1735</c:v>
                </c:pt>
                <c:pt idx="182">
                  <c:v>-21055</c:v>
                </c:pt>
                <c:pt idx="183">
                  <c:v>-88163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DF-4170-A2EA-B8F3327EDFAA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172569344"/>
        <c:axId val="172570880"/>
      </c:barChart>
      <c:catAx>
        <c:axId val="172569344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172570880"/>
        <c:crosses val="autoZero"/>
        <c:auto val="0"/>
        <c:lblAlgn val="ctr"/>
        <c:lblOffset val="500"/>
        <c:tickMarkSkip val="1"/>
        <c:noMultiLvlLbl val="0"/>
      </c:catAx>
      <c:valAx>
        <c:axId val="1725708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1725693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F1-4DCF-BC83-C0A7E376525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1-4DCF-BC83-C0A7E376525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1-4DCF-BC83-C0A7E376525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1-4DCF-BC83-C0A7E376525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1-4DCF-BC83-C0A7E376525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1-4DCF-BC83-C0A7E376525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1-4DCF-BC83-C0A7E376525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1-4DCF-BC83-C0A7E376525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F1-4DCF-BC83-C0A7E376525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1-4DCF-BC83-C0A7E376525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1-4DCF-BC83-C0A7E376525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34F1-4DCF-BC83-C0A7E3765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1956224"/>
        <c:axId val="141957760"/>
      </c:barChart>
      <c:catAx>
        <c:axId val="141956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1957760"/>
        <c:crosses val="autoZero"/>
        <c:auto val="1"/>
        <c:lblAlgn val="ctr"/>
        <c:lblOffset val="100"/>
        <c:noMultiLvlLbl val="0"/>
      </c:catAx>
      <c:valAx>
        <c:axId val="14195776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419562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8DC-4908-A8D4-35F9492D639B}"/>
              </c:ext>
            </c:extLst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D-431D-BED6-4E814049E2DF}"/>
                </c:ext>
              </c:extLst>
            </c:dLbl>
            <c:dLbl>
              <c:idx val="1"/>
              <c:layout>
                <c:manualLayout>
                  <c:x val="0"/>
                  <c:y val="-1.4565463085096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C-4908-A8D4-35F9492D639B}"/>
                </c:ext>
              </c:extLst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D-431D-BED6-4E814049E2DF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Género'!$N$23:$N$26</c:f>
              <c:strCache>
                <c:ptCount val="4"/>
                <c:pt idx="0">
                  <c:v>del 12/03 al 30/04</c:v>
                </c:pt>
                <c:pt idx="1">
                  <c:v>del 01/05 al 30/11</c:v>
                </c:pt>
                <c:pt idx="3">
                  <c:v>ACUMULADO: del 12/03 al 30/11</c:v>
                </c:pt>
              </c:strCache>
            </c:strRef>
          </c:cat>
          <c:val>
            <c:numRef>
              <c:f>'COVID-19 Totales y Género'!$O$23:$O$26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3.1424147883152065E-2</c:v>
                </c:pt>
                <c:pt idx="3">
                  <c:v>-1.9117094075151386E-2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192889600"/>
        <c:axId val="192891136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90265340168E-2"/>
                  <c:y val="2.599013156489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C-4908-A8D4-35F9492D639B}"/>
                </c:ext>
              </c:extLst>
            </c:dLbl>
            <c:dLbl>
              <c:idx val="1"/>
              <c:layout>
                <c:manualLayout>
                  <c:x val="-5.2913942049622208E-2"/>
                  <c:y val="-4.3121738502881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C-4908-A8D4-35F9492D639B}"/>
                </c:ext>
              </c:extLst>
            </c:dLbl>
            <c:dLbl>
              <c:idx val="3"/>
              <c:layout>
                <c:manualLayout>
                  <c:x val="-5.5788829640721488E-2"/>
                  <c:y val="6.8819148909860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C-4908-A8D4-35F9492D639B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Género'!$O$17:$O$20</c:f>
              <c:numCache>
                <c:formatCode>#,##0</c:formatCode>
                <c:ptCount val="4"/>
                <c:pt idx="0">
                  <c:v>-947896</c:v>
                </c:pt>
                <c:pt idx="1">
                  <c:v>578090</c:v>
                </c:pt>
                <c:pt idx="3">
                  <c:v>-369806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8DC-4908-A8D4-35F9492D6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21440"/>
        <c:axId val="193019904"/>
      </c:scatterChart>
      <c:catAx>
        <c:axId val="19288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192891136"/>
        <c:crosses val="autoZero"/>
        <c:auto val="0"/>
        <c:lblAlgn val="ctr"/>
        <c:lblOffset val="100"/>
        <c:noMultiLvlLbl val="0"/>
      </c:catAx>
      <c:valAx>
        <c:axId val="192891136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192889600"/>
        <c:crosses val="autoZero"/>
        <c:crossBetween val="between"/>
      </c:valAx>
      <c:valAx>
        <c:axId val="19301990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93021440"/>
        <c:crosses val="max"/>
        <c:crossBetween val="midCat"/>
      </c:valAx>
      <c:valAx>
        <c:axId val="193021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19904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Género'!$N$23:$N$26</c:f>
              <c:strCache>
                <c:ptCount val="4"/>
                <c:pt idx="0">
                  <c:v>del 12/03 al 30/04</c:v>
                </c:pt>
                <c:pt idx="1">
                  <c:v>del 01/05 al 30/11</c:v>
                </c:pt>
                <c:pt idx="3">
                  <c:v>ACUMULADO: del 12/03 al 30/11</c:v>
                </c:pt>
              </c:strCache>
            </c:strRef>
          </c:cat>
          <c:val>
            <c:numRef>
              <c:f>'COVID-19 Totales y Género'!$P$23:$P$26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3.5663328033851416E-2</c:v>
                </c:pt>
                <c:pt idx="3">
                  <c:v>-1.7002781425414559E-2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23B-425F-A814-38988F478A9B}"/>
              </c:ext>
            </c:extLst>
          </c:dPt>
          <c:dLbls>
            <c:dLbl>
              <c:idx val="1"/>
              <c:layout>
                <c:manualLayout>
                  <c:x val="3.7580924751152134E-3"/>
                  <c:y val="-3.7104234088457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Género'!$N$23:$N$26</c:f>
              <c:strCache>
                <c:ptCount val="4"/>
                <c:pt idx="0">
                  <c:v>del 12/03 al 30/04</c:v>
                </c:pt>
                <c:pt idx="1">
                  <c:v>del 01/05 al 30/11</c:v>
                </c:pt>
                <c:pt idx="3">
                  <c:v>ACUMULADO: del 12/03 al 30/11</c:v>
                </c:pt>
              </c:strCache>
            </c:strRef>
          </c:cat>
          <c:val>
            <c:numRef>
              <c:f>'COVID-19 Totales y Género'!$Q$23:$Q$26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2.6602334035032538E-2</c:v>
                </c:pt>
                <c:pt idx="3">
                  <c:v>-2.1532045746447293E-2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197799296"/>
        <c:axId val="197866624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10563554078359"/>
                  <c:y val="5.1375179791441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3B-425F-A814-38988F478A9B}"/>
                </c:ext>
              </c:extLst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3B-425F-A814-38988F478A9B}"/>
                </c:ext>
              </c:extLst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3B-425F-A814-38988F478A9B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Género'!$P$17:$Q$17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B23B-425F-A814-38988F478A9B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3952311877880335E-2"/>
                  <c:y val="-2.854189140596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3B-425F-A814-38988F478A9B}"/>
                </c:ext>
              </c:extLst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3B-425F-A814-38988F478A9B}"/>
                </c:ext>
              </c:extLst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3B-425F-A814-38988F478A9B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Género'!$P$18:$Q$18</c:f>
              <c:numCache>
                <c:formatCode>#,##0</c:formatCode>
                <c:ptCount val="2"/>
                <c:pt idx="0">
                  <c:v>349131</c:v>
                </c:pt>
                <c:pt idx="1">
                  <c:v>228959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B23B-425F-A814-38988F478A9B}"/>
            </c:ext>
          </c:extLst>
        </c:ser>
        <c:ser>
          <c:idx val="4"/>
          <c:order val="4"/>
          <c:tx>
            <c:strRef>
              <c:f>'COVID-19 Totales y Género'!$N$20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4941891604776506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3B-425F-A814-38988F478A9B}"/>
                </c:ext>
              </c:extLst>
            </c:dLbl>
            <c:dLbl>
              <c:idx val="1"/>
              <c:layout>
                <c:manualLayout>
                  <c:x val="0.41339017226267349"/>
                  <c:y val="8.002674397698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3B-425F-A814-38988F478A9B}"/>
                </c:ext>
              </c:extLst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3B-425F-A814-38988F478A9B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Género'!$P$20:$Q$20</c:f>
              <c:numCache>
                <c:formatCode>#,##0</c:formatCode>
                <c:ptCount val="2"/>
                <c:pt idx="0">
                  <c:v>-175369</c:v>
                </c:pt>
                <c:pt idx="1">
                  <c:v>-194437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B23B-425F-A814-38988F47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92832"/>
        <c:axId val="197868160"/>
      </c:scatterChart>
      <c:catAx>
        <c:axId val="19779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197866624"/>
        <c:crosses val="autoZero"/>
        <c:auto val="0"/>
        <c:lblAlgn val="ctr"/>
        <c:lblOffset val="800"/>
        <c:noMultiLvlLbl val="0"/>
      </c:catAx>
      <c:valAx>
        <c:axId val="1978666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97799296"/>
        <c:crosses val="autoZero"/>
        <c:crossBetween val="between"/>
      </c:valAx>
      <c:valAx>
        <c:axId val="19786816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97992832"/>
        <c:crosses val="max"/>
        <c:crossBetween val="midCat"/>
      </c:valAx>
      <c:valAx>
        <c:axId val="197992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97868160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contrato'!$O$21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3739536849269858E-2"/>
                  <c:y val="6.469499329759869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2-4859-AB75-AEC7736D04B3}"/>
                </c:ext>
              </c:extLst>
            </c:dLbl>
            <c:dLbl>
              <c:idx val="1"/>
              <c:layout>
                <c:manualLayout>
                  <c:x val="2.3743510345581986E-2"/>
                  <c:y val="-2.1892570081929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2-4859-AB75-AEC7736D04B3}"/>
                </c:ext>
              </c:extLst>
            </c:dLbl>
            <c:dLbl>
              <c:idx val="2"/>
              <c:layout>
                <c:manualLayout>
                  <c:x val="3.2643207144439863E-2"/>
                  <c:y val="-2.7361669165331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2-4859-AB75-AEC7736D04B3}"/>
                </c:ext>
              </c:extLst>
            </c:dLbl>
            <c:dLbl>
              <c:idx val="3"/>
              <c:layout>
                <c:manualLayout>
                  <c:x val="3.2643207144439863E-2"/>
                  <c:y val="-2.73659821648842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2-4859-AB75-AEC7736D04B3}"/>
                </c:ext>
              </c:extLst>
            </c:dLbl>
            <c:dLbl>
              <c:idx val="4"/>
              <c:layout>
                <c:manualLayout>
                  <c:x val="2.373472982004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2-4859-AB75-AEC7736D04B3}"/>
                </c:ext>
              </c:extLst>
            </c:dLbl>
            <c:dLbl>
              <c:idx val="5"/>
              <c:layout>
                <c:manualLayout>
                  <c:x val="5.9311373605304748E-3"/>
                  <c:y val="-1.367556411513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2-4859-AB75-AEC7736D04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contrato'!$P$21:$U$21</c:f>
              <c:numCache>
                <c:formatCode>0.00%</c:formatCode>
                <c:ptCount val="6"/>
                <c:pt idx="0">
                  <c:v>-5.9524318846803537E-2</c:v>
                </c:pt>
                <c:pt idx="1">
                  <c:v>2.6009120081067483E-2</c:v>
                </c:pt>
                <c:pt idx="2">
                  <c:v>-4.8189659101844029E-2</c:v>
                </c:pt>
                <c:pt idx="3">
                  <c:v>-1.8579454781840199E-2</c:v>
                </c:pt>
                <c:pt idx="4">
                  <c:v>-4.4360584375929712E-2</c:v>
                </c:pt>
                <c:pt idx="5">
                  <c:v>-2.4213075060532718E-2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362-4DD3-A157-1F533B7DB4D9}"/>
            </c:ext>
          </c:extLst>
        </c:ser>
        <c:ser>
          <c:idx val="1"/>
          <c:order val="1"/>
          <c:tx>
            <c:strRef>
              <c:f>'COVID-19 Regim. y Tipo contrato'!$O$22</c:f>
              <c:strCache>
                <c:ptCount val="1"/>
                <c:pt idx="0">
                  <c:v>del 01/05 al 30/11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3.2643207144439863E-2"/>
                  <c:y val="-3.8328548779162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2-4859-AB75-AEC7736D04B3}"/>
                </c:ext>
              </c:extLst>
            </c:dLbl>
            <c:dLbl>
              <c:idx val="1"/>
              <c:layout>
                <c:manualLayout>
                  <c:x val="-2.3729953711105315E-2"/>
                  <c:y val="1.0948765015707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2-4859-AB75-AEC7736D04B3}"/>
                </c:ext>
              </c:extLst>
            </c:dLbl>
            <c:dLbl>
              <c:idx val="2"/>
              <c:layout>
                <c:manualLayout>
                  <c:x val="-1.7805938179876905E-2"/>
                  <c:y val="-2.738754716265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2-4859-AB75-AEC7736D04B3}"/>
                </c:ext>
              </c:extLst>
            </c:dLbl>
            <c:dLbl>
              <c:idx val="3"/>
              <c:layout>
                <c:manualLayout>
                  <c:x val="-2.0774373660113671E-2"/>
                  <c:y val="-4.10627748458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2-4859-AB75-AEC7736D04B3}"/>
                </c:ext>
              </c:extLst>
            </c:dLbl>
            <c:dLbl>
              <c:idx val="4"/>
              <c:layout>
                <c:manualLayout>
                  <c:x val="-1.7801029743256043E-2"/>
                  <c:y val="-3.2851039346632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92-4859-AB75-AEC7736D04B3}"/>
                </c:ext>
              </c:extLst>
            </c:dLbl>
            <c:dLbl>
              <c:idx val="5"/>
              <c:layout>
                <c:manualLayout>
                  <c:x val="-8.90530644071029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2-4859-AB75-AEC7736D04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contrato'!$P$22:$U$22</c:f>
              <c:numCache>
                <c:formatCode>0.00%</c:formatCode>
                <c:ptCount val="6"/>
                <c:pt idx="0">
                  <c:v>3.7557499379685222E-2</c:v>
                </c:pt>
                <c:pt idx="1">
                  <c:v>-1.5626194873788912E-2</c:v>
                </c:pt>
                <c:pt idx="2">
                  <c:v>1.090542424468155E-2</c:v>
                </c:pt>
                <c:pt idx="3">
                  <c:v>1.9021955272219282E-2</c:v>
                </c:pt>
                <c:pt idx="4">
                  <c:v>9.1758151728660309E-4</c:v>
                </c:pt>
                <c:pt idx="5">
                  <c:v>-6.2861869313482255E-2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199636096"/>
        <c:axId val="199637632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4938881250993687E-2"/>
                  <c:y val="2.767707052037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2-4859-AB75-AEC7736D04B3}"/>
                </c:ext>
              </c:extLst>
            </c:dLbl>
            <c:dLbl>
              <c:idx val="1"/>
              <c:layout>
                <c:manualLayout>
                  <c:x val="-7.119921053640331E-2"/>
                  <c:y val="-0.16972278626671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2-4859-AB75-AEC7736D04B3}"/>
                </c:ext>
              </c:extLst>
            </c:dLbl>
            <c:dLbl>
              <c:idx val="2"/>
              <c:layout>
                <c:manualLayout>
                  <c:x val="-7.7136081496876827E-2"/>
                  <c:y val="0.35035659880305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92-4859-AB75-AEC7736D04B3}"/>
                </c:ext>
              </c:extLst>
            </c:dLbl>
            <c:dLbl>
              <c:idx val="3"/>
              <c:layout>
                <c:manualLayout>
                  <c:x val="-8.604255661297304E-2"/>
                  <c:y val="0.16970424036864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92-4859-AB75-AEC7736D04B3}"/>
                </c:ext>
              </c:extLst>
            </c:dLbl>
            <c:dLbl>
              <c:idx val="4"/>
              <c:layout>
                <c:manualLayout>
                  <c:x val="-8.3079497039511507E-2"/>
                  <c:y val="0.33393442170439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92-4859-AB75-AEC7736D04B3}"/>
                </c:ext>
              </c:extLst>
            </c:dLbl>
            <c:dLbl>
              <c:idx val="5"/>
              <c:layout>
                <c:manualLayout>
                  <c:x val="-8.6047465049593902E-2"/>
                  <c:y val="0.238119195780851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92-4859-AB75-AEC7736D04B3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contrato'!$P$17:$U$17</c:f>
              <c:numCache>
                <c:formatCode>#,##0</c:formatCode>
                <c:ptCount val="6"/>
                <c:pt idx="0">
                  <c:v>-884869</c:v>
                </c:pt>
                <c:pt idx="1">
                  <c:v>19558</c:v>
                </c:pt>
                <c:pt idx="2">
                  <c:v>-19030</c:v>
                </c:pt>
                <c:pt idx="3">
                  <c:v>-60692</c:v>
                </c:pt>
                <c:pt idx="4">
                  <c:v>-2833</c:v>
                </c:pt>
                <c:pt idx="5">
                  <c:v>-30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5A92-4859-AB75-AEC7736D04B3}"/>
            </c:ext>
          </c:extLst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103114566650493E-2"/>
                  <c:y val="-1.9191338461777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92-4859-AB75-AEC7736D04B3}"/>
                </c:ext>
              </c:extLst>
            </c:dLbl>
            <c:dLbl>
              <c:idx val="1"/>
              <c:layout>
                <c:manualLayout>
                  <c:x val="-8.3073653662581917E-2"/>
                  <c:y val="0.17777213733280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92-4859-AB75-AEC7736D04B3}"/>
                </c:ext>
              </c:extLst>
            </c:dLbl>
            <c:dLbl>
              <c:idx val="2"/>
              <c:layout>
                <c:manualLayout>
                  <c:x val="-6.5261872105775401E-2"/>
                  <c:y val="-0.10689100877609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92-4859-AB75-AEC7736D04B3}"/>
                </c:ext>
              </c:extLst>
            </c:dLbl>
            <c:dLbl>
              <c:idx val="3"/>
              <c:layout>
                <c:manualLayout>
                  <c:x val="-7.1204352708101354E-2"/>
                  <c:y val="-0.13416555535044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92-4859-AB75-AEC7736D04B3}"/>
                </c:ext>
              </c:extLst>
            </c:dLbl>
            <c:dLbl>
              <c:idx val="4"/>
              <c:layout>
                <c:manualLayout>
                  <c:x val="-3.8553899776268781E-2"/>
                  <c:y val="-6.8352848218644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92-4859-AB75-AEC7736D04B3}"/>
                </c:ext>
              </c:extLst>
            </c:dLbl>
            <c:dLbl>
              <c:idx val="5"/>
              <c:layout>
                <c:manualLayout>
                  <c:x val="-3.2642272204131129E-2"/>
                  <c:y val="0.432555253837275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92-4859-AB75-AEC7736D04B3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contrato'!$P$18:$V$18</c:f>
              <c:numCache>
                <c:formatCode>#,##0</c:formatCode>
                <c:ptCount val="7"/>
                <c:pt idx="0">
                  <c:v>525084</c:v>
                </c:pt>
                <c:pt idx="1">
                  <c:v>-12056</c:v>
                </c:pt>
                <c:pt idx="2">
                  <c:v>4099</c:v>
                </c:pt>
                <c:pt idx="3">
                  <c:v>60983</c:v>
                </c:pt>
                <c:pt idx="4">
                  <c:v>56</c:v>
                </c:pt>
                <c:pt idx="5">
                  <c:v>-76</c:v>
                </c:pt>
                <c:pt idx="6">
                  <c:v>578090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5A92-4859-AB75-AEC7736D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63840"/>
        <c:axId val="199762304"/>
      </c:scatterChart>
      <c:catAx>
        <c:axId val="1996360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199637632"/>
        <c:crosses val="autoZero"/>
        <c:auto val="0"/>
        <c:lblAlgn val="ctr"/>
        <c:lblOffset val="100"/>
        <c:noMultiLvlLbl val="0"/>
      </c:catAx>
      <c:valAx>
        <c:axId val="1996376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99636096"/>
        <c:crosses val="autoZero"/>
        <c:crossBetween val="between"/>
      </c:valAx>
      <c:valAx>
        <c:axId val="19976230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99763840"/>
        <c:crosses val="max"/>
        <c:crossBetween val="midCat"/>
      </c:valAx>
      <c:valAx>
        <c:axId val="199763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9976230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192255174284299"/>
          <c:y val="0.92585394939875287"/>
          <c:w val="0.71554319463539184"/>
          <c:h val="4.9506365575320475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contrato'!$O$57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3076902483385615E-2"/>
                  <c:y val="-1.997194688736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7-4459-B9A9-C2EEFBE18B05}"/>
                </c:ext>
              </c:extLst>
            </c:dLbl>
            <c:dLbl>
              <c:idx val="1"/>
              <c:layout>
                <c:manualLayout>
                  <c:x val="4.5108722305314208E-2"/>
                  <c:y val="-5.1360607417516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7-4459-B9A9-C2EEFBE18B05}"/>
                </c:ext>
              </c:extLst>
            </c:dLbl>
            <c:dLbl>
              <c:idx val="2"/>
              <c:layout>
                <c:manualLayout>
                  <c:x val="2.4060559725422901E-2"/>
                  <c:y val="-3.1385290382069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37-4459-B9A9-C2EEFBE18B05}"/>
                </c:ext>
              </c:extLst>
            </c:dLbl>
            <c:dLbl>
              <c:idx val="3"/>
              <c:layout>
                <c:manualLayout>
                  <c:x val="3.9090324767922222E-2"/>
                  <c:y val="-6.2774849618375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7-4459-B9A9-C2EEFBE18B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contrato'!$P$41:$S$41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contrato'!$P$57:$S$57</c:f>
              <c:numCache>
                <c:formatCode>0.00%</c:formatCode>
                <c:ptCount val="4"/>
                <c:pt idx="0">
                  <c:v>-1.6987917106630834E-2</c:v>
                </c:pt>
                <c:pt idx="1">
                  <c:v>-0.15840229796774419</c:v>
                </c:pt>
                <c:pt idx="2">
                  <c:v>-4.4751132786828518E-2</c:v>
                </c:pt>
                <c:pt idx="3">
                  <c:v>-5.9524318846803537E-2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3E-46CD-A6C8-E4FD3C5C1CD5}"/>
            </c:ext>
          </c:extLst>
        </c:ser>
        <c:ser>
          <c:idx val="1"/>
          <c:order val="1"/>
          <c:tx>
            <c:strRef>
              <c:f>'COVID-19 Regim. y Tipo contrato'!$O$58</c:f>
              <c:strCache>
                <c:ptCount val="1"/>
                <c:pt idx="0">
                  <c:v>del 01/05 al 30/11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6.0176867869840755E-3"/>
                  <c:y val="-3.705972104610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37-4459-B9A9-C2EEFBE18B05}"/>
                </c:ext>
              </c:extLst>
            </c:dLbl>
            <c:dLbl>
              <c:idx val="1"/>
              <c:layout>
                <c:manualLayout>
                  <c:x val="-3.0014749279998827E-3"/>
                  <c:y val="-2.854455437309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7-4459-B9A9-C2EEFBE18B05}"/>
                </c:ext>
              </c:extLst>
            </c:dLbl>
            <c:dLbl>
              <c:idx val="2"/>
              <c:layout>
                <c:manualLayout>
                  <c:x val="-6.0151779152640998E-3"/>
                  <c:y val="-2.5648863259664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37-4459-B9A9-C2EEFBE18B05}"/>
                </c:ext>
              </c:extLst>
            </c:dLbl>
            <c:dLbl>
              <c:idx val="3"/>
              <c:layout>
                <c:manualLayout>
                  <c:x val="-2.9981821373733651E-3"/>
                  <c:y val="-2.85482997265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7-4459-B9A9-C2EEFBE18B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contrato'!$P$41:$S$41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contrato'!$P$58:$S$58</c:f>
              <c:numCache>
                <c:formatCode>0.00%</c:formatCode>
                <c:ptCount val="4"/>
                <c:pt idx="0">
                  <c:v>1.9866726124970757E-3</c:v>
                </c:pt>
                <c:pt idx="1">
                  <c:v>0.13084457503619706</c:v>
                </c:pt>
                <c:pt idx="2">
                  <c:v>3.5492374317454445E-2</c:v>
                </c:pt>
                <c:pt idx="3">
                  <c:v>3.7557499379685222E-2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208378496"/>
        <c:axId val="208408960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1123930942542701"/>
                  <c:y val="3.4240030484112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37-4459-B9A9-C2EEFBE18B05}"/>
                </c:ext>
              </c:extLst>
            </c:dLbl>
            <c:dLbl>
              <c:idx val="1"/>
              <c:layout>
                <c:manualLayout>
                  <c:x val="-9.6203001616998449E-2"/>
                  <c:y val="9.1329175433244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7-4459-B9A9-C2EEFBE18B05}"/>
                </c:ext>
              </c:extLst>
            </c:dLbl>
            <c:dLbl>
              <c:idx val="2"/>
              <c:layout>
                <c:manualLayout>
                  <c:x val="-9.919896059860342E-2"/>
                  <c:y val="0.1598319689101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37-4459-B9A9-C2EEFBE18B05}"/>
                </c:ext>
              </c:extLst>
            </c:dLbl>
            <c:dLbl>
              <c:idx val="3"/>
              <c:layout>
                <c:manualLayout>
                  <c:x val="-9.6194477390317473E-2"/>
                  <c:y val="-0.21693303799548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37-4459-B9A9-C2EEFBE18B05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contrato'!$P$53:$S$53</c:f>
              <c:numCache>
                <c:formatCode>#,##0</c:formatCode>
                <c:ptCount val="4"/>
                <c:pt idx="0">
                  <c:v>-160787</c:v>
                </c:pt>
                <c:pt idx="1">
                  <c:v>-672330</c:v>
                </c:pt>
                <c:pt idx="2">
                  <c:v>-51752</c:v>
                </c:pt>
                <c:pt idx="3">
                  <c:v>-884869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B337-4459-B9A9-C2EEFBE18B05}"/>
            </c:ext>
          </c:extLst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089217655703469E-2"/>
                  <c:y val="3.421936024254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37-4459-B9A9-C2EEFBE18B05}"/>
                </c:ext>
              </c:extLst>
            </c:dLbl>
            <c:dLbl>
              <c:idx val="1"/>
              <c:layout>
                <c:manualLayout>
                  <c:x val="-5.7130117787926767E-2"/>
                  <c:y val="8.5473695657204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37-4459-B9A9-C2EEFBE18B05}"/>
                </c:ext>
              </c:extLst>
            </c:dLbl>
            <c:dLbl>
              <c:idx val="2"/>
              <c:layout>
                <c:manualLayout>
                  <c:x val="-4.8100981522621648E-2"/>
                  <c:y val="-1.712709255302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37-4459-B9A9-C2EEFBE18B05}"/>
                </c:ext>
              </c:extLst>
            </c:dLbl>
            <c:dLbl>
              <c:idx val="3"/>
              <c:layout>
                <c:manualLayout>
                  <c:x val="-5.1104849663258303E-2"/>
                  <c:y val="0.231140932178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37-4459-B9A9-C2EEFBE18B05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contrato'!$P$54:$S$54</c:f>
              <c:numCache>
                <c:formatCode>#,##0</c:formatCode>
                <c:ptCount val="4"/>
                <c:pt idx="0">
                  <c:v>18484</c:v>
                </c:pt>
                <c:pt idx="1">
                  <c:v>467392</c:v>
                </c:pt>
                <c:pt idx="2">
                  <c:v>39208</c:v>
                </c:pt>
                <c:pt idx="3">
                  <c:v>525084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B337-4459-B9A9-C2EEFBE18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12032"/>
        <c:axId val="208410496"/>
      </c:scatterChart>
      <c:catAx>
        <c:axId val="2083784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900" b="1"/>
            </a:pPr>
            <a:endParaRPr lang="es-ES"/>
          </a:p>
        </c:txPr>
        <c:crossAx val="208408960"/>
        <c:crosses val="autoZero"/>
        <c:auto val="0"/>
        <c:lblAlgn val="ctr"/>
        <c:lblOffset val="100"/>
        <c:noMultiLvlLbl val="0"/>
      </c:catAx>
      <c:valAx>
        <c:axId val="208408960"/>
        <c:scaling>
          <c:orientation val="minMax"/>
          <c:max val="0.18000000000000002"/>
        </c:scaling>
        <c:delete val="0"/>
        <c:axPos val="l"/>
        <c:numFmt formatCode="0.00%" sourceLinked="1"/>
        <c:majorTickMark val="out"/>
        <c:minorTickMark val="none"/>
        <c:tickLblPos val="nextTo"/>
        <c:crossAx val="208378496"/>
        <c:crosses val="autoZero"/>
        <c:crossBetween val="between"/>
      </c:valAx>
      <c:valAx>
        <c:axId val="2084104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08412032"/>
        <c:crosses val="max"/>
        <c:crossBetween val="midCat"/>
      </c:valAx>
      <c:valAx>
        <c:axId val="208412032"/>
        <c:scaling>
          <c:orientation val="minMax"/>
        </c:scaling>
        <c:delete val="1"/>
        <c:axPos val="b"/>
        <c:majorTickMark val="out"/>
        <c:minorTickMark val="none"/>
        <c:tickLblPos val="nextTo"/>
        <c:crossAx val="2084104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20077394622157"/>
          <c:y val="0.25684664832734716"/>
          <c:w val="0.63711553111948604"/>
          <c:h val="0.646773066090276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contrato'!$O$23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3"/>
              <c:layout>
                <c:manualLayout>
                  <c:x val="0"/>
                  <c:y val="-3.409486798925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3-46C9-B033-1E54316FE596}"/>
                </c:ext>
              </c:extLst>
            </c:dLbl>
            <c:dLbl>
              <c:idx val="4"/>
              <c:layout>
                <c:manualLayout>
                  <c:x val="2.3927490875030665E-4"/>
                  <c:y val="-5.22430024465287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3-46C9-B033-1E54316FE5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contrato'!$P$23:$U$23</c:f>
              <c:numCache>
                <c:formatCode>0.00%</c:formatCode>
                <c:ptCount val="6"/>
                <c:pt idx="0">
                  <c:v>-2.4202404035283398E-2</c:v>
                </c:pt>
                <c:pt idx="1">
                  <c:v>9.9765016283959174E-3</c:v>
                </c:pt>
                <c:pt idx="2">
                  <c:v>-3.7809763533874552E-2</c:v>
                </c:pt>
                <c:pt idx="3">
                  <c:v>8.9082932536621584E-5</c:v>
                </c:pt>
                <c:pt idx="4">
                  <c:v>-4.3483707310962516E-2</c:v>
                </c:pt>
                <c:pt idx="5">
                  <c:v>-8.5552865213882168E-2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-52"/>
        <c:axId val="208463744"/>
        <c:axId val="208465280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contrato'!$O$19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6474713985177041E-2"/>
                  <c:y val="-0.23368696863581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3-46C9-B033-1E54316FE596}"/>
                </c:ext>
              </c:extLst>
            </c:dLbl>
            <c:dLbl>
              <c:idx val="1"/>
              <c:layout>
                <c:manualLayout>
                  <c:x val="-6.7706668475553997E-2"/>
                  <c:y val="-1.6006828060055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3-46C9-B033-1E54316FE596}"/>
                </c:ext>
              </c:extLst>
            </c:dLbl>
            <c:dLbl>
              <c:idx val="2"/>
              <c:layout>
                <c:manualLayout>
                  <c:x val="-7.9286525511496883E-2"/>
                  <c:y val="0.33537520880238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3-46C9-B033-1E54316FE596}"/>
                </c:ext>
              </c:extLst>
            </c:dLbl>
            <c:dLbl>
              <c:idx val="3"/>
              <c:layout>
                <c:manualLayout>
                  <c:x val="-5.7900578720051145E-2"/>
                  <c:y val="6.536033690933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3-46C9-B033-1E54316FE596}"/>
                </c:ext>
              </c:extLst>
            </c:dLbl>
            <c:dLbl>
              <c:idx val="4"/>
              <c:layout>
                <c:manualLayout>
                  <c:x val="-8.1515153767813209E-2"/>
                  <c:y val="0.3906385941928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3-46C9-B033-1E54316FE596}"/>
                </c:ext>
              </c:extLst>
            </c:dLbl>
            <c:dLbl>
              <c:idx val="5"/>
              <c:layout>
                <c:manualLayout>
                  <c:x val="-6.5562486526267269E-2"/>
                  <c:y val="0.610723341933114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3-46C9-B033-1E54316FE596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contrato'!$P$19:$V$19</c:f>
              <c:numCache>
                <c:formatCode>#,##0</c:formatCode>
                <c:ptCount val="7"/>
                <c:pt idx="0">
                  <c:v>-359785</c:v>
                </c:pt>
                <c:pt idx="1">
                  <c:v>7502</c:v>
                </c:pt>
                <c:pt idx="2">
                  <c:v>-14931</c:v>
                </c:pt>
                <c:pt idx="3">
                  <c:v>291</c:v>
                </c:pt>
                <c:pt idx="4">
                  <c:v>-2777</c:v>
                </c:pt>
                <c:pt idx="5">
                  <c:v>-106</c:v>
                </c:pt>
                <c:pt idx="6">
                  <c:v>-369806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133-46C9-B033-1E54316FE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546432"/>
        <c:axId val="208544896"/>
      </c:scatterChart>
      <c:catAx>
        <c:axId val="20846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08465280"/>
        <c:crosses val="autoZero"/>
        <c:auto val="0"/>
        <c:lblAlgn val="ctr"/>
        <c:lblOffset val="1000"/>
        <c:noMultiLvlLbl val="0"/>
      </c:catAx>
      <c:valAx>
        <c:axId val="208465280"/>
        <c:scaling>
          <c:orientation val="minMax"/>
          <c:min val="-9.0000000000000024E-2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08463744"/>
        <c:crosses val="autoZero"/>
        <c:crossBetween val="between"/>
      </c:valAx>
      <c:valAx>
        <c:axId val="2085448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08546432"/>
        <c:crosses val="max"/>
        <c:crossBetween val="midCat"/>
      </c:valAx>
      <c:valAx>
        <c:axId val="208546432"/>
        <c:scaling>
          <c:orientation val="minMax"/>
        </c:scaling>
        <c:delete val="1"/>
        <c:axPos val="b"/>
        <c:majorTickMark val="out"/>
        <c:minorTickMark val="none"/>
        <c:tickLblPos val="nextTo"/>
        <c:crossAx val="208544896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5752287435306"/>
          <c:y val="0.15406805531175902"/>
          <c:w val="0.68463538405801938"/>
          <c:h val="0.647233387359628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contrato'!$O$59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pattFill prst="wdUp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Regim. y Tipo contrato'!$P$41:$S$41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contrato'!$P$59:$S$59</c:f>
              <c:numCache>
                <c:formatCode>0.00%</c:formatCode>
                <c:ptCount val="4"/>
                <c:pt idx="0">
                  <c:v>-1.5034993923792928E-2</c:v>
                </c:pt>
                <c:pt idx="1">
                  <c:v>-4.8283804293893673E-2</c:v>
                </c:pt>
                <c:pt idx="2">
                  <c:v>-1.0847082425374466E-2</c:v>
                </c:pt>
                <c:pt idx="3">
                  <c:v>-2.4202404035283398E-2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65"/>
        <c:axId val="208579584"/>
        <c:axId val="208593664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contrato'!$O$55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5877406163947937E-2"/>
                  <c:y val="6.12371016932728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56-499E-9B5D-B57A7D8BA0FF}"/>
                </c:ext>
              </c:extLst>
            </c:dLbl>
            <c:dLbl>
              <c:idx val="1"/>
              <c:layout>
                <c:manualLayout>
                  <c:x val="-9.1732414087175876E-2"/>
                  <c:y val="0.2586119545743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6-499E-9B5D-B57A7D8BA0FF}"/>
                </c:ext>
              </c:extLst>
            </c:dLbl>
            <c:dLbl>
              <c:idx val="2"/>
              <c:layout>
                <c:manualLayout>
                  <c:x val="-8.396705182857081E-2"/>
                  <c:y val="0.16997048157018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6-499E-9B5D-B57A7D8BA0FF}"/>
                </c:ext>
              </c:extLst>
            </c:dLbl>
            <c:dLbl>
              <c:idx val="3"/>
              <c:layout>
                <c:manualLayout>
                  <c:x val="-8.7273846640323782E-2"/>
                  <c:y val="-0.24658923507070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6-499E-9B5D-B57A7D8BA0FF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Regim. y Tipo contrato'!$P$55:$S$55</c:f>
              <c:numCache>
                <c:formatCode>#,##0</c:formatCode>
                <c:ptCount val="4"/>
                <c:pt idx="0">
                  <c:v>-142303</c:v>
                </c:pt>
                <c:pt idx="1">
                  <c:v>-204938</c:v>
                </c:pt>
                <c:pt idx="2">
                  <c:v>-12544</c:v>
                </c:pt>
                <c:pt idx="3">
                  <c:v>-359785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856-499E-9B5D-B57A7D8BA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09280"/>
        <c:axId val="208595200"/>
      </c:scatterChart>
      <c:catAx>
        <c:axId val="2085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000" b="1"/>
            </a:pPr>
            <a:endParaRPr lang="es-ES"/>
          </a:p>
        </c:txPr>
        <c:crossAx val="208593664"/>
        <c:crosses val="autoZero"/>
        <c:auto val="0"/>
        <c:lblAlgn val="ctr"/>
        <c:lblOffset val="1000"/>
        <c:noMultiLvlLbl val="0"/>
      </c:catAx>
      <c:valAx>
        <c:axId val="2085936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08579584"/>
        <c:crosses val="autoZero"/>
        <c:crossBetween val="between"/>
      </c:valAx>
      <c:valAx>
        <c:axId val="2085952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08609280"/>
        <c:crosses val="max"/>
        <c:crossBetween val="midCat"/>
      </c:valAx>
      <c:valAx>
        <c:axId val="208609280"/>
        <c:scaling>
          <c:orientation val="minMax"/>
        </c:scaling>
        <c:delete val="1"/>
        <c:axPos val="b"/>
        <c:majorTickMark val="out"/>
        <c:minorTickMark val="none"/>
        <c:tickLblPos val="nextTo"/>
        <c:crossAx val="208595200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0645208232109E-2"/>
          <c:y val="1.3674800375310506E-2"/>
          <c:w val="0.44757364381486853"/>
          <c:h val="0.88403769392921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'COVID-19 Sectores y Actividades'!$AE$37</c:f>
              <c:strCache>
                <c:ptCount val="1"/>
                <c:pt idx="0">
                  <c:v>del 12/03 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Actividades'!$O$38:$O$48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Actividades'!$AE$38:$AE$48</c:f>
              <c:numCache>
                <c:formatCode>0.00%</c:formatCode>
                <c:ptCount val="11"/>
                <c:pt idx="0">
                  <c:v>-5.0106260769672617E-2</c:v>
                </c:pt>
                <c:pt idx="1">
                  <c:v>-4.6528194742680329E-2</c:v>
                </c:pt>
                <c:pt idx="2">
                  <c:v>7.8626282880900344E-3</c:v>
                </c:pt>
                <c:pt idx="3">
                  <c:v>-9.9134584864604358E-2</c:v>
                </c:pt>
                <c:pt idx="4">
                  <c:v>-0.12107162637090796</c:v>
                </c:pt>
                <c:pt idx="5">
                  <c:v>-2.4316262308805348E-2</c:v>
                </c:pt>
                <c:pt idx="6">
                  <c:v>-0.13858599437760843</c:v>
                </c:pt>
                <c:pt idx="7">
                  <c:v>-6.7566239708589992E-2</c:v>
                </c:pt>
                <c:pt idx="8">
                  <c:v>-5.3063938012621104E-2</c:v>
                </c:pt>
                <c:pt idx="9">
                  <c:v>-5.5993097620344545E-2</c:v>
                </c:pt>
                <c:pt idx="10">
                  <c:v>-5.6438407898463772E-2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DD-4F88-802D-193C9BC55658}"/>
            </c:ext>
          </c:extLst>
        </c:ser>
        <c:ser>
          <c:idx val="1"/>
          <c:order val="1"/>
          <c:tx>
            <c:strRef>
              <c:f>'COVID-19 Sectores y Actividades'!$AF$37</c:f>
              <c:strCache>
                <c:ptCount val="1"/>
                <c:pt idx="0">
                  <c:v>del 01/05  al 30/11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Actividades'!$O$38:$O$48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Actividades'!$AF$38:$AF$48</c:f>
              <c:numCache>
                <c:formatCode>0.00%</c:formatCode>
                <c:ptCount val="11"/>
                <c:pt idx="0">
                  <c:v>3.1876182097041683E-2</c:v>
                </c:pt>
                <c:pt idx="1">
                  <c:v>2.6005418708419548E-2</c:v>
                </c:pt>
                <c:pt idx="2">
                  <c:v>3.3700734083319306E-2</c:v>
                </c:pt>
                <c:pt idx="3">
                  <c:v>0.12750859617098942</c:v>
                </c:pt>
                <c:pt idx="4">
                  <c:v>-9.0807641147175988E-2</c:v>
                </c:pt>
                <c:pt idx="5">
                  <c:v>5.2158006806860557E-2</c:v>
                </c:pt>
                <c:pt idx="6">
                  <c:v>0.13705906991856343</c:v>
                </c:pt>
                <c:pt idx="7">
                  <c:v>6.5615616095103357E-2</c:v>
                </c:pt>
                <c:pt idx="8">
                  <c:v>3.4715608213646165E-2</c:v>
                </c:pt>
                <c:pt idx="9">
                  <c:v>4.3588734985234634E-2</c:v>
                </c:pt>
                <c:pt idx="10">
                  <c:v>1.2793074563372198E-2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217031424"/>
        <c:axId val="217032960"/>
      </c:barChart>
      <c:catAx>
        <c:axId val="217031424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 sz="1050" b="1"/>
            </a:pPr>
            <a:endParaRPr lang="es-ES"/>
          </a:p>
        </c:txPr>
        <c:crossAx val="217032960"/>
        <c:crosses val="autoZero"/>
        <c:auto val="1"/>
        <c:lblAlgn val="ctr"/>
        <c:lblOffset val="1000"/>
        <c:noMultiLvlLbl val="0"/>
      </c:catAx>
      <c:valAx>
        <c:axId val="21703296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1703142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b="1">
                <a:solidFill>
                  <a:schemeClr val="tx1"/>
                </a:solidFill>
                <a:latin typeface="+mn-lt"/>
              </a:defRPr>
            </a:pPr>
            <a:endParaRPr lang="es-ES"/>
          </a:p>
        </c:txPr>
      </c:legendEntry>
      <c:layout>
        <c:manualLayout>
          <c:xMode val="edge"/>
          <c:yMode val="edge"/>
          <c:x val="1.3919089287059446E-2"/>
          <c:y val="0.9225550516584059"/>
          <c:w val="0.61867111102520422"/>
          <c:h val="6.7375845811984719E-2"/>
        </c:manualLayout>
      </c:layout>
      <c:overlay val="0"/>
      <c:txPr>
        <a:bodyPr/>
        <a:lstStyle/>
        <a:p>
          <a:pPr>
            <a:defRPr b="1">
              <a:latin typeface="+mn-lt"/>
            </a:defRPr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1971929680542"/>
          <c:y val="7.3662205555914739E-2"/>
          <c:w val="0.72984586649661787"/>
          <c:h val="0.83003491304066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'COVID-19 Sectores y Actividades'!$P$23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dLbl>
              <c:idx val="0"/>
              <c:layout>
                <c:manualLayout>
                  <c:x val="1.3434925347303398E-2"/>
                  <c:y val="-2.188672129195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2-4106-8284-879060F0F4E7}"/>
                </c:ext>
              </c:extLst>
            </c:dLbl>
            <c:dLbl>
              <c:idx val="1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2-4106-8284-879060F0F4E7}"/>
                </c:ext>
              </c:extLst>
            </c:dLbl>
            <c:dLbl>
              <c:idx val="2"/>
              <c:layout>
                <c:manualLayout>
                  <c:x val="1.6121910416764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2-4106-8284-879060F0F4E7}"/>
                </c:ext>
              </c:extLst>
            </c:dLbl>
            <c:dLbl>
              <c:idx val="3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2-4106-8284-879060F0F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Actividades'!$Q$23:$T$23</c:f>
              <c:numCache>
                <c:formatCode>0.00%</c:formatCode>
                <c:ptCount val="4"/>
                <c:pt idx="0">
                  <c:v>1.5355756653776087E-2</c:v>
                </c:pt>
                <c:pt idx="1">
                  <c:v>-4.1964892384978802E-2</c:v>
                </c:pt>
                <c:pt idx="2">
                  <c:v>-0.10186797939970682</c:v>
                </c:pt>
                <c:pt idx="3">
                  <c:v>-5.0438643619737489E-2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1C-4D6A-BB24-C036849AB7A6}"/>
            </c:ext>
          </c:extLst>
        </c:ser>
        <c:ser>
          <c:idx val="1"/>
          <c:order val="1"/>
          <c:tx>
            <c:strRef>
              <c:f>'COVID-19 Sectores y Actividades'!$P$24</c:f>
              <c:strCache>
                <c:ptCount val="1"/>
                <c:pt idx="0">
                  <c:v>del 01/05 al 30/11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1.6121910416764078E-2"/>
                  <c:y val="-2.737009978233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2-4106-8284-879060F0F4E7}"/>
                </c:ext>
              </c:extLst>
            </c:dLbl>
            <c:dLbl>
              <c:idx val="1"/>
              <c:layout>
                <c:manualLayout>
                  <c:x val="-2.6869850694606306E-3"/>
                  <c:y val="-3.0107109760565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2-4106-8284-879060F0F4E7}"/>
                </c:ext>
              </c:extLst>
            </c:dLbl>
            <c:dLbl>
              <c:idx val="2"/>
              <c:layout>
                <c:manualLayout>
                  <c:x val="-8.0609552083820389E-3"/>
                  <c:y val="-2.461180030413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2-4106-8284-879060F0F4E7}"/>
                </c:ext>
              </c:extLst>
            </c:dLbl>
            <c:dLbl>
              <c:idx val="3"/>
              <c:layout>
                <c:manualLayout>
                  <c:x val="-1.6962280865259971E-2"/>
                  <c:y val="-2.736384961533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2-4106-8284-879060F0F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Actividades'!$Q$24:$T$24</c:f>
              <c:numCache>
                <c:formatCode>0.00%</c:formatCode>
                <c:ptCount val="4"/>
                <c:pt idx="0">
                  <c:v>-8.9414408698322845E-3</c:v>
                </c:pt>
                <c:pt idx="1">
                  <c:v>2.362073831590461E-2</c:v>
                </c:pt>
                <c:pt idx="2">
                  <c:v>0.10244065926776735</c:v>
                </c:pt>
                <c:pt idx="3">
                  <c:v>3.0119634899843373E-2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217219072"/>
        <c:axId val="217220608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412553763503422"/>
                  <c:y val="2.7612780181854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2-4106-8284-879060F0F4E7}"/>
                </c:ext>
              </c:extLst>
            </c:dLbl>
            <c:dLbl>
              <c:idx val="1"/>
              <c:layout>
                <c:manualLayout>
                  <c:x val="-0.10412553763503422"/>
                  <c:y val="0.18613839296289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2-4106-8284-879060F0F4E7}"/>
                </c:ext>
              </c:extLst>
            </c:dLbl>
            <c:dLbl>
              <c:idx val="2"/>
              <c:layout>
                <c:manualLayout>
                  <c:x val="-0.1119063693605843"/>
                  <c:y val="0.32221198569527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2-4106-8284-879060F0F4E7}"/>
                </c:ext>
              </c:extLst>
            </c:dLbl>
            <c:dLbl>
              <c:idx val="3"/>
              <c:layout>
                <c:manualLayout>
                  <c:x val="-0.11543351330491336"/>
                  <c:y val="-0.174988187794470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2-4106-8284-879060F0F4E7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Sectores y Actividades'!$Q$19:$U$19</c:f>
              <c:numCache>
                <c:formatCode>#,##0</c:formatCode>
                <c:ptCount val="5"/>
                <c:pt idx="0">
                  <c:v>17281</c:v>
                </c:pt>
                <c:pt idx="1">
                  <c:v>-95915</c:v>
                </c:pt>
                <c:pt idx="2">
                  <c:v>-129954</c:v>
                </c:pt>
                <c:pt idx="3">
                  <c:v>-739308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0A52-4106-8284-879060F0F4E7}"/>
            </c:ext>
          </c:extLst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098708829623355E-2"/>
                  <c:y val="0.15054500802912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2-4106-8284-879060F0F4E7}"/>
                </c:ext>
              </c:extLst>
            </c:dLbl>
            <c:dLbl>
              <c:idx val="1"/>
              <c:layout>
                <c:manualLayout>
                  <c:x val="-2.5416339873567784E-2"/>
                  <c:y val="-9.690961692274494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2-4106-8284-879060F0F4E7}"/>
                </c:ext>
              </c:extLst>
            </c:dLbl>
            <c:dLbl>
              <c:idx val="2"/>
              <c:layout>
                <c:manualLayout>
                  <c:x val="-3.6950910898517229E-2"/>
                  <c:y val="-0.1724648767245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2-4106-8284-879060F0F4E7}"/>
                </c:ext>
              </c:extLst>
            </c:dLbl>
            <c:dLbl>
              <c:idx val="3"/>
              <c:layout>
                <c:manualLayout>
                  <c:x val="-4.2658532648032252E-2"/>
                  <c:y val="0.19980796505257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2-4106-8284-879060F0F4E7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Sectores y Actividades'!$Q$20:$U$20</c:f>
              <c:numCache>
                <c:formatCode>#,##0</c:formatCode>
                <c:ptCount val="5"/>
                <c:pt idx="0">
                  <c:v>-10217</c:v>
                </c:pt>
                <c:pt idx="1">
                  <c:v>51722</c:v>
                </c:pt>
                <c:pt idx="2">
                  <c:v>117372</c:v>
                </c:pt>
                <c:pt idx="3">
                  <c:v>419213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0A52-4106-8284-879060F0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223936"/>
        <c:axId val="217222144"/>
      </c:scatterChart>
      <c:catAx>
        <c:axId val="2172190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17220608"/>
        <c:crosses val="autoZero"/>
        <c:auto val="0"/>
        <c:lblAlgn val="ctr"/>
        <c:lblOffset val="100"/>
        <c:noMultiLvlLbl val="0"/>
      </c:catAx>
      <c:valAx>
        <c:axId val="2172206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7219072"/>
        <c:crosses val="autoZero"/>
        <c:crossBetween val="between"/>
      </c:valAx>
      <c:valAx>
        <c:axId val="2172221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17223936"/>
        <c:crosses val="max"/>
        <c:crossBetween val="midCat"/>
      </c:valAx>
      <c:valAx>
        <c:axId val="21722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21722214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64504457675657E-2"/>
          <c:y val="0.30862876025361258"/>
          <c:w val="0.92813549554232433"/>
          <c:h val="0.512761776344267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Sectores y Actividades'!$P$25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2.8756785299350208E-3"/>
                  <c:y val="9.7266996770105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DB-4E9D-A38A-EC75C40EFA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Actividades'!$Q$7:$U$7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Actividades'!$Q$25:$T$25</c:f>
              <c:numCache>
                <c:formatCode>0.00%</c:formatCode>
                <c:ptCount val="4"/>
                <c:pt idx="0">
                  <c:v>6.2770131938125751E-3</c:v>
                </c:pt>
                <c:pt idx="1">
                  <c:v>-1.9335395810554878E-2</c:v>
                </c:pt>
                <c:pt idx="2">
                  <c:v>-9.8627430999208565E-3</c:v>
                </c:pt>
                <c:pt idx="3">
                  <c:v>-2.1838202250563876E-2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74"/>
        <c:axId val="217266048"/>
        <c:axId val="217267584"/>
      </c:barChart>
      <c:scatterChart>
        <c:scatterStyle val="lineMarker"/>
        <c:varyColors val="0"/>
        <c:ser>
          <c:idx val="0"/>
          <c:order val="1"/>
          <c:tx>
            <c:strRef>
              <c:f>'COVID-19 Sectores y Actividades'!$P$21</c:f>
              <c:strCache>
                <c:ptCount val="1"/>
                <c:pt idx="0">
                  <c:v>ACUMULADO: del 12/03 al 30/11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095359552969957E-2"/>
                  <c:y val="-6.4678053881778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B-4E9D-A38A-EC75C40EFADC}"/>
                </c:ext>
              </c:extLst>
            </c:dLbl>
            <c:dLbl>
              <c:idx val="1"/>
              <c:layout>
                <c:manualLayout>
                  <c:x val="-7.1959304388331077E-2"/>
                  <c:y val="0.38910693741628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B-4E9D-A38A-EC75C40EFADC}"/>
                </c:ext>
              </c:extLst>
            </c:dLbl>
            <c:dLbl>
              <c:idx val="2"/>
              <c:layout>
                <c:manualLayout>
                  <c:x val="-8.0603927372117079E-2"/>
                  <c:y val="0.2980214745664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B-4E9D-A38A-EC75C40EFADC}"/>
                </c:ext>
              </c:extLst>
            </c:dLbl>
            <c:dLbl>
              <c:idx val="3"/>
              <c:layout>
                <c:manualLayout>
                  <c:x val="-8.9225214676918657E-2"/>
                  <c:y val="6.1711606455394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B-4E9D-A38A-EC75C40EFADC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Sectores y Actividades'!$Q$21:$T$21</c:f>
              <c:numCache>
                <c:formatCode>#,##0</c:formatCode>
                <c:ptCount val="4"/>
                <c:pt idx="0">
                  <c:v>7064</c:v>
                </c:pt>
                <c:pt idx="1">
                  <c:v>-44193</c:v>
                </c:pt>
                <c:pt idx="2">
                  <c:v>-12582</c:v>
                </c:pt>
                <c:pt idx="3">
                  <c:v>-320095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DDB-4E9D-A38A-EC75C40EF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291392"/>
        <c:axId val="217289856"/>
      </c:scatterChart>
      <c:catAx>
        <c:axId val="2172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17267584"/>
        <c:crosses val="autoZero"/>
        <c:auto val="0"/>
        <c:lblAlgn val="ctr"/>
        <c:lblOffset val="1000"/>
        <c:noMultiLvlLbl val="0"/>
      </c:catAx>
      <c:valAx>
        <c:axId val="2172675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7266048"/>
        <c:crosses val="autoZero"/>
        <c:crossBetween val="between"/>
      </c:valAx>
      <c:valAx>
        <c:axId val="21728985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17291392"/>
        <c:crosses val="max"/>
        <c:crossBetween val="midCat"/>
      </c:valAx>
      <c:valAx>
        <c:axId val="217291392"/>
        <c:scaling>
          <c:orientation val="minMax"/>
        </c:scaling>
        <c:delete val="1"/>
        <c:axPos val="b"/>
        <c:majorTickMark val="out"/>
        <c:minorTickMark val="none"/>
        <c:tickLblPos val="nextTo"/>
        <c:crossAx val="21728985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3327421098657"/>
          <c:y val="1.1090514639766673E-2"/>
          <c:w val="0.74596759889754816"/>
          <c:h val="0.8840376939292191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'COVID-19 Sectores y Actividades'!$AG$37</c:f>
              <c:strCache>
                <c:ptCount val="1"/>
                <c:pt idx="0">
                  <c:v>ACUMULADO del 12/03 al 30/11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layout>
                <c:manualLayout>
                  <c:x val="0"/>
                  <c:y val="9.0332699791501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CA-43F2-A2B2-FC3FAC57C627}"/>
                </c:ext>
              </c:extLst>
            </c:dLbl>
            <c:dLbl>
              <c:idx val="4"/>
              <c:layout>
                <c:manualLayout>
                  <c:x val="3.4278879595541455E-2"/>
                  <c:y val="-5.41950678192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CA-43F2-A2B2-FC3FAC57C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Sectores y Actividades'!$O$38:$O$48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Actividades'!$AG$38:$AG$48</c:f>
              <c:numCache>
                <c:formatCode>0.00%</c:formatCode>
                <c:ptCount val="11"/>
                <c:pt idx="0">
                  <c:v>-1.9827274965126818E-2</c:v>
                </c:pt>
                <c:pt idx="1">
                  <c:v>-2.1732761220291219E-2</c:v>
                </c:pt>
                <c:pt idx="2">
                  <c:v>4.1828338716542124E-2</c:v>
                </c:pt>
                <c:pt idx="3">
                  <c:v>1.5733499558305608E-2</c:v>
                </c:pt>
                <c:pt idx="4">
                  <c:v>-0.20088503871748953</c:v>
                </c:pt>
                <c:pt idx="5">
                  <c:v>2.6573456723035127E-2</c:v>
                </c:pt>
                <c:pt idx="6">
                  <c:v>-2.052139195217928E-2</c:v>
                </c:pt>
                <c:pt idx="7">
                  <c:v>-6.3840240591951369E-3</c:v>
                </c:pt>
                <c:pt idx="8">
                  <c:v>-2.0190476681294256E-2</c:v>
                </c:pt>
                <c:pt idx="9">
                  <c:v>-1.4845030928285374E-2</c:v>
                </c:pt>
                <c:pt idx="10">
                  <c:v>-4.4367354095574685E-2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217731456"/>
        <c:axId val="217732992"/>
      </c:barChart>
      <c:catAx>
        <c:axId val="217731456"/>
        <c:scaling>
          <c:orientation val="maxMin"/>
        </c:scaling>
        <c:delete val="1"/>
        <c:axPos val="l"/>
        <c:majorGridlines/>
        <c:numFmt formatCode="General" sourceLinked="0"/>
        <c:majorTickMark val="out"/>
        <c:minorTickMark val="none"/>
        <c:tickLblPos val="high"/>
        <c:crossAx val="217732992"/>
        <c:crosses val="autoZero"/>
        <c:auto val="1"/>
        <c:lblAlgn val="ctr"/>
        <c:lblOffset val="100"/>
        <c:noMultiLvlLbl val="0"/>
      </c:catAx>
      <c:valAx>
        <c:axId val="21773299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17731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434910958710805"/>
          <c:y val="0.92255502788085098"/>
          <c:w val="0.61867111102520422"/>
          <c:h val="6.7375845811984719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66-452D-AA68-59A559FC227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6-452D-AA68-59A559FC227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6-452D-AA68-59A559FC227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6-452D-AA68-59A559FC227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6-452D-AA68-59A559FC227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6-452D-AA68-59A559FC227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6-452D-AA68-59A559FC227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6-452D-AA68-59A559FC227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6-452D-AA68-59A559FC227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6-452D-AA68-59A559FC227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6-452D-AA68-59A559FC227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6-452D-AA68-59A559FC227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6-452D-AA68-59A559FC227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2766-452D-AA68-59A559FC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2012416"/>
        <c:axId val="142013952"/>
      </c:barChart>
      <c:catAx>
        <c:axId val="142012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2013952"/>
        <c:crosses val="autoZero"/>
        <c:auto val="0"/>
        <c:lblAlgn val="ctr"/>
        <c:lblOffset val="100"/>
        <c:noMultiLvlLbl val="0"/>
      </c:catAx>
      <c:valAx>
        <c:axId val="14201395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42012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DB1-4180-B249-0F203FE3B27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1-4180-B249-0F203FE3B2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1-4180-B249-0F203FE3B27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1-4180-B249-0F203FE3B2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1-4180-B249-0F203FE3B2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1-4180-B249-0F203FE3B2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B1-4180-B249-0F203FE3B2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1-4180-B249-0F203FE3B2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1-4180-B249-0F203FE3B2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1-4180-B249-0F203FE3B2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1-4180-B249-0F203FE3B2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B1-4180-B249-0F203FE3B2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1-4180-B249-0F203FE3B2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1-4180-B249-0F203FE3B2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DB1-4180-B249-0F203FE3B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2060928"/>
        <c:axId val="142238848"/>
      </c:barChart>
      <c:catAx>
        <c:axId val="1420609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2238848"/>
        <c:crosses val="autoZero"/>
        <c:auto val="1"/>
        <c:lblAlgn val="ctr"/>
        <c:lblOffset val="100"/>
        <c:noMultiLvlLbl val="0"/>
      </c:catAx>
      <c:valAx>
        <c:axId val="1422388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4206092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6F-46EB-98DE-9161E8BC611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F-46EB-98DE-9161E8BC611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F-46EB-98DE-9161E8BC611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F-46EB-98DE-9161E8BC611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F-46EB-98DE-9161E8BC611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F-46EB-98DE-9161E8BC611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6F-46EB-98DE-9161E8BC611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F-46EB-98DE-9161E8BC611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6F-46EB-98DE-9161E8BC611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F-46EB-98DE-9161E8BC611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6F-46EB-98DE-9161E8BC611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6F-46EB-98DE-9161E8BC611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6F-46EB-98DE-9161E8BC61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B6F-46EB-98DE-9161E8BC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2285056"/>
        <c:axId val="142340096"/>
      </c:barChart>
      <c:catAx>
        <c:axId val="142285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2340096"/>
        <c:crosses val="autoZero"/>
        <c:auto val="0"/>
        <c:lblAlgn val="ctr"/>
        <c:lblOffset val="100"/>
        <c:noMultiLvlLbl val="0"/>
      </c:catAx>
      <c:valAx>
        <c:axId val="1423400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422850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41-4A99-91A9-ADE557E9790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1-4A99-91A9-ADE557E9790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41-4A99-91A9-ADE557E9790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1-4A99-91A9-ADE557E9790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1-4A99-91A9-ADE557E9790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41-4A99-91A9-ADE557E9790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41-4A99-91A9-ADE557E9790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41-4A99-91A9-ADE557E9790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41-4A99-91A9-ADE557E9790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41-4A99-91A9-ADE557E9790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41-4A99-91A9-ADE557E979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F41-4A99-91A9-ADE557E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2407168"/>
        <c:axId val="142408704"/>
      </c:barChart>
      <c:catAx>
        <c:axId val="1424071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2408704"/>
        <c:crosses val="autoZero"/>
        <c:auto val="1"/>
        <c:lblAlgn val="ctr"/>
        <c:lblOffset val="100"/>
        <c:noMultiLvlLbl val="0"/>
      </c:catAx>
      <c:valAx>
        <c:axId val="14240870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424071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4-4D3F-8B63-CD199EE945C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4-4D3F-8B63-CD199EE945C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4-4D3F-8B63-CD199EE945C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4-4D3F-8B63-CD199EE945C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4-4D3F-8B63-CD199EE945C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4-4D3F-8B63-CD199EE945C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4-4D3F-8B63-CD199EE945C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4-4D3F-8B63-CD199EE945C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4-4D3F-8B63-CD199EE945C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4-4D3F-8B63-CD199EE945C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4-4D3F-8B63-CD199EE945C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14-4D3F-8B63-CD199EE945C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14-4D3F-8B63-CD199EE945C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E814-4D3F-8B63-CD199EE9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2578048"/>
        <c:axId val="142579584"/>
      </c:barChart>
      <c:catAx>
        <c:axId val="142578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42579584"/>
        <c:crosses val="autoZero"/>
        <c:auto val="0"/>
        <c:lblAlgn val="ctr"/>
        <c:lblOffset val="100"/>
        <c:noMultiLvlLbl val="0"/>
      </c:catAx>
      <c:valAx>
        <c:axId val="1425795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42578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57-4667-8879-469E7706748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7-4667-8879-469E7706748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7-4667-8879-469E7706748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7-4667-8879-469E7706748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7-4667-8879-469E7706748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7-4667-8879-469E7706748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7-4667-8879-469E7706748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7-4667-8879-469E7706748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57-4667-8879-469E7706748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7-4667-8879-469E7706748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7-4667-8879-469E7706748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57-4667-8879-469E7706748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57-4667-8879-469E7706748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57-4667-8879-469E770674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A57-4667-8879-469E77067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0360064"/>
        <c:axId val="150361600"/>
      </c:barChart>
      <c:catAx>
        <c:axId val="1503600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0361600"/>
        <c:crosses val="autoZero"/>
        <c:auto val="1"/>
        <c:lblAlgn val="ctr"/>
        <c:lblOffset val="100"/>
        <c:noMultiLvlLbl val="0"/>
      </c:catAx>
      <c:valAx>
        <c:axId val="1503616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03600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175847</xdr:colOff>
      <xdr:row>26</xdr:row>
      <xdr:rowOff>47625</xdr:rowOff>
    </xdr:from>
    <xdr:to>
      <xdr:col>4</xdr:col>
      <xdr:colOff>520213</xdr:colOff>
      <xdr:row>29</xdr:row>
      <xdr:rowOff>85725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699847" y="4238625"/>
          <a:ext cx="1868366" cy="52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Noviembre</a:t>
          </a:r>
          <a:r>
            <a:rPr lang="es-ES" sz="1800" b="1" baseline="0">
              <a:latin typeface="+mn-lt"/>
            </a:rPr>
            <a:t> </a:t>
          </a:r>
          <a:r>
            <a:rPr lang="es-ES" sz="1800" b="1">
              <a:latin typeface="+mn-lt"/>
            </a:rPr>
            <a:t>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>
          <a:extLst>
            <a:ext uri="{FF2B5EF4-FFF2-40B4-BE49-F238E27FC236}">
              <a16:creationId xmlns:a16="http://schemas.microsoft.com/office/drawing/2014/main" xmlns="" id="{00000000-0008-0000-1E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>
          <a:extLst>
            <a:ext uri="{FF2B5EF4-FFF2-40B4-BE49-F238E27FC236}">
              <a16:creationId xmlns:a16="http://schemas.microsoft.com/office/drawing/2014/main" xmlns="" id="{00000000-0008-0000-1E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>
          <a:extLst>
            <a:ext uri="{FF2B5EF4-FFF2-40B4-BE49-F238E27FC236}">
              <a16:creationId xmlns:a16="http://schemas.microsoft.com/office/drawing/2014/main" xmlns="" id="{00000000-0008-0000-1E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>
          <a:extLst>
            <a:ext uri="{FF2B5EF4-FFF2-40B4-BE49-F238E27FC236}">
              <a16:creationId xmlns:a16="http://schemas.microsoft.com/office/drawing/2014/main" xmlns="" id="{00000000-0008-0000-1E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>
          <a:extLst>
            <a:ext uri="{FF2B5EF4-FFF2-40B4-BE49-F238E27FC236}">
              <a16:creationId xmlns:a16="http://schemas.microsoft.com/office/drawing/2014/main" xmlns="" id="{00000000-0008-0000-1E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>
          <a:extLst>
            <a:ext uri="{FF2B5EF4-FFF2-40B4-BE49-F238E27FC236}">
              <a16:creationId xmlns:a16="http://schemas.microsoft.com/office/drawing/2014/main" xmlns="" id="{00000000-0008-0000-1E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>
          <a:extLst>
            <a:ext uri="{FF2B5EF4-FFF2-40B4-BE49-F238E27FC236}">
              <a16:creationId xmlns:a16="http://schemas.microsoft.com/office/drawing/2014/main" xmlns="" id="{00000000-0008-0000-1E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>
          <a:extLst>
            <a:ext uri="{FF2B5EF4-FFF2-40B4-BE49-F238E27FC236}">
              <a16:creationId xmlns:a16="http://schemas.microsoft.com/office/drawing/2014/main" xmlns="" id="{00000000-0008-0000-1E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>
          <a:extLst>
            <a:ext uri="{FF2B5EF4-FFF2-40B4-BE49-F238E27FC236}">
              <a16:creationId xmlns:a16="http://schemas.microsoft.com/office/drawing/2014/main" xmlns="" id="{00000000-0008-0000-1E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>
          <a:extLst>
            <a:ext uri="{FF2B5EF4-FFF2-40B4-BE49-F238E27FC236}">
              <a16:creationId xmlns:a16="http://schemas.microsoft.com/office/drawing/2014/main" xmlns="" id="{00000000-0008-0000-1E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>
          <a:extLst>
            <a:ext uri="{FF2B5EF4-FFF2-40B4-BE49-F238E27FC236}">
              <a16:creationId xmlns:a16="http://schemas.microsoft.com/office/drawing/2014/main" xmlns="" id="{00000000-0008-0000-1E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>
          <a:extLst>
            <a:ext uri="{FF2B5EF4-FFF2-40B4-BE49-F238E27FC236}">
              <a16:creationId xmlns:a16="http://schemas.microsoft.com/office/drawing/2014/main" xmlns="" id="{00000000-0008-0000-1E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>
          <a:extLst>
            <a:ext uri="{FF2B5EF4-FFF2-40B4-BE49-F238E27FC236}">
              <a16:creationId xmlns:a16="http://schemas.microsoft.com/office/drawing/2014/main" xmlns="" id="{00000000-0008-0000-1E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>
          <a:extLst>
            <a:ext uri="{FF2B5EF4-FFF2-40B4-BE49-F238E27FC236}">
              <a16:creationId xmlns:a16="http://schemas.microsoft.com/office/drawing/2014/main" xmlns="" id="{00000000-0008-0000-1E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>
          <a:extLst>
            <a:ext uri="{FF2B5EF4-FFF2-40B4-BE49-F238E27FC236}">
              <a16:creationId xmlns:a16="http://schemas.microsoft.com/office/drawing/2014/main" xmlns="" id="{00000000-0008-0000-1E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>
          <a:extLst>
            <a:ext uri="{FF2B5EF4-FFF2-40B4-BE49-F238E27FC236}">
              <a16:creationId xmlns:a16="http://schemas.microsoft.com/office/drawing/2014/main" xmlns="" id="{00000000-0008-0000-1E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>
          <a:extLst>
            <a:ext uri="{FF2B5EF4-FFF2-40B4-BE49-F238E27FC236}">
              <a16:creationId xmlns:a16="http://schemas.microsoft.com/office/drawing/2014/main" xmlns="" id="{00000000-0008-0000-1E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>
          <a:extLst>
            <a:ext uri="{FF2B5EF4-FFF2-40B4-BE49-F238E27FC236}">
              <a16:creationId xmlns:a16="http://schemas.microsoft.com/office/drawing/2014/main" xmlns="" id="{00000000-0008-0000-1E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>
          <a:extLst>
            <a:ext uri="{FF2B5EF4-FFF2-40B4-BE49-F238E27FC236}">
              <a16:creationId xmlns:a16="http://schemas.microsoft.com/office/drawing/2014/main" xmlns="" id="{00000000-0008-0000-1E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>
          <a:extLst>
            <a:ext uri="{FF2B5EF4-FFF2-40B4-BE49-F238E27FC236}">
              <a16:creationId xmlns:a16="http://schemas.microsoft.com/office/drawing/2014/main" xmlns="" id="{00000000-0008-0000-1E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>
          <a:extLst>
            <a:ext uri="{FF2B5EF4-FFF2-40B4-BE49-F238E27FC236}">
              <a16:creationId xmlns:a16="http://schemas.microsoft.com/office/drawing/2014/main" xmlns="" id="{00000000-0008-0000-1E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>
          <a:extLst>
            <a:ext uri="{FF2B5EF4-FFF2-40B4-BE49-F238E27FC236}">
              <a16:creationId xmlns:a16="http://schemas.microsoft.com/office/drawing/2014/main" xmlns="" id="{00000000-0008-0000-1E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>
          <a:extLst>
            <a:ext uri="{FF2B5EF4-FFF2-40B4-BE49-F238E27FC236}">
              <a16:creationId xmlns:a16="http://schemas.microsoft.com/office/drawing/2014/main" xmlns="" id="{00000000-0008-0000-1E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>
          <a:extLst>
            <a:ext uri="{FF2B5EF4-FFF2-40B4-BE49-F238E27FC236}">
              <a16:creationId xmlns:a16="http://schemas.microsoft.com/office/drawing/2014/main" xmlns="" id="{00000000-0008-0000-1E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>
          <a:extLst>
            <a:ext uri="{FF2B5EF4-FFF2-40B4-BE49-F238E27FC236}">
              <a16:creationId xmlns:a16="http://schemas.microsoft.com/office/drawing/2014/main" xmlns="" id="{00000000-0008-0000-1E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>
          <a:extLst>
            <a:ext uri="{FF2B5EF4-FFF2-40B4-BE49-F238E27FC236}">
              <a16:creationId xmlns:a16="http://schemas.microsoft.com/office/drawing/2014/main" xmlns="" id="{00000000-0008-0000-1E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>
          <a:extLst>
            <a:ext uri="{FF2B5EF4-FFF2-40B4-BE49-F238E27FC236}">
              <a16:creationId xmlns:a16="http://schemas.microsoft.com/office/drawing/2014/main" xmlns="" id="{00000000-0008-0000-1E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>
          <a:extLst>
            <a:ext uri="{FF2B5EF4-FFF2-40B4-BE49-F238E27FC236}">
              <a16:creationId xmlns:a16="http://schemas.microsoft.com/office/drawing/2014/main" xmlns="" id="{00000000-0008-0000-1E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>
          <a:extLst>
            <a:ext uri="{FF2B5EF4-FFF2-40B4-BE49-F238E27FC236}">
              <a16:creationId xmlns:a16="http://schemas.microsoft.com/office/drawing/2014/main" xmlns="" id="{00000000-0008-0000-1E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>
          <a:extLst>
            <a:ext uri="{FF2B5EF4-FFF2-40B4-BE49-F238E27FC236}">
              <a16:creationId xmlns:a16="http://schemas.microsoft.com/office/drawing/2014/main" xmlns="" id="{00000000-0008-0000-1E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>
          <a:extLst>
            <a:ext uri="{FF2B5EF4-FFF2-40B4-BE49-F238E27FC236}">
              <a16:creationId xmlns:a16="http://schemas.microsoft.com/office/drawing/2014/main" xmlns="" id="{00000000-0008-0000-1E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>
          <a:extLst>
            <a:ext uri="{FF2B5EF4-FFF2-40B4-BE49-F238E27FC236}">
              <a16:creationId xmlns:a16="http://schemas.microsoft.com/office/drawing/2014/main" xmlns="" id="{00000000-0008-0000-1E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>
          <a:extLst>
            <a:ext uri="{FF2B5EF4-FFF2-40B4-BE49-F238E27FC236}">
              <a16:creationId xmlns:a16="http://schemas.microsoft.com/office/drawing/2014/main" xmlns="" id="{00000000-0008-0000-1E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>
          <a:extLst>
            <a:ext uri="{FF2B5EF4-FFF2-40B4-BE49-F238E27FC236}">
              <a16:creationId xmlns:a16="http://schemas.microsoft.com/office/drawing/2014/main" xmlns="" id="{00000000-0008-0000-1E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>
          <a:extLst>
            <a:ext uri="{FF2B5EF4-FFF2-40B4-BE49-F238E27FC236}">
              <a16:creationId xmlns:a16="http://schemas.microsoft.com/office/drawing/2014/main" xmlns="" id="{00000000-0008-0000-1E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>
          <a:extLst>
            <a:ext uri="{FF2B5EF4-FFF2-40B4-BE49-F238E27FC236}">
              <a16:creationId xmlns:a16="http://schemas.microsoft.com/office/drawing/2014/main" xmlns="" id="{00000000-0008-0000-1E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>
          <a:extLst>
            <a:ext uri="{FF2B5EF4-FFF2-40B4-BE49-F238E27FC236}">
              <a16:creationId xmlns:a16="http://schemas.microsoft.com/office/drawing/2014/main" xmlns="" id="{00000000-0008-0000-1E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>
          <a:extLst>
            <a:ext uri="{FF2B5EF4-FFF2-40B4-BE49-F238E27FC236}">
              <a16:creationId xmlns:a16="http://schemas.microsoft.com/office/drawing/2014/main" xmlns="" id="{00000000-0008-0000-1E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>
          <a:extLst>
            <a:ext uri="{FF2B5EF4-FFF2-40B4-BE49-F238E27FC236}">
              <a16:creationId xmlns:a16="http://schemas.microsoft.com/office/drawing/2014/main" xmlns="" id="{00000000-0008-0000-1E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>
          <a:extLst>
            <a:ext uri="{FF2B5EF4-FFF2-40B4-BE49-F238E27FC236}">
              <a16:creationId xmlns:a16="http://schemas.microsoft.com/office/drawing/2014/main" xmlns="" id="{00000000-0008-0000-1E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>
          <a:extLst>
            <a:ext uri="{FF2B5EF4-FFF2-40B4-BE49-F238E27FC236}">
              <a16:creationId xmlns:a16="http://schemas.microsoft.com/office/drawing/2014/main" xmlns="" id="{00000000-0008-0000-1E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>
          <a:extLst>
            <a:ext uri="{FF2B5EF4-FFF2-40B4-BE49-F238E27FC236}">
              <a16:creationId xmlns:a16="http://schemas.microsoft.com/office/drawing/2014/main" xmlns="" id="{00000000-0008-0000-1E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>
          <a:extLst>
            <a:ext uri="{FF2B5EF4-FFF2-40B4-BE49-F238E27FC236}">
              <a16:creationId xmlns:a16="http://schemas.microsoft.com/office/drawing/2014/main" xmlns="" id="{00000000-0008-0000-1E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>
          <a:extLst>
            <a:ext uri="{FF2B5EF4-FFF2-40B4-BE49-F238E27FC236}">
              <a16:creationId xmlns:a16="http://schemas.microsoft.com/office/drawing/2014/main" xmlns="" id="{00000000-0008-0000-1E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>
          <a:extLst>
            <a:ext uri="{FF2B5EF4-FFF2-40B4-BE49-F238E27FC236}">
              <a16:creationId xmlns:a16="http://schemas.microsoft.com/office/drawing/2014/main" xmlns="" id="{00000000-0008-0000-1E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>
          <a:extLst>
            <a:ext uri="{FF2B5EF4-FFF2-40B4-BE49-F238E27FC236}">
              <a16:creationId xmlns:a16="http://schemas.microsoft.com/office/drawing/2014/main" xmlns="" id="{00000000-0008-0000-1E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>
          <a:extLst>
            <a:ext uri="{FF2B5EF4-FFF2-40B4-BE49-F238E27FC236}">
              <a16:creationId xmlns:a16="http://schemas.microsoft.com/office/drawing/2014/main" xmlns="" id="{00000000-0008-0000-1E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>
          <a:extLst>
            <a:ext uri="{FF2B5EF4-FFF2-40B4-BE49-F238E27FC236}">
              <a16:creationId xmlns:a16="http://schemas.microsoft.com/office/drawing/2014/main" xmlns="" id="{00000000-0008-0000-1E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>
          <a:extLst>
            <a:ext uri="{FF2B5EF4-FFF2-40B4-BE49-F238E27FC236}">
              <a16:creationId xmlns:a16="http://schemas.microsoft.com/office/drawing/2014/main" xmlns="" id="{00000000-0008-0000-1E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>
          <a:extLst>
            <a:ext uri="{FF2B5EF4-FFF2-40B4-BE49-F238E27FC236}">
              <a16:creationId xmlns:a16="http://schemas.microsoft.com/office/drawing/2014/main" xmlns="" id="{00000000-0008-0000-1E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>
          <a:extLst>
            <a:ext uri="{FF2B5EF4-FFF2-40B4-BE49-F238E27FC236}">
              <a16:creationId xmlns:a16="http://schemas.microsoft.com/office/drawing/2014/main" xmlns="" id="{00000000-0008-0000-1E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>
          <a:extLst>
            <a:ext uri="{FF2B5EF4-FFF2-40B4-BE49-F238E27FC236}">
              <a16:creationId xmlns:a16="http://schemas.microsoft.com/office/drawing/2014/main" xmlns="" id="{00000000-0008-0000-1E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>
          <a:extLst>
            <a:ext uri="{FF2B5EF4-FFF2-40B4-BE49-F238E27FC236}">
              <a16:creationId xmlns:a16="http://schemas.microsoft.com/office/drawing/2014/main" xmlns="" id="{00000000-0008-0000-1E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>
          <a:extLst>
            <a:ext uri="{FF2B5EF4-FFF2-40B4-BE49-F238E27FC236}">
              <a16:creationId xmlns:a16="http://schemas.microsoft.com/office/drawing/2014/main" xmlns="" id="{00000000-0008-0000-1E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>
          <a:extLst>
            <a:ext uri="{FF2B5EF4-FFF2-40B4-BE49-F238E27FC236}">
              <a16:creationId xmlns:a16="http://schemas.microsoft.com/office/drawing/2014/main" xmlns="" id="{00000000-0008-0000-1E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>
          <a:extLst>
            <a:ext uri="{FF2B5EF4-FFF2-40B4-BE49-F238E27FC236}">
              <a16:creationId xmlns:a16="http://schemas.microsoft.com/office/drawing/2014/main" xmlns="" id="{00000000-0008-0000-1E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>
          <a:extLst>
            <a:ext uri="{FF2B5EF4-FFF2-40B4-BE49-F238E27FC236}">
              <a16:creationId xmlns:a16="http://schemas.microsoft.com/office/drawing/2014/main" xmlns="" id="{00000000-0008-0000-1E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>
          <a:extLst>
            <a:ext uri="{FF2B5EF4-FFF2-40B4-BE49-F238E27FC236}">
              <a16:creationId xmlns:a16="http://schemas.microsoft.com/office/drawing/2014/main" xmlns="" id="{00000000-0008-0000-1E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>
          <a:extLst>
            <a:ext uri="{FF2B5EF4-FFF2-40B4-BE49-F238E27FC236}">
              <a16:creationId xmlns:a16="http://schemas.microsoft.com/office/drawing/2014/main" xmlns="" id="{00000000-0008-0000-1E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>
          <a:extLst>
            <a:ext uri="{FF2B5EF4-FFF2-40B4-BE49-F238E27FC236}">
              <a16:creationId xmlns:a16="http://schemas.microsoft.com/office/drawing/2014/main" xmlns="" id="{00000000-0008-0000-1E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>
          <a:extLst>
            <a:ext uri="{FF2B5EF4-FFF2-40B4-BE49-F238E27FC236}">
              <a16:creationId xmlns:a16="http://schemas.microsoft.com/office/drawing/2014/main" xmlns="" id="{00000000-0008-0000-1E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>
          <a:extLst>
            <a:ext uri="{FF2B5EF4-FFF2-40B4-BE49-F238E27FC236}">
              <a16:creationId xmlns:a16="http://schemas.microsoft.com/office/drawing/2014/main" xmlns="" id="{00000000-0008-0000-1E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>
          <a:extLst>
            <a:ext uri="{FF2B5EF4-FFF2-40B4-BE49-F238E27FC236}">
              <a16:creationId xmlns:a16="http://schemas.microsoft.com/office/drawing/2014/main" xmlns="" id="{00000000-0008-0000-1E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>
          <a:extLst>
            <a:ext uri="{FF2B5EF4-FFF2-40B4-BE49-F238E27FC236}">
              <a16:creationId xmlns:a16="http://schemas.microsoft.com/office/drawing/2014/main" xmlns="" id="{00000000-0008-0000-1E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>
          <a:extLst>
            <a:ext uri="{FF2B5EF4-FFF2-40B4-BE49-F238E27FC236}">
              <a16:creationId xmlns:a16="http://schemas.microsoft.com/office/drawing/2014/main" xmlns="" id="{00000000-0008-0000-1E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>
          <a:extLst>
            <a:ext uri="{FF2B5EF4-FFF2-40B4-BE49-F238E27FC236}">
              <a16:creationId xmlns:a16="http://schemas.microsoft.com/office/drawing/2014/main" xmlns="" id="{00000000-0008-0000-1E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>
          <a:extLst>
            <a:ext uri="{FF2B5EF4-FFF2-40B4-BE49-F238E27FC236}">
              <a16:creationId xmlns:a16="http://schemas.microsoft.com/office/drawing/2014/main" xmlns="" id="{00000000-0008-0000-1E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>
          <a:extLst>
            <a:ext uri="{FF2B5EF4-FFF2-40B4-BE49-F238E27FC236}">
              <a16:creationId xmlns:a16="http://schemas.microsoft.com/office/drawing/2014/main" xmlns="" id="{00000000-0008-0000-1E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>
          <a:extLst>
            <a:ext uri="{FF2B5EF4-FFF2-40B4-BE49-F238E27FC236}">
              <a16:creationId xmlns:a16="http://schemas.microsoft.com/office/drawing/2014/main" xmlns="" id="{00000000-0008-0000-1E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>
          <a:extLst>
            <a:ext uri="{FF2B5EF4-FFF2-40B4-BE49-F238E27FC236}">
              <a16:creationId xmlns:a16="http://schemas.microsoft.com/office/drawing/2014/main" xmlns="" id="{00000000-0008-0000-1E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>
          <a:extLst>
            <a:ext uri="{FF2B5EF4-FFF2-40B4-BE49-F238E27FC236}">
              <a16:creationId xmlns:a16="http://schemas.microsoft.com/office/drawing/2014/main" xmlns="" id="{00000000-0008-0000-1E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>
          <a:extLst>
            <a:ext uri="{FF2B5EF4-FFF2-40B4-BE49-F238E27FC236}">
              <a16:creationId xmlns:a16="http://schemas.microsoft.com/office/drawing/2014/main" xmlns="" id="{00000000-0008-0000-1E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>
          <a:extLst>
            <a:ext uri="{FF2B5EF4-FFF2-40B4-BE49-F238E27FC236}">
              <a16:creationId xmlns:a16="http://schemas.microsoft.com/office/drawing/2014/main" xmlns="" id="{00000000-0008-0000-1E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>
          <a:extLst>
            <a:ext uri="{FF2B5EF4-FFF2-40B4-BE49-F238E27FC236}">
              <a16:creationId xmlns:a16="http://schemas.microsoft.com/office/drawing/2014/main" xmlns="" id="{00000000-0008-0000-1E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>
          <a:extLst>
            <a:ext uri="{FF2B5EF4-FFF2-40B4-BE49-F238E27FC236}">
              <a16:creationId xmlns:a16="http://schemas.microsoft.com/office/drawing/2014/main" xmlns="" id="{00000000-0008-0000-1E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>
          <a:extLst>
            <a:ext uri="{FF2B5EF4-FFF2-40B4-BE49-F238E27FC236}">
              <a16:creationId xmlns:a16="http://schemas.microsoft.com/office/drawing/2014/main" xmlns="" id="{00000000-0008-0000-1E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>
          <a:extLst>
            <a:ext uri="{FF2B5EF4-FFF2-40B4-BE49-F238E27FC236}">
              <a16:creationId xmlns:a16="http://schemas.microsoft.com/office/drawing/2014/main" xmlns="" id="{00000000-0008-0000-1E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>
          <a:extLst>
            <a:ext uri="{FF2B5EF4-FFF2-40B4-BE49-F238E27FC236}">
              <a16:creationId xmlns:a16="http://schemas.microsoft.com/office/drawing/2014/main" xmlns="" id="{00000000-0008-0000-1E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>
          <a:extLst>
            <a:ext uri="{FF2B5EF4-FFF2-40B4-BE49-F238E27FC236}">
              <a16:creationId xmlns:a16="http://schemas.microsoft.com/office/drawing/2014/main" xmlns="" id="{00000000-0008-0000-1E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>
          <a:extLst>
            <a:ext uri="{FF2B5EF4-FFF2-40B4-BE49-F238E27FC236}">
              <a16:creationId xmlns:a16="http://schemas.microsoft.com/office/drawing/2014/main" xmlns="" id="{00000000-0008-0000-1E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>
          <a:extLst>
            <a:ext uri="{FF2B5EF4-FFF2-40B4-BE49-F238E27FC236}">
              <a16:creationId xmlns:a16="http://schemas.microsoft.com/office/drawing/2014/main" xmlns="" id="{00000000-0008-0000-1E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>
          <a:extLst>
            <a:ext uri="{FF2B5EF4-FFF2-40B4-BE49-F238E27FC236}">
              <a16:creationId xmlns:a16="http://schemas.microsoft.com/office/drawing/2014/main" xmlns="" id="{00000000-0008-0000-1E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>
          <a:extLst>
            <a:ext uri="{FF2B5EF4-FFF2-40B4-BE49-F238E27FC236}">
              <a16:creationId xmlns:a16="http://schemas.microsoft.com/office/drawing/2014/main" xmlns="" id="{00000000-0008-0000-1E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>
          <a:extLst>
            <a:ext uri="{FF2B5EF4-FFF2-40B4-BE49-F238E27FC236}">
              <a16:creationId xmlns:a16="http://schemas.microsoft.com/office/drawing/2014/main" xmlns="" id="{00000000-0008-0000-1E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>
          <a:extLst>
            <a:ext uri="{FF2B5EF4-FFF2-40B4-BE49-F238E27FC236}">
              <a16:creationId xmlns:a16="http://schemas.microsoft.com/office/drawing/2014/main" xmlns="" id="{00000000-0008-0000-1E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>
          <a:extLst>
            <a:ext uri="{FF2B5EF4-FFF2-40B4-BE49-F238E27FC236}">
              <a16:creationId xmlns:a16="http://schemas.microsoft.com/office/drawing/2014/main" xmlns="" id="{00000000-0008-0000-1E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>
          <a:extLst>
            <a:ext uri="{FF2B5EF4-FFF2-40B4-BE49-F238E27FC236}">
              <a16:creationId xmlns:a16="http://schemas.microsoft.com/office/drawing/2014/main" xmlns="" id="{00000000-0008-0000-1E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>
          <a:extLst>
            <a:ext uri="{FF2B5EF4-FFF2-40B4-BE49-F238E27FC236}">
              <a16:creationId xmlns:a16="http://schemas.microsoft.com/office/drawing/2014/main" xmlns="" id="{00000000-0008-0000-1E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>
          <a:extLst>
            <a:ext uri="{FF2B5EF4-FFF2-40B4-BE49-F238E27FC236}">
              <a16:creationId xmlns:a16="http://schemas.microsoft.com/office/drawing/2014/main" xmlns="" id="{00000000-0008-0000-1E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>
          <a:extLst>
            <a:ext uri="{FF2B5EF4-FFF2-40B4-BE49-F238E27FC236}">
              <a16:creationId xmlns:a16="http://schemas.microsoft.com/office/drawing/2014/main" xmlns="" id="{00000000-0008-0000-1E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>
          <a:extLst>
            <a:ext uri="{FF2B5EF4-FFF2-40B4-BE49-F238E27FC236}">
              <a16:creationId xmlns:a16="http://schemas.microsoft.com/office/drawing/2014/main" xmlns="" id="{00000000-0008-0000-1E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>
          <a:extLst>
            <a:ext uri="{FF2B5EF4-FFF2-40B4-BE49-F238E27FC236}">
              <a16:creationId xmlns:a16="http://schemas.microsoft.com/office/drawing/2014/main" xmlns="" id="{00000000-0008-0000-1E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>
          <a:extLst>
            <a:ext uri="{FF2B5EF4-FFF2-40B4-BE49-F238E27FC236}">
              <a16:creationId xmlns:a16="http://schemas.microsoft.com/office/drawing/2014/main" xmlns="" id="{00000000-0008-0000-1E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-30 NOVIEMBRE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138112</xdr:colOff>
      <xdr:row>33</xdr:row>
      <xdr:rowOff>121024</xdr:rowOff>
    </xdr:from>
    <xdr:to>
      <xdr:col>8</xdr:col>
      <xdr:colOff>127312</xdr:colOff>
      <xdr:row>36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SpPr txBox="1"/>
      </xdr:nvSpPr>
      <xdr:spPr>
        <a:xfrm>
          <a:off x="1195387" y="6750424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-30 NOVIEMBRE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30</xdr:row>
      <xdr:rowOff>0</xdr:rowOff>
    </xdr:from>
    <xdr:to>
      <xdr:col>6</xdr:col>
      <xdr:colOff>714375</xdr:colOff>
      <xdr:row>31</xdr:row>
      <xdr:rowOff>78827</xdr:rowOff>
    </xdr:to>
    <xdr:sp macro="" textlink="$O$21">
      <xdr:nvSpPr>
        <xdr:cNvPr id="5" name="4 CuadroTexto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58</xdr:row>
      <xdr:rowOff>26091</xdr:rowOff>
    </xdr:from>
    <xdr:to>
      <xdr:col>6</xdr:col>
      <xdr:colOff>132521</xdr:colOff>
      <xdr:row>59</xdr:row>
      <xdr:rowOff>104918</xdr:rowOff>
    </xdr:to>
    <xdr:sp macro="" textlink="$P$21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63</xdr:row>
      <xdr:rowOff>103946</xdr:rowOff>
    </xdr:from>
    <xdr:to>
      <xdr:col>7</xdr:col>
      <xdr:colOff>143703</xdr:colOff>
      <xdr:row>64</xdr:row>
      <xdr:rowOff>182773</xdr:rowOff>
    </xdr:to>
    <xdr:sp macro="" textlink="$Q$21">
      <xdr:nvSpPr>
        <xdr:cNvPr id="7" name="6 CuadroTexto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2</xdr:col>
      <xdr:colOff>504159</xdr:colOff>
      <xdr:row>67</xdr:row>
      <xdr:rowOff>155438</xdr:rowOff>
    </xdr:from>
    <xdr:to>
      <xdr:col>4</xdr:col>
      <xdr:colOff>481217</xdr:colOff>
      <xdr:row>72</xdr:row>
      <xdr:rowOff>1363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GrpSpPr/>
      </xdr:nvGrpSpPr>
      <xdr:grpSpPr>
        <a:xfrm>
          <a:off x="1557512" y="13266320"/>
          <a:ext cx="1501058" cy="798425"/>
          <a:chOff x="2864999" y="12278041"/>
          <a:chExt cx="1967783" cy="798425"/>
        </a:xfrm>
      </xdr:grpSpPr>
      <xdr:sp macro="" textlink="">
        <xdr:nvSpPr>
          <xdr:cNvPr id="9" name="16 CuadroTexto">
            <a:extLst>
              <a:ext uri="{FF2B5EF4-FFF2-40B4-BE49-F238E27FC236}">
                <a16:creationId xmlns:a16="http://schemas.microsoft.com/office/drawing/2014/main" xmlns="" id="{00000000-0008-0000-1F00-000009000000}"/>
              </a:ext>
            </a:extLst>
          </xdr:cNvPr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>
            <a:extLst>
              <a:ext uri="{FF2B5EF4-FFF2-40B4-BE49-F238E27FC236}">
                <a16:creationId xmlns:a16="http://schemas.microsoft.com/office/drawing/2014/main" xmlns="" id="{00000000-0008-0000-1F00-00000A000000}"/>
              </a:ext>
            </a:extLst>
          </xdr:cNvPr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42</xdr:row>
      <xdr:rowOff>161605</xdr:rowOff>
    </xdr:from>
    <xdr:to>
      <xdr:col>9</xdr:col>
      <xdr:colOff>345621</xdr:colOff>
      <xdr:row>66</xdr:row>
      <xdr:rowOff>39205</xdr:rowOff>
    </xdr:to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xmlns="" id="{00000000-0008-0000-1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646020</xdr:colOff>
      <xdr:row>47</xdr:row>
      <xdr:rowOff>169048</xdr:rowOff>
    </xdr:from>
    <xdr:to>
      <xdr:col>8</xdr:col>
      <xdr:colOff>985984</xdr:colOff>
      <xdr:row>51</xdr:row>
      <xdr:rowOff>46585</xdr:rowOff>
    </xdr:to>
    <xdr:grpSp>
      <xdr:nvGrpSpPr>
        <xdr:cNvPr id="12" name="11 Grupo">
          <a:extLst>
            <a:ext uri="{FF2B5EF4-FFF2-40B4-BE49-F238E27FC236}">
              <a16:creationId xmlns:a16="http://schemas.microsoft.com/office/drawing/2014/main" xmlns="" id="{00000000-0008-0000-1F00-00000C000000}"/>
            </a:ext>
          </a:extLst>
        </xdr:cNvPr>
        <xdr:cNvGrpSpPr/>
      </xdr:nvGrpSpPr>
      <xdr:grpSpPr>
        <a:xfrm>
          <a:off x="4747373" y="9469930"/>
          <a:ext cx="1863964" cy="639537"/>
          <a:chOff x="5722845" y="8693923"/>
          <a:chExt cx="1863964" cy="639537"/>
        </a:xfrm>
      </xdr:grpSpPr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xmlns="" id="{00000000-0008-0000-1F00-00000D000000}"/>
              </a:ext>
            </a:extLst>
          </xdr:cNvPr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>
            <a:extLst>
              <a:ext uri="{FF2B5EF4-FFF2-40B4-BE49-F238E27FC236}">
                <a16:creationId xmlns:a16="http://schemas.microsoft.com/office/drawing/2014/main" xmlns="" id="{00000000-0008-0000-1F00-00000E000000}"/>
              </a:ext>
            </a:extLst>
          </xdr:cNvPr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21</xdr:row>
      <xdr:rowOff>0</xdr:rowOff>
    </xdr:to>
    <xdr:sp macro="" textlink="">
      <xdr:nvSpPr>
        <xdr:cNvPr id="15" name="14 Rectángulo">
          <a:extLst>
            <a:ext uri="{FF2B5EF4-FFF2-40B4-BE49-F238E27FC236}">
              <a16:creationId xmlns:a16="http://schemas.microsoft.com/office/drawing/2014/main" xmlns="" id="{00000000-0008-0000-1F00-00000F000000}"/>
            </a:ext>
          </a:extLst>
        </xdr:cNvPr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50</xdr:row>
      <xdr:rowOff>47625</xdr:rowOff>
    </xdr:from>
    <xdr:to>
      <xdr:col>7</xdr:col>
      <xdr:colOff>38100</xdr:colOff>
      <xdr:row>59</xdr:row>
      <xdr:rowOff>152400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xmlns="" id="{00000000-0008-0000-1F00-000010000000}"/>
            </a:ext>
          </a:extLst>
        </xdr:cNvPr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751062</xdr:colOff>
      <xdr:row>2</xdr:row>
      <xdr:rowOff>83083</xdr:rowOff>
    </xdr:from>
    <xdr:to>
      <xdr:col>7</xdr:col>
      <xdr:colOff>741537</xdr:colOff>
      <xdr:row>5</xdr:row>
      <xdr:rowOff>54508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SpPr txBox="1"/>
      </xdr:nvSpPr>
      <xdr:spPr>
        <a:xfrm>
          <a:off x="970137" y="464083"/>
          <a:ext cx="456247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REGÍMENES</a:t>
          </a:r>
          <a:r>
            <a:rPr lang="es-ES" sz="1400" b="1" baseline="0">
              <a:solidFill>
                <a:sysClr val="windowText" lastClr="000000"/>
              </a:solidFill>
            </a:rPr>
            <a:t> 12 MARZO - 30 NOVIEMBRE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548723</xdr:colOff>
      <xdr:row>41</xdr:row>
      <xdr:rowOff>129505</xdr:rowOff>
    </xdr:from>
    <xdr:to>
      <xdr:col>9</xdr:col>
      <xdr:colOff>416201</xdr:colOff>
      <xdr:row>43</xdr:row>
      <xdr:rowOff>189761</xdr:rowOff>
    </xdr:to>
    <xdr:sp macro="" textlink="">
      <xdr:nvSpPr>
        <xdr:cNvPr id="3" name="CuadroTexto 5"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SpPr txBox="1"/>
      </xdr:nvSpPr>
      <xdr:spPr>
        <a:xfrm>
          <a:off x="767798" y="8292430"/>
          <a:ext cx="5963478" cy="441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TIPO DE CONTRATO  12 MARZO - 30 NOVIEMBRE</a:t>
          </a:r>
        </a:p>
      </xdr:txBody>
    </xdr:sp>
    <xdr:clientData/>
  </xdr:twoCellAnchor>
  <xdr:oneCellAnchor>
    <xdr:from>
      <xdr:col>3</xdr:col>
      <xdr:colOff>22412</xdr:colOff>
      <xdr:row>21</xdr:row>
      <xdr:rowOff>11206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SpPr txBox="1"/>
      </xdr:nvSpPr>
      <xdr:spPr>
        <a:xfrm>
          <a:off x="2308412" y="3249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0</xdr:col>
      <xdr:colOff>761999</xdr:colOff>
      <xdr:row>16</xdr:row>
      <xdr:rowOff>0</xdr:rowOff>
    </xdr:from>
    <xdr:to>
      <xdr:col>6</xdr:col>
      <xdr:colOff>470646</xdr:colOff>
      <xdr:row>38</xdr:row>
      <xdr:rowOff>439575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761999</xdr:colOff>
      <xdr:row>51</xdr:row>
      <xdr:rowOff>0</xdr:rowOff>
    </xdr:from>
    <xdr:to>
      <xdr:col>6</xdr:col>
      <xdr:colOff>414617</xdr:colOff>
      <xdr:row>74</xdr:row>
      <xdr:rowOff>77625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347867</xdr:colOff>
      <xdr:row>10</xdr:row>
      <xdr:rowOff>190499</xdr:rowOff>
    </xdr:from>
    <xdr:to>
      <xdr:col>11</xdr:col>
      <xdr:colOff>198781</xdr:colOff>
      <xdr:row>36</xdr:row>
      <xdr:rowOff>73301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506479</xdr:colOff>
      <xdr:row>51</xdr:row>
      <xdr:rowOff>38100</xdr:rowOff>
    </xdr:from>
    <xdr:to>
      <xdr:col>11</xdr:col>
      <xdr:colOff>233153</xdr:colOff>
      <xdr:row>74</xdr:row>
      <xdr:rowOff>155297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456394</xdr:colOff>
      <xdr:row>38</xdr:row>
      <xdr:rowOff>67951</xdr:rowOff>
    </xdr:from>
    <xdr:to>
      <xdr:col>9</xdr:col>
      <xdr:colOff>319473</xdr:colOff>
      <xdr:row>38</xdr:row>
      <xdr:rowOff>323935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xmlns="" id="{00000000-0008-0000-2000-000009000000}"/>
            </a:ext>
          </a:extLst>
        </xdr:cNvPr>
        <xdr:cNvSpPr txBox="1"/>
      </xdr:nvSpPr>
      <xdr:spPr>
        <a:xfrm>
          <a:off x="4486973" y="6595083"/>
          <a:ext cx="2149079" cy="255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 b="1"/>
            <a:t>ACUMULADO:</a:t>
          </a:r>
          <a:r>
            <a:rPr lang="es-ES" sz="1000" b="1" baseline="0"/>
            <a:t> del 12/03 al 30/11</a:t>
          </a:r>
          <a:endParaRPr lang="es-ES" sz="1000" b="1"/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0.23814</cdr:x>
      <cdr:y>0.88421</cdr:y>
    </cdr:from>
    <cdr:to>
      <cdr:x>0.87302</cdr:x>
      <cdr:y>0.94749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994100" y="3970470"/>
          <a:ext cx="2650265" cy="2841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30/11</a:t>
          </a:r>
          <a:endParaRPr lang="es-ES" sz="1000" b="1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419100</xdr:colOff>
      <xdr:row>2</xdr:row>
      <xdr:rowOff>78441</xdr:rowOff>
    </xdr:from>
    <xdr:to>
      <xdr:col>9</xdr:col>
      <xdr:colOff>200025</xdr:colOff>
      <xdr:row>5</xdr:row>
      <xdr:rowOff>87966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SpPr txBox="1"/>
      </xdr:nvSpPr>
      <xdr:spPr>
        <a:xfrm>
          <a:off x="1943100" y="459441"/>
          <a:ext cx="511492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SECTORES </a:t>
          </a:r>
          <a:r>
            <a:rPr lang="es-ES" sz="1400" b="1" baseline="0">
              <a:solidFill>
                <a:sysClr val="windowText" lastClr="000000"/>
              </a:solidFill>
            </a:rPr>
            <a:t>12 MARZO - 30 NOVIEMBRE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381000</xdr:colOff>
      <xdr:row>32</xdr:row>
      <xdr:rowOff>115661</xdr:rowOff>
    </xdr:from>
    <xdr:to>
      <xdr:col>9</xdr:col>
      <xdr:colOff>447675</xdr:colOff>
      <xdr:row>36</xdr:row>
      <xdr:rowOff>76200</xdr:rowOff>
    </xdr:to>
    <xdr:sp macro="" textlink="">
      <xdr:nvSpPr>
        <xdr:cNvPr id="3" name="CuadroTexto 4">
          <a:extLst>
            <a:ext uri="{FF2B5EF4-FFF2-40B4-BE49-F238E27FC236}">
              <a16:creationId xmlns:a16="http://schemas.microsoft.com/office/drawing/2014/main" xmlns="" id="{00000000-0008-0000-2100-000003000000}"/>
            </a:ext>
          </a:extLst>
        </xdr:cNvPr>
        <xdr:cNvSpPr txBox="1"/>
      </xdr:nvSpPr>
      <xdr:spPr>
        <a:xfrm>
          <a:off x="1905000" y="7087961"/>
          <a:ext cx="5400675" cy="7034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ysClr val="windowText" lastClr="000000"/>
              </a:solidFill>
            </a:rPr>
            <a:t>VARIACIÓN POR SECCIÓN DE ACTIVIDAD (R. GENERAL)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 MARZO - 30 NOVIEMBRE</a:t>
          </a:r>
          <a:endParaRPr lang="es-ES" sz="1800">
            <a:effectLst/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726282</xdr:colOff>
      <xdr:row>38</xdr:row>
      <xdr:rowOff>90147</xdr:rowOff>
    </xdr:from>
    <xdr:to>
      <xdr:col>7</xdr:col>
      <xdr:colOff>745515</xdr:colOff>
      <xdr:row>77</xdr:row>
      <xdr:rowOff>39120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753035</xdr:colOff>
      <xdr:row>12</xdr:row>
      <xdr:rowOff>114301</xdr:rowOff>
    </xdr:from>
    <xdr:to>
      <xdr:col>7</xdr:col>
      <xdr:colOff>640976</xdr:colOff>
      <xdr:row>13</xdr:row>
      <xdr:rowOff>181537</xdr:rowOff>
    </xdr:to>
    <xdr:sp macro="" textlink="#REF!">
      <xdr:nvSpPr>
        <xdr:cNvPr id="5" name="4 CuadroTexto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 txBox="1"/>
      </xdr:nvSpPr>
      <xdr:spPr>
        <a:xfrm>
          <a:off x="5325035" y="2590801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177B4B8-80F6-4840-9FCB-9BF0E7E223C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900"/>
        </a:p>
      </xdr:txBody>
    </xdr:sp>
    <xdr:clientData/>
  </xdr:twoCellAnchor>
  <xdr:twoCellAnchor>
    <xdr:from>
      <xdr:col>7</xdr:col>
      <xdr:colOff>535002</xdr:colOff>
      <xdr:row>20</xdr:row>
      <xdr:rowOff>30416</xdr:rowOff>
    </xdr:from>
    <xdr:to>
      <xdr:col>8</xdr:col>
      <xdr:colOff>422943</xdr:colOff>
      <xdr:row>21</xdr:row>
      <xdr:rowOff>0</xdr:rowOff>
    </xdr:to>
    <xdr:sp macro="" textlink="#REF!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SpPr txBox="1"/>
      </xdr:nvSpPr>
      <xdr:spPr>
        <a:xfrm>
          <a:off x="5869002" y="4221416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F036D77-D52A-41BC-B945-E60177C00D9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8</xdr:col>
      <xdr:colOff>389965</xdr:colOff>
      <xdr:row>21</xdr:row>
      <xdr:rowOff>0</xdr:rowOff>
    </xdr:from>
    <xdr:to>
      <xdr:col>9</xdr:col>
      <xdr:colOff>277906</xdr:colOff>
      <xdr:row>21</xdr:row>
      <xdr:rowOff>162646</xdr:rowOff>
    </xdr:to>
    <xdr:sp macro="" textlink="#REF!">
      <xdr:nvSpPr>
        <xdr:cNvPr id="7" name="6 CuadroTexto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SpPr txBox="1"/>
      </xdr:nvSpPr>
      <xdr:spPr>
        <a:xfrm>
          <a:off x="6485965" y="4667410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A03FD2F-8802-4FC9-B858-14649E7284C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9</xdr:col>
      <xdr:colOff>100853</xdr:colOff>
      <xdr:row>21</xdr:row>
      <xdr:rowOff>0</xdr:rowOff>
    </xdr:from>
    <xdr:to>
      <xdr:col>10</xdr:col>
      <xdr:colOff>291353</xdr:colOff>
      <xdr:row>21</xdr:row>
      <xdr:rowOff>107319</xdr:rowOff>
    </xdr:to>
    <xdr:sp macro="" textlink="#REF!">
      <xdr:nvSpPr>
        <xdr:cNvPr id="8" name="7 CuadroTexto"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 txBox="1"/>
      </xdr:nvSpPr>
      <xdr:spPr>
        <a:xfrm>
          <a:off x="6958853" y="4645701"/>
          <a:ext cx="952500" cy="224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7A34B0A-7985-4191-9A0C-17B5377358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 editAs="absolute">
    <xdr:from>
      <xdr:col>0</xdr:col>
      <xdr:colOff>758598</xdr:colOff>
      <xdr:row>9</xdr:row>
      <xdr:rowOff>11906</xdr:rowOff>
    </xdr:from>
    <xdr:to>
      <xdr:col>7</xdr:col>
      <xdr:colOff>151085</xdr:colOff>
      <xdr:row>28</xdr:row>
      <xdr:rowOff>154845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xmlns="" id="{00000000-0008-0000-2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363438</xdr:colOff>
      <xdr:row>12</xdr:row>
      <xdr:rowOff>129737</xdr:rowOff>
    </xdr:from>
    <xdr:to>
      <xdr:col>12</xdr:col>
      <xdr:colOff>538655</xdr:colOff>
      <xdr:row>28</xdr:row>
      <xdr:rowOff>121232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xmlns="" id="{00000000-0008-0000-2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708335</xdr:colOff>
      <xdr:row>38</xdr:row>
      <xdr:rowOff>124688</xdr:rowOff>
    </xdr:from>
    <xdr:to>
      <xdr:col>11</xdr:col>
      <xdr:colOff>253827</xdr:colOff>
      <xdr:row>78</xdr:row>
      <xdr:rowOff>14131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xmlns="" id="{00000000-0008-0000-2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0.04864</cdr:x>
      <cdr:y>0.91249</cdr:y>
    </cdr:from>
    <cdr:to>
      <cdr:x>0.99641</cdr:x>
      <cdr:y>0.97784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14689" y="3573124"/>
          <a:ext cx="4183307" cy="25589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                                     ACUMULADO:</a:t>
          </a:r>
          <a:r>
            <a:rPr lang="es-ES" sz="1000" b="1" baseline="0"/>
            <a:t> del 12/03 al 30/11</a:t>
          </a:r>
          <a:endParaRPr lang="es-ES" sz="1000" b="1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0.09047</cdr:x>
      <cdr:y>0.92479</cdr:y>
    </cdr:from>
    <cdr:to>
      <cdr:x>0.95593</cdr:x>
      <cdr:y>0.98442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34633" y="7622957"/>
          <a:ext cx="2244564" cy="49147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30/11</a:t>
          </a:r>
          <a:endParaRPr lang="es-ES" sz="1000" b="1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23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23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23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23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23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23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23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23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23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23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23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23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23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23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23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23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23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23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23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23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23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23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23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23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23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23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23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23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23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142328</xdr:colOff>
      <xdr:row>33</xdr:row>
      <xdr:rowOff>109483</xdr:rowOff>
    </xdr:from>
    <xdr:to>
      <xdr:col>12</xdr:col>
      <xdr:colOff>153275</xdr:colOff>
      <xdr:row>54</xdr:row>
      <xdr:rowOff>10949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67C36CF3-8B0A-4944-A6CC-9000D89FE9A7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4306DFF2-C47E-4E36-898A-0F3E04FC9520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85BA59E9-5AE8-4D9B-BA29-48281F0A79EC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77856F0F-A7F6-48E7-B14F-FEDE442DAD3B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4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Españoles</a:t>
          </a:r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Extranjeros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xmlns="" id="{00000000-0008-0000-0B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11</xdr:row>
      <xdr:rowOff>247650</xdr:rowOff>
    </xdr:from>
    <xdr:to>
      <xdr:col>7</xdr:col>
      <xdr:colOff>0</xdr:colOff>
      <xdr:row>60</xdr:row>
      <xdr:rowOff>85725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571875"/>
          <a:ext cx="672465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xmlns="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xmlns="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xmlns="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xmlns="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xmlns="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xmlns="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xmlns="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xmlns="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22</xdr:row>
      <xdr:rowOff>76200</xdr:rowOff>
    </xdr:from>
    <xdr:to>
      <xdr:col>6</xdr:col>
      <xdr:colOff>654409</xdr:colOff>
      <xdr:row>36</xdr:row>
      <xdr:rowOff>118085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34291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158115</xdr:rowOff>
    </xdr:from>
    <xdr:to>
      <xdr:col>7</xdr:col>
      <xdr:colOff>1485900</xdr:colOff>
      <xdr:row>54</xdr:row>
      <xdr:rowOff>83127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I2:M14"/>
  <sheetViews>
    <sheetView showGridLines="0" showRowColHeaders="0" workbookViewId="0">
      <selection activeCell="K37" sqref="K37"/>
    </sheetView>
  </sheetViews>
  <sheetFormatPr baseColWidth="10" defaultColWidth="11.42578125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383"/>
      <c r="J2" s="383"/>
      <c r="K2" s="383"/>
      <c r="L2" s="383"/>
      <c r="M2" s="383"/>
    </row>
    <row r="3" spans="9:13">
      <c r="I3" s="383"/>
      <c r="J3" s="383"/>
      <c r="K3" s="383"/>
      <c r="L3" s="383"/>
      <c r="M3" s="383"/>
    </row>
    <row r="4" spans="9:13">
      <c r="I4" s="383"/>
      <c r="J4" s="383"/>
      <c r="K4" s="383"/>
      <c r="L4" s="383"/>
      <c r="M4" s="383"/>
    </row>
    <row r="5" spans="9:13">
      <c r="I5" s="383"/>
      <c r="J5" s="383"/>
      <c r="K5" s="383"/>
      <c r="L5" s="383"/>
      <c r="M5" s="383"/>
    </row>
    <row r="6" spans="9:13">
      <c r="I6" s="383"/>
      <c r="J6" s="383"/>
      <c r="K6" s="383"/>
      <c r="L6" s="383"/>
      <c r="M6" s="383"/>
    </row>
    <row r="7" spans="9:13">
      <c r="I7" s="383"/>
      <c r="J7" s="383"/>
      <c r="K7" s="383"/>
      <c r="L7" s="383"/>
      <c r="M7" s="383"/>
    </row>
    <row r="8" spans="9:13">
      <c r="I8" s="383"/>
      <c r="J8" s="383"/>
      <c r="K8" s="383"/>
      <c r="L8" s="383"/>
      <c r="M8" s="383"/>
    </row>
    <row r="9" spans="9:13">
      <c r="I9" s="383"/>
      <c r="J9" s="383"/>
      <c r="K9" s="383"/>
      <c r="L9" s="383"/>
      <c r="M9" s="383"/>
    </row>
    <row r="10" spans="9:13">
      <c r="I10" s="383"/>
      <c r="J10" s="383"/>
      <c r="K10" s="383"/>
      <c r="L10" s="383"/>
      <c r="M10" s="383"/>
    </row>
    <row r="11" spans="9:13">
      <c r="I11" s="383"/>
      <c r="J11" s="383"/>
      <c r="K11" s="383"/>
      <c r="L11" s="383"/>
      <c r="M11" s="383"/>
    </row>
    <row r="12" spans="9:13">
      <c r="I12" s="383"/>
      <c r="J12" s="383"/>
      <c r="K12" s="383"/>
      <c r="L12" s="383"/>
      <c r="M12" s="383"/>
    </row>
    <row r="13" spans="9:13">
      <c r="I13" s="383"/>
      <c r="J13" s="383"/>
      <c r="K13" s="383"/>
      <c r="L13" s="383"/>
      <c r="M13" s="383"/>
    </row>
    <row r="14" spans="9:13">
      <c r="I14" s="383"/>
      <c r="J14" s="383"/>
      <c r="K14" s="383"/>
      <c r="L14" s="383"/>
      <c r="M14" s="383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2"/>
  <sheetViews>
    <sheetView showGridLines="0" showRowColHeaders="0" workbookViewId="0">
      <pane ySplit="4" topLeftCell="A5" activePane="bottomLeft" state="frozen"/>
      <selection pane="bottomLeft" activeCell="K12" sqref="K12"/>
    </sheetView>
  </sheetViews>
  <sheetFormatPr baseColWidth="10" defaultColWidth="11.5703125" defaultRowHeight="15"/>
  <cols>
    <col min="1" max="1" width="3" style="28" customWidth="1"/>
    <col min="2" max="2" width="14.7109375" style="109" customWidth="1"/>
    <col min="3" max="7" width="12.5703125" style="94" customWidth="1"/>
    <col min="8" max="8" width="11.5703125" style="75"/>
    <col min="9" max="9" width="11.5703125" style="8"/>
    <col min="10" max="11" width="11.5703125" style="76"/>
    <col min="12" max="16384" width="11.5703125" style="75"/>
  </cols>
  <sheetData>
    <row r="1" spans="1:11" s="9" customFormat="1" ht="21.2" customHeight="1">
      <c r="A1" s="28"/>
      <c r="B1" s="1134" t="s">
        <v>183</v>
      </c>
      <c r="C1" s="1134"/>
      <c r="D1" s="1134"/>
      <c r="E1" s="1134"/>
      <c r="F1" s="1134"/>
      <c r="G1" s="1134"/>
      <c r="H1" s="1134"/>
      <c r="I1" s="1134"/>
      <c r="J1" s="389"/>
      <c r="K1" s="389"/>
    </row>
    <row r="2" spans="1:11" s="9" customFormat="1" ht="17.850000000000001" customHeight="1">
      <c r="A2" s="28"/>
      <c r="B2" s="1135" t="s">
        <v>163</v>
      </c>
      <c r="C2" s="1135"/>
      <c r="D2" s="1135"/>
      <c r="E2" s="1135"/>
      <c r="F2" s="1135"/>
      <c r="G2" s="1135"/>
      <c r="H2" s="1135"/>
      <c r="I2" s="1135"/>
      <c r="J2" s="389"/>
      <c r="K2" s="389"/>
    </row>
    <row r="3" spans="1:11" s="9" customFormat="1" ht="2.1" customHeight="1">
      <c r="A3" s="28"/>
      <c r="B3" s="177"/>
      <c r="C3" s="93"/>
      <c r="D3" s="93"/>
      <c r="E3" s="93"/>
      <c r="F3" s="93"/>
      <c r="G3" s="93"/>
      <c r="H3" s="96"/>
      <c r="I3" s="97"/>
      <c r="J3" s="389"/>
      <c r="K3" s="389"/>
    </row>
    <row r="4" spans="1:11" ht="39.950000000000003" customHeight="1">
      <c r="B4" s="528" t="s">
        <v>632</v>
      </c>
      <c r="C4" s="526" t="s">
        <v>530</v>
      </c>
      <c r="D4" s="526" t="s">
        <v>531</v>
      </c>
      <c r="E4" s="526" t="s">
        <v>159</v>
      </c>
      <c r="F4" s="526" t="s">
        <v>160</v>
      </c>
      <c r="G4" s="526" t="s">
        <v>161</v>
      </c>
      <c r="H4" s="526" t="s">
        <v>162</v>
      </c>
      <c r="I4" s="526" t="s">
        <v>12</v>
      </c>
    </row>
    <row r="5" spans="1:11">
      <c r="B5" s="29">
        <v>2009</v>
      </c>
      <c r="C5" s="78">
        <v>10</v>
      </c>
      <c r="D5" s="78">
        <v>11</v>
      </c>
      <c r="E5" s="78">
        <v>37</v>
      </c>
      <c r="F5" s="78">
        <v>12</v>
      </c>
      <c r="G5" s="78">
        <v>14</v>
      </c>
      <c r="H5" s="78">
        <v>2</v>
      </c>
      <c r="I5" s="79">
        <v>86</v>
      </c>
    </row>
    <row r="6" spans="1:11">
      <c r="B6" s="29">
        <v>2010</v>
      </c>
      <c r="C6" s="78">
        <v>7</v>
      </c>
      <c r="D6" s="78">
        <v>12</v>
      </c>
      <c r="E6" s="78">
        <v>38</v>
      </c>
      <c r="F6" s="78">
        <v>10</v>
      </c>
      <c r="G6" s="78">
        <v>12</v>
      </c>
      <c r="H6" s="78">
        <v>2</v>
      </c>
      <c r="I6" s="79">
        <v>81</v>
      </c>
    </row>
    <row r="7" spans="1:11">
      <c r="B7" s="29">
        <v>2011</v>
      </c>
      <c r="C7" s="78">
        <v>11</v>
      </c>
      <c r="D7" s="78">
        <v>14</v>
      </c>
      <c r="E7" s="78">
        <v>31</v>
      </c>
      <c r="F7" s="78">
        <v>10</v>
      </c>
      <c r="G7" s="78">
        <v>11</v>
      </c>
      <c r="H7" s="78">
        <v>2</v>
      </c>
      <c r="I7" s="79">
        <v>79</v>
      </c>
    </row>
    <row r="8" spans="1:11">
      <c r="B8" s="29">
        <v>2012</v>
      </c>
      <c r="C8" s="78">
        <v>10</v>
      </c>
      <c r="D8" s="78">
        <v>12</v>
      </c>
      <c r="E8" s="78">
        <v>33</v>
      </c>
      <c r="F8" s="78">
        <v>9</v>
      </c>
      <c r="G8" s="78">
        <v>9</v>
      </c>
      <c r="H8" s="78">
        <v>1</v>
      </c>
      <c r="I8" s="79">
        <v>74</v>
      </c>
    </row>
    <row r="9" spans="1:11">
      <c r="B9" s="29">
        <v>2013</v>
      </c>
      <c r="C9" s="78">
        <v>10</v>
      </c>
      <c r="D9" s="78">
        <v>12</v>
      </c>
      <c r="E9" s="78">
        <v>22</v>
      </c>
      <c r="F9" s="78">
        <v>9</v>
      </c>
      <c r="G9" s="78">
        <v>8</v>
      </c>
      <c r="H9" s="78">
        <v>1</v>
      </c>
      <c r="I9" s="79">
        <v>62</v>
      </c>
    </row>
    <row r="10" spans="1:11">
      <c r="B10" s="29">
        <v>2014</v>
      </c>
      <c r="C10" s="78">
        <v>10</v>
      </c>
      <c r="D10" s="78">
        <v>10</v>
      </c>
      <c r="E10" s="78">
        <v>23</v>
      </c>
      <c r="F10" s="78">
        <v>8</v>
      </c>
      <c r="G10" s="78">
        <v>7</v>
      </c>
      <c r="H10" s="78">
        <v>1</v>
      </c>
      <c r="I10" s="79">
        <v>59</v>
      </c>
    </row>
    <row r="11" spans="1:11">
      <c r="B11" s="29">
        <v>2015</v>
      </c>
      <c r="C11" s="78">
        <v>9</v>
      </c>
      <c r="D11" s="78">
        <v>9</v>
      </c>
      <c r="E11" s="78">
        <v>24</v>
      </c>
      <c r="F11" s="78">
        <v>7</v>
      </c>
      <c r="G11" s="78">
        <v>6</v>
      </c>
      <c r="H11" s="78">
        <v>1</v>
      </c>
      <c r="I11" s="79">
        <v>56</v>
      </c>
    </row>
    <row r="12" spans="1:11">
      <c r="B12" s="29">
        <v>2016</v>
      </c>
      <c r="C12" s="78">
        <v>15</v>
      </c>
      <c r="D12" s="78">
        <v>9</v>
      </c>
      <c r="E12" s="78">
        <v>17</v>
      </c>
      <c r="F12" s="78">
        <v>4</v>
      </c>
      <c r="G12" s="78">
        <v>6</v>
      </c>
      <c r="H12" s="78">
        <v>1</v>
      </c>
      <c r="I12" s="79">
        <v>52</v>
      </c>
    </row>
    <row r="13" spans="1:11">
      <c r="B13" s="29">
        <v>2017</v>
      </c>
      <c r="C13" s="78">
        <v>8</v>
      </c>
      <c r="D13" s="78">
        <v>4</v>
      </c>
      <c r="E13" s="78">
        <v>18</v>
      </c>
      <c r="F13" s="78">
        <v>7</v>
      </c>
      <c r="G13" s="78">
        <v>2</v>
      </c>
      <c r="H13" s="78">
        <v>1</v>
      </c>
      <c r="I13" s="79">
        <v>40</v>
      </c>
    </row>
    <row r="14" spans="1:11">
      <c r="B14" s="83">
        <v>2018</v>
      </c>
      <c r="C14" s="955"/>
      <c r="D14" s="955"/>
      <c r="E14" s="955"/>
      <c r="F14" s="955"/>
      <c r="G14" s="955"/>
      <c r="H14" s="955"/>
      <c r="I14" s="100"/>
    </row>
    <row r="15" spans="1:11">
      <c r="B15" s="178" t="s">
        <v>9</v>
      </c>
      <c r="C15" s="85">
        <v>10</v>
      </c>
      <c r="D15" s="85">
        <v>4</v>
      </c>
      <c r="E15" s="85">
        <v>18</v>
      </c>
      <c r="F15" s="85">
        <v>6</v>
      </c>
      <c r="G15" s="85">
        <v>3</v>
      </c>
      <c r="H15" s="85">
        <v>1</v>
      </c>
      <c r="I15" s="85">
        <v>42</v>
      </c>
    </row>
    <row r="16" spans="1:11">
      <c r="B16" s="178" t="s">
        <v>10</v>
      </c>
      <c r="C16" s="85">
        <v>13</v>
      </c>
      <c r="D16" s="85">
        <v>2</v>
      </c>
      <c r="E16" s="85">
        <v>17</v>
      </c>
      <c r="F16" s="85">
        <v>4</v>
      </c>
      <c r="G16" s="85">
        <v>4</v>
      </c>
      <c r="H16" s="85">
        <v>1</v>
      </c>
      <c r="I16" s="85">
        <v>41</v>
      </c>
    </row>
    <row r="17" spans="2:9">
      <c r="B17" s="179" t="s">
        <v>65</v>
      </c>
      <c r="C17" s="87">
        <v>14</v>
      </c>
      <c r="D17" s="87">
        <v>2</v>
      </c>
      <c r="E17" s="87">
        <v>16</v>
      </c>
      <c r="F17" s="87">
        <v>4</v>
      </c>
      <c r="G17" s="87">
        <v>4</v>
      </c>
      <c r="H17" s="87">
        <v>1</v>
      </c>
      <c r="I17" s="87">
        <v>41</v>
      </c>
    </row>
    <row r="18" spans="2:9">
      <c r="B18" s="178" t="s">
        <v>66</v>
      </c>
      <c r="C18" s="85">
        <v>13</v>
      </c>
      <c r="D18" s="85">
        <v>2</v>
      </c>
      <c r="E18" s="85">
        <v>16</v>
      </c>
      <c r="F18" s="85">
        <v>4</v>
      </c>
      <c r="G18" s="85">
        <v>4</v>
      </c>
      <c r="H18" s="85">
        <v>1</v>
      </c>
      <c r="I18" s="85">
        <v>40</v>
      </c>
    </row>
    <row r="19" spans="2:9">
      <c r="B19" s="178" t="s">
        <v>67</v>
      </c>
      <c r="C19" s="85">
        <v>13</v>
      </c>
      <c r="D19" s="85">
        <v>1</v>
      </c>
      <c r="E19" s="85">
        <v>17</v>
      </c>
      <c r="F19" s="85">
        <v>4</v>
      </c>
      <c r="G19" s="85">
        <v>4</v>
      </c>
      <c r="H19" s="85">
        <v>1</v>
      </c>
      <c r="I19" s="85">
        <v>40</v>
      </c>
    </row>
    <row r="20" spans="2:9">
      <c r="B20" s="178" t="s">
        <v>68</v>
      </c>
      <c r="C20" s="85">
        <v>10</v>
      </c>
      <c r="D20" s="85">
        <v>2</v>
      </c>
      <c r="E20" s="85">
        <v>16</v>
      </c>
      <c r="F20" s="85">
        <v>4</v>
      </c>
      <c r="G20" s="85">
        <v>4</v>
      </c>
      <c r="H20" s="85">
        <v>1</v>
      </c>
      <c r="I20" s="85">
        <v>37</v>
      </c>
    </row>
    <row r="21" spans="2:9">
      <c r="B21" s="178" t="s">
        <v>69</v>
      </c>
      <c r="C21" s="85">
        <v>10</v>
      </c>
      <c r="D21" s="85">
        <v>3</v>
      </c>
      <c r="E21" s="85">
        <v>13</v>
      </c>
      <c r="F21" s="85">
        <v>5</v>
      </c>
      <c r="G21" s="85">
        <v>4</v>
      </c>
      <c r="H21" s="85">
        <v>1</v>
      </c>
      <c r="I21" s="85">
        <v>36</v>
      </c>
    </row>
    <row r="22" spans="2:9">
      <c r="B22" s="178" t="s">
        <v>70</v>
      </c>
      <c r="C22" s="85">
        <v>9</v>
      </c>
      <c r="D22" s="85">
        <v>4</v>
      </c>
      <c r="E22" s="85">
        <v>13</v>
      </c>
      <c r="F22" s="85">
        <v>5</v>
      </c>
      <c r="G22" s="85">
        <v>4</v>
      </c>
      <c r="H22" s="85">
        <v>1</v>
      </c>
      <c r="I22" s="85">
        <v>36</v>
      </c>
    </row>
    <row r="23" spans="2:9">
      <c r="B23" s="178" t="s">
        <v>77</v>
      </c>
      <c r="C23" s="85">
        <v>9</v>
      </c>
      <c r="D23" s="85">
        <v>5</v>
      </c>
      <c r="E23" s="85">
        <v>12</v>
      </c>
      <c r="F23" s="85">
        <v>6</v>
      </c>
      <c r="G23" s="85">
        <v>4</v>
      </c>
      <c r="H23" s="85">
        <v>1</v>
      </c>
      <c r="I23" s="85">
        <v>37</v>
      </c>
    </row>
    <row r="24" spans="2:9">
      <c r="B24" s="180" t="s">
        <v>78</v>
      </c>
      <c r="C24" s="89">
        <v>10</v>
      </c>
      <c r="D24" s="89">
        <v>5</v>
      </c>
      <c r="E24" s="89">
        <v>12</v>
      </c>
      <c r="F24" s="89">
        <v>7</v>
      </c>
      <c r="G24" s="89">
        <v>2</v>
      </c>
      <c r="H24" s="89">
        <v>1</v>
      </c>
      <c r="I24" s="89">
        <v>37</v>
      </c>
    </row>
    <row r="25" spans="2:9">
      <c r="B25" s="178" t="s">
        <v>79</v>
      </c>
      <c r="C25" s="85">
        <v>10</v>
      </c>
      <c r="D25" s="85">
        <v>4</v>
      </c>
      <c r="E25" s="85">
        <v>10</v>
      </c>
      <c r="F25" s="85">
        <v>7</v>
      </c>
      <c r="G25" s="85">
        <v>2</v>
      </c>
      <c r="H25" s="85">
        <v>1</v>
      </c>
      <c r="I25" s="85">
        <v>34</v>
      </c>
    </row>
    <row r="26" spans="2:9">
      <c r="B26" s="178" t="s">
        <v>80</v>
      </c>
      <c r="C26" s="85">
        <v>9</v>
      </c>
      <c r="D26" s="85">
        <v>5</v>
      </c>
      <c r="E26" s="85">
        <v>11</v>
      </c>
      <c r="F26" s="85">
        <v>5</v>
      </c>
      <c r="G26" s="85">
        <v>2</v>
      </c>
      <c r="H26" s="85">
        <v>1</v>
      </c>
      <c r="I26" s="85">
        <v>33</v>
      </c>
    </row>
    <row r="27" spans="2:9">
      <c r="B27" s="90">
        <v>2019</v>
      </c>
      <c r="C27" s="956"/>
      <c r="D27" s="956"/>
      <c r="E27" s="956"/>
      <c r="F27" s="956"/>
      <c r="G27" s="956"/>
      <c r="H27" s="956"/>
      <c r="I27" s="956"/>
    </row>
    <row r="28" spans="2:9">
      <c r="B28" s="178" t="s">
        <v>9</v>
      </c>
      <c r="C28" s="85">
        <v>9</v>
      </c>
      <c r="D28" s="85">
        <v>4</v>
      </c>
      <c r="E28" s="85">
        <v>12</v>
      </c>
      <c r="F28" s="85">
        <v>3</v>
      </c>
      <c r="G28" s="85">
        <v>1</v>
      </c>
      <c r="H28" s="85">
        <v>1</v>
      </c>
      <c r="I28" s="85">
        <v>30</v>
      </c>
    </row>
    <row r="29" spans="2:9">
      <c r="B29" s="178" t="s">
        <v>10</v>
      </c>
      <c r="C29" s="85">
        <v>10</v>
      </c>
      <c r="D29" s="85">
        <v>3</v>
      </c>
      <c r="E29" s="85">
        <v>12</v>
      </c>
      <c r="F29" s="85">
        <v>3</v>
      </c>
      <c r="G29" s="85">
        <v>1</v>
      </c>
      <c r="H29" s="85">
        <v>1</v>
      </c>
      <c r="I29" s="85">
        <v>30</v>
      </c>
    </row>
    <row r="30" spans="2:9">
      <c r="B30" s="179" t="s">
        <v>65</v>
      </c>
      <c r="C30" s="87">
        <v>9</v>
      </c>
      <c r="D30" s="87">
        <v>3</v>
      </c>
      <c r="E30" s="87">
        <v>11</v>
      </c>
      <c r="F30" s="87">
        <v>3</v>
      </c>
      <c r="G30" s="87">
        <v>1</v>
      </c>
      <c r="H30" s="87">
        <v>1</v>
      </c>
      <c r="I30" s="87">
        <v>28</v>
      </c>
    </row>
    <row r="31" spans="2:9">
      <c r="B31" s="178" t="s">
        <v>66</v>
      </c>
      <c r="C31" s="85">
        <v>9</v>
      </c>
      <c r="D31" s="85">
        <v>3</v>
      </c>
      <c r="E31" s="85">
        <v>11</v>
      </c>
      <c r="F31" s="85">
        <v>3</v>
      </c>
      <c r="G31" s="85">
        <v>1</v>
      </c>
      <c r="H31" s="85">
        <v>1</v>
      </c>
      <c r="I31" s="85">
        <v>28</v>
      </c>
    </row>
    <row r="32" spans="2:9">
      <c r="B32" s="178" t="s">
        <v>67</v>
      </c>
      <c r="C32" s="85">
        <v>8</v>
      </c>
      <c r="D32" s="85">
        <v>3</v>
      </c>
      <c r="E32" s="85">
        <v>11</v>
      </c>
      <c r="F32" s="85">
        <v>3</v>
      </c>
      <c r="G32" s="85">
        <v>1</v>
      </c>
      <c r="H32" s="85">
        <v>1</v>
      </c>
      <c r="I32" s="85">
        <v>27</v>
      </c>
    </row>
    <row r="33" spans="2:9">
      <c r="B33" s="178" t="s">
        <v>68</v>
      </c>
      <c r="C33" s="85">
        <v>7</v>
      </c>
      <c r="D33" s="85">
        <v>3</v>
      </c>
      <c r="E33" s="85">
        <v>11</v>
      </c>
      <c r="F33" s="85">
        <v>3</v>
      </c>
      <c r="G33" s="85">
        <v>1</v>
      </c>
      <c r="H33" s="85">
        <v>1</v>
      </c>
      <c r="I33" s="85">
        <v>26</v>
      </c>
    </row>
    <row r="34" spans="2:9">
      <c r="B34" s="178" t="s">
        <v>69</v>
      </c>
      <c r="C34" s="85">
        <v>5</v>
      </c>
      <c r="D34" s="85">
        <v>3</v>
      </c>
      <c r="E34" s="85">
        <v>10</v>
      </c>
      <c r="F34" s="85">
        <v>4</v>
      </c>
      <c r="G34" s="85">
        <v>1</v>
      </c>
      <c r="H34" s="85">
        <v>1</v>
      </c>
      <c r="I34" s="85">
        <v>24</v>
      </c>
    </row>
    <row r="35" spans="2:9">
      <c r="B35" s="178" t="s">
        <v>70</v>
      </c>
      <c r="C35" s="85">
        <v>5</v>
      </c>
      <c r="D35" s="85">
        <v>4</v>
      </c>
      <c r="E35" s="85">
        <v>10</v>
      </c>
      <c r="F35" s="85">
        <v>5</v>
      </c>
      <c r="G35" s="85">
        <v>1</v>
      </c>
      <c r="H35" s="85"/>
      <c r="I35" s="85">
        <v>25</v>
      </c>
    </row>
    <row r="36" spans="2:9">
      <c r="B36" s="178" t="s">
        <v>77</v>
      </c>
      <c r="C36" s="85">
        <v>5</v>
      </c>
      <c r="D36" s="85">
        <v>4</v>
      </c>
      <c r="E36" s="85">
        <v>10</v>
      </c>
      <c r="F36" s="85">
        <v>4</v>
      </c>
      <c r="G36" s="85">
        <v>1</v>
      </c>
      <c r="H36" s="85">
        <v>1</v>
      </c>
      <c r="I36" s="85">
        <v>25</v>
      </c>
    </row>
    <row r="37" spans="2:9">
      <c r="B37" s="180" t="s">
        <v>78</v>
      </c>
      <c r="C37" s="89">
        <v>5</v>
      </c>
      <c r="D37" s="89">
        <v>4</v>
      </c>
      <c r="E37" s="89">
        <v>10</v>
      </c>
      <c r="F37" s="89">
        <v>5</v>
      </c>
      <c r="G37" s="89"/>
      <c r="H37" s="89">
        <v>1</v>
      </c>
      <c r="I37" s="89">
        <v>25</v>
      </c>
    </row>
    <row r="38" spans="2:9">
      <c r="B38" s="178" t="s">
        <v>79</v>
      </c>
      <c r="C38" s="85">
        <v>5</v>
      </c>
      <c r="D38" s="85">
        <v>4</v>
      </c>
      <c r="E38" s="85">
        <v>11</v>
      </c>
      <c r="F38" s="85">
        <v>4</v>
      </c>
      <c r="G38" s="85"/>
      <c r="H38" s="85">
        <v>1</v>
      </c>
      <c r="I38" s="85">
        <v>25</v>
      </c>
    </row>
    <row r="39" spans="2:9">
      <c r="B39" s="178" t="s">
        <v>80</v>
      </c>
      <c r="C39" s="85">
        <v>5</v>
      </c>
      <c r="D39" s="85">
        <v>5</v>
      </c>
      <c r="E39" s="85">
        <v>9</v>
      </c>
      <c r="F39" s="85">
        <v>3</v>
      </c>
      <c r="G39" s="85">
        <v>1</v>
      </c>
      <c r="H39" s="85">
        <v>1</v>
      </c>
      <c r="I39" s="85">
        <v>24</v>
      </c>
    </row>
    <row r="40" spans="2:9">
      <c r="B40" s="90">
        <v>2020</v>
      </c>
      <c r="C40" s="956"/>
      <c r="D40" s="956"/>
      <c r="E40" s="956"/>
      <c r="F40" s="956"/>
      <c r="G40" s="956"/>
      <c r="H40" s="956"/>
      <c r="I40" s="956"/>
    </row>
    <row r="41" spans="2:9">
      <c r="B41" s="178" t="s">
        <v>9</v>
      </c>
      <c r="C41" s="85">
        <v>4</v>
      </c>
      <c r="D41" s="85">
        <v>5</v>
      </c>
      <c r="E41" s="85">
        <v>9</v>
      </c>
      <c r="F41" s="85">
        <v>4</v>
      </c>
      <c r="G41" s="85"/>
      <c r="H41" s="85">
        <v>1</v>
      </c>
      <c r="I41" s="85">
        <v>23</v>
      </c>
    </row>
    <row r="42" spans="2:9">
      <c r="B42" s="178" t="s">
        <v>10</v>
      </c>
      <c r="C42" s="85">
        <v>5</v>
      </c>
      <c r="D42" s="85">
        <v>5</v>
      </c>
      <c r="E42" s="85">
        <v>9</v>
      </c>
      <c r="F42" s="85">
        <v>4</v>
      </c>
      <c r="G42" s="85"/>
      <c r="H42" s="85">
        <v>1</v>
      </c>
      <c r="I42" s="85">
        <v>24</v>
      </c>
    </row>
    <row r="43" spans="2:9">
      <c r="B43" s="179" t="s">
        <v>65</v>
      </c>
      <c r="C43" s="87">
        <v>6</v>
      </c>
      <c r="D43" s="87">
        <v>5</v>
      </c>
      <c r="E43" s="87">
        <v>9</v>
      </c>
      <c r="F43" s="87">
        <v>4</v>
      </c>
      <c r="G43" s="87"/>
      <c r="H43" s="87">
        <v>1</v>
      </c>
      <c r="I43" s="87">
        <v>25</v>
      </c>
    </row>
    <row r="44" spans="2:9">
      <c r="B44" s="178" t="s">
        <v>66</v>
      </c>
      <c r="C44" s="85">
        <v>6</v>
      </c>
      <c r="D44" s="85">
        <v>5</v>
      </c>
      <c r="E44" s="85">
        <v>9</v>
      </c>
      <c r="F44" s="85">
        <v>4</v>
      </c>
      <c r="G44" s="85"/>
      <c r="H44" s="85">
        <v>1</v>
      </c>
      <c r="I44" s="85">
        <v>25</v>
      </c>
    </row>
    <row r="45" spans="2:9">
      <c r="B45" s="178" t="s">
        <v>67</v>
      </c>
      <c r="C45" s="85">
        <v>6</v>
      </c>
      <c r="D45" s="85">
        <v>5</v>
      </c>
      <c r="E45" s="85">
        <v>9</v>
      </c>
      <c r="F45" s="85">
        <v>4</v>
      </c>
      <c r="G45" s="85"/>
      <c r="H45" s="85">
        <v>1</v>
      </c>
      <c r="I45" s="85">
        <v>25</v>
      </c>
    </row>
    <row r="46" spans="2:9">
      <c r="B46" s="178" t="s">
        <v>68</v>
      </c>
      <c r="C46" s="85">
        <v>6</v>
      </c>
      <c r="D46" s="85">
        <v>6</v>
      </c>
      <c r="E46" s="85">
        <v>9</v>
      </c>
      <c r="F46" s="85">
        <v>4</v>
      </c>
      <c r="G46" s="85"/>
      <c r="H46" s="85">
        <v>1</v>
      </c>
      <c r="I46" s="85">
        <v>26</v>
      </c>
    </row>
    <row r="47" spans="2:9">
      <c r="B47" s="178" t="s">
        <v>69</v>
      </c>
      <c r="C47" s="85">
        <v>3</v>
      </c>
      <c r="D47" s="85">
        <v>7</v>
      </c>
      <c r="E47" s="85">
        <v>8</v>
      </c>
      <c r="F47" s="85">
        <v>5</v>
      </c>
      <c r="G47" s="85"/>
      <c r="H47" s="85">
        <v>1</v>
      </c>
      <c r="I47" s="85">
        <v>24</v>
      </c>
    </row>
    <row r="48" spans="2:9">
      <c r="B48" s="178" t="s">
        <v>70</v>
      </c>
      <c r="C48" s="85">
        <v>3</v>
      </c>
      <c r="D48" s="85">
        <v>6</v>
      </c>
      <c r="E48" s="85">
        <v>8</v>
      </c>
      <c r="F48" s="85">
        <v>5</v>
      </c>
      <c r="G48" s="85"/>
      <c r="H48" s="85">
        <v>1</v>
      </c>
      <c r="I48" s="85">
        <v>23</v>
      </c>
    </row>
    <row r="49" spans="2:9">
      <c r="B49" s="178" t="s">
        <v>77</v>
      </c>
      <c r="C49" s="85">
        <v>3</v>
      </c>
      <c r="D49" s="85">
        <v>5</v>
      </c>
      <c r="E49" s="85">
        <v>10</v>
      </c>
      <c r="F49" s="85">
        <v>4</v>
      </c>
      <c r="G49" s="85"/>
      <c r="H49" s="85">
        <v>1</v>
      </c>
      <c r="I49" s="85">
        <v>23</v>
      </c>
    </row>
    <row r="50" spans="2:9">
      <c r="B50" s="180" t="s">
        <v>78</v>
      </c>
      <c r="C50" s="89">
        <v>3</v>
      </c>
      <c r="D50" s="89">
        <v>6</v>
      </c>
      <c r="E50" s="89">
        <v>11</v>
      </c>
      <c r="F50" s="89">
        <v>4</v>
      </c>
      <c r="G50" s="89"/>
      <c r="H50" s="89">
        <v>1</v>
      </c>
      <c r="I50" s="89">
        <v>25</v>
      </c>
    </row>
    <row r="51" spans="2:9">
      <c r="B51" s="178" t="s">
        <v>79</v>
      </c>
      <c r="C51" s="85"/>
      <c r="D51" s="85"/>
      <c r="E51" s="85"/>
      <c r="F51" s="85"/>
      <c r="G51" s="85"/>
      <c r="H51" s="85"/>
      <c r="I51" s="85"/>
    </row>
    <row r="52" spans="2:9">
      <c r="B52" s="178" t="s">
        <v>80</v>
      </c>
      <c r="C52" s="85"/>
      <c r="D52" s="85"/>
      <c r="E52" s="85"/>
      <c r="F52" s="85"/>
      <c r="G52" s="85"/>
      <c r="H52" s="85"/>
      <c r="I52" s="85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3"/>
  <sheetViews>
    <sheetView showGridLines="0" showRowColHeaders="0" workbookViewId="0">
      <pane ySplit="4" topLeftCell="A5" activePane="bottomLeft" state="frozen"/>
      <selection pane="bottomLeft" activeCell="I15" sqref="I15"/>
    </sheetView>
  </sheetViews>
  <sheetFormatPr baseColWidth="10" defaultColWidth="11.5703125" defaultRowHeight="15"/>
  <cols>
    <col min="1" max="1" width="3" style="28" customWidth="1"/>
    <col min="2" max="2" width="16.85546875" style="109" customWidth="1"/>
    <col min="3" max="3" width="17.85546875" style="94" customWidth="1"/>
    <col min="4" max="4" width="16.140625" style="94" customWidth="1"/>
    <col min="5" max="5" width="13.85546875" style="94" customWidth="1"/>
    <col min="6" max="6" width="16.42578125" style="94" customWidth="1"/>
    <col min="7" max="7" width="16.140625" style="94" customWidth="1"/>
    <col min="8" max="16384" width="11.5703125" style="75"/>
  </cols>
  <sheetData>
    <row r="1" spans="1:7" s="9" customFormat="1" ht="21.4" customHeight="1">
      <c r="A1" s="28"/>
      <c r="B1" s="1134" t="s">
        <v>197</v>
      </c>
      <c r="C1" s="1134"/>
      <c r="D1" s="1134"/>
      <c r="E1" s="1134"/>
      <c r="F1" s="1134"/>
      <c r="G1" s="1134"/>
    </row>
    <row r="2" spans="1:7" s="9" customFormat="1" ht="17.850000000000001" customHeight="1">
      <c r="A2" s="28"/>
      <c r="B2" s="1140" t="s">
        <v>163</v>
      </c>
      <c r="C2" s="1140"/>
      <c r="D2" s="1140"/>
      <c r="E2" s="1140"/>
      <c r="F2" s="1140"/>
      <c r="G2" s="1140"/>
    </row>
    <row r="3" spans="1:7" ht="20.100000000000001" customHeight="1">
      <c r="B3" s="1136" t="s">
        <v>632</v>
      </c>
      <c r="C3" s="1138" t="s">
        <v>12</v>
      </c>
      <c r="D3" s="529" t="s">
        <v>234</v>
      </c>
      <c r="E3" s="529"/>
      <c r="F3" s="529" t="s">
        <v>235</v>
      </c>
      <c r="G3" s="529"/>
    </row>
    <row r="4" spans="1:7" ht="23.25" customHeight="1">
      <c r="B4" s="1137"/>
      <c r="C4" s="1139"/>
      <c r="D4" s="530" t="s">
        <v>11</v>
      </c>
      <c r="E4" s="530" t="s">
        <v>192</v>
      </c>
      <c r="F4" s="530" t="s">
        <v>11</v>
      </c>
      <c r="G4" s="530" t="s">
        <v>192</v>
      </c>
    </row>
    <row r="5" spans="1:7">
      <c r="B5" s="29">
        <v>2009</v>
      </c>
      <c r="C5" s="78">
        <v>1501686</v>
      </c>
      <c r="D5" s="98">
        <v>3546</v>
      </c>
      <c r="E5" s="99">
        <v>2.3669349993993283E-3</v>
      </c>
      <c r="F5" s="98">
        <v>-86153</v>
      </c>
      <c r="G5" s="99">
        <v>-5.4258019862215234E-2</v>
      </c>
    </row>
    <row r="6" spans="1:7" ht="17.850000000000001" customHeight="1">
      <c r="B6" s="29">
        <v>2010</v>
      </c>
      <c r="C6" s="78">
        <v>1473636</v>
      </c>
      <c r="D6" s="98">
        <v>4170</v>
      </c>
      <c r="E6" s="99">
        <v>2.8377655556508508E-3</v>
      </c>
      <c r="F6" s="98">
        <v>-28050</v>
      </c>
      <c r="G6" s="99">
        <v>-1.8679004798606402E-2</v>
      </c>
    </row>
    <row r="7" spans="1:7" ht="17.25" customHeight="1">
      <c r="B7" s="29">
        <v>2011</v>
      </c>
      <c r="C7" s="78">
        <v>1439174</v>
      </c>
      <c r="D7" s="98">
        <v>-4481</v>
      </c>
      <c r="E7" s="99">
        <v>-3.1039271848191108E-3</v>
      </c>
      <c r="F7" s="98">
        <v>-34462</v>
      </c>
      <c r="G7" s="99">
        <v>-2.3385693617691161E-2</v>
      </c>
    </row>
    <row r="8" spans="1:7">
      <c r="B8" s="29">
        <v>2012</v>
      </c>
      <c r="C8" s="78">
        <v>1396048</v>
      </c>
      <c r="D8" s="98">
        <v>-16117</v>
      </c>
      <c r="E8" s="99">
        <v>-1.1412972280151368E-2</v>
      </c>
      <c r="F8" s="98">
        <v>-43126</v>
      </c>
      <c r="G8" s="99">
        <v>-2.9965799826845108E-2</v>
      </c>
    </row>
    <row r="9" spans="1:7">
      <c r="B9" s="29">
        <v>2013</v>
      </c>
      <c r="C9" s="78">
        <v>1392573</v>
      </c>
      <c r="D9" s="98">
        <v>141</v>
      </c>
      <c r="E9" s="99">
        <v>1.0126167741053571E-4</v>
      </c>
      <c r="F9" s="98">
        <v>-3475</v>
      </c>
      <c r="G9" s="99">
        <v>-2.4891694268391884E-3</v>
      </c>
    </row>
    <row r="10" spans="1:7">
      <c r="B10" s="29">
        <v>2014</v>
      </c>
      <c r="C10" s="78">
        <v>1424936</v>
      </c>
      <c r="D10" s="98">
        <v>2703</v>
      </c>
      <c r="E10" s="99">
        <v>1.9005324725274164E-3</v>
      </c>
      <c r="F10" s="98">
        <v>32363</v>
      </c>
      <c r="G10" s="99">
        <v>2.3239715260887639E-2</v>
      </c>
    </row>
    <row r="11" spans="1:7">
      <c r="B11" s="29">
        <v>2015</v>
      </c>
      <c r="C11" s="78">
        <v>1473181</v>
      </c>
      <c r="D11" s="98">
        <v>11911</v>
      </c>
      <c r="E11" s="99">
        <v>8.1511288126081549E-3</v>
      </c>
      <c r="F11" s="98">
        <v>48245</v>
      </c>
      <c r="G11" s="99">
        <v>3.3857660975650905E-2</v>
      </c>
    </row>
    <row r="12" spans="1:7">
      <c r="B12" s="29">
        <v>2016</v>
      </c>
      <c r="C12" s="78">
        <v>1479702</v>
      </c>
      <c r="D12" s="98">
        <v>3494</v>
      </c>
      <c r="E12" s="99">
        <v>2.3668751287082568E-3</v>
      </c>
      <c r="F12" s="98">
        <v>6521</v>
      </c>
      <c r="G12" s="99">
        <v>4.4264757691010459E-3</v>
      </c>
    </row>
    <row r="13" spans="1:7">
      <c r="B13" s="29">
        <v>2017</v>
      </c>
      <c r="C13" s="78">
        <v>1487063</v>
      </c>
      <c r="D13" s="98">
        <v>-9456</v>
      </c>
      <c r="E13" s="99">
        <v>-6.3186635117896683E-3</v>
      </c>
      <c r="F13" s="98">
        <v>7361</v>
      </c>
      <c r="G13" s="99">
        <v>4.9746503012093601E-3</v>
      </c>
    </row>
    <row r="14" spans="1:7">
      <c r="B14" s="80">
        <v>2018</v>
      </c>
      <c r="C14" s="101"/>
      <c r="D14" s="957"/>
      <c r="E14" s="958"/>
      <c r="F14" s="957"/>
      <c r="G14" s="959"/>
    </row>
    <row r="15" spans="1:7">
      <c r="B15" s="178" t="s">
        <v>9</v>
      </c>
      <c r="C15" s="85">
        <v>1470190</v>
      </c>
      <c r="D15" s="102">
        <v>-11100</v>
      </c>
      <c r="E15" s="103">
        <v>-7.4934685308075677E-3</v>
      </c>
      <c r="F15" s="102">
        <v>9258</v>
      </c>
      <c r="G15" s="103">
        <v>6.3370505950994804E-3</v>
      </c>
    </row>
    <row r="16" spans="1:7">
      <c r="B16" s="178" t="s">
        <v>10</v>
      </c>
      <c r="C16" s="85">
        <v>1478366</v>
      </c>
      <c r="D16" s="102">
        <v>8176</v>
      </c>
      <c r="E16" s="103">
        <v>5.5611859691604426E-3</v>
      </c>
      <c r="F16" s="102">
        <v>7771</v>
      </c>
      <c r="G16" s="103">
        <v>5.2842556924237449E-3</v>
      </c>
    </row>
    <row r="17" spans="2:7">
      <c r="B17" s="179" t="s">
        <v>65</v>
      </c>
      <c r="C17" s="87">
        <v>1497138</v>
      </c>
      <c r="D17" s="104">
        <v>18772</v>
      </c>
      <c r="E17" s="105">
        <v>1.2697802844491735E-2</v>
      </c>
      <c r="F17" s="104">
        <v>15774</v>
      </c>
      <c r="G17" s="105">
        <v>1.0648294409746795E-2</v>
      </c>
    </row>
    <row r="18" spans="2:7">
      <c r="B18" s="178" t="s">
        <v>66</v>
      </c>
      <c r="C18" s="85">
        <v>1505348</v>
      </c>
      <c r="D18" s="102">
        <v>8210</v>
      </c>
      <c r="E18" s="103">
        <v>5.4837964168967801E-3</v>
      </c>
      <c r="F18" s="102">
        <v>2720</v>
      </c>
      <c r="G18" s="103">
        <v>1.810161929632681E-3</v>
      </c>
    </row>
    <row r="19" spans="2:7">
      <c r="B19" s="178" t="s">
        <v>67</v>
      </c>
      <c r="C19" s="85">
        <v>1513057</v>
      </c>
      <c r="D19" s="102">
        <v>7709</v>
      </c>
      <c r="E19" s="103">
        <v>5.1210749939549771E-3</v>
      </c>
      <c r="F19" s="102">
        <v>7302</v>
      </c>
      <c r="G19" s="103">
        <v>4.8493944898073682E-3</v>
      </c>
    </row>
    <row r="20" spans="2:7">
      <c r="B20" s="178" t="s">
        <v>68</v>
      </c>
      <c r="C20" s="85">
        <v>1525067</v>
      </c>
      <c r="D20" s="102">
        <v>12010</v>
      </c>
      <c r="E20" s="103">
        <v>7.937572741806731E-3</v>
      </c>
      <c r="F20" s="102">
        <v>19063</v>
      </c>
      <c r="G20" s="103">
        <v>1.2658000908364109E-2</v>
      </c>
    </row>
    <row r="21" spans="2:7">
      <c r="B21" s="178" t="s">
        <v>69</v>
      </c>
      <c r="C21" s="85">
        <v>1509786</v>
      </c>
      <c r="D21" s="102">
        <v>-15281</v>
      </c>
      <c r="E21" s="103">
        <v>-1.0019887650837611E-2</v>
      </c>
      <c r="F21" s="102">
        <v>7113</v>
      </c>
      <c r="G21" s="103">
        <v>4.7335647875486053E-3</v>
      </c>
    </row>
    <row r="22" spans="2:7">
      <c r="B22" s="178" t="s">
        <v>70</v>
      </c>
      <c r="C22" s="85">
        <v>1490260</v>
      </c>
      <c r="D22" s="102">
        <v>-19526</v>
      </c>
      <c r="E22" s="103">
        <v>-1.2932958710704656E-2</v>
      </c>
      <c r="F22" s="102">
        <v>5999</v>
      </c>
      <c r="G22" s="103">
        <v>4.0417419847318392E-3</v>
      </c>
    </row>
    <row r="23" spans="2:7">
      <c r="B23" s="178" t="s">
        <v>77</v>
      </c>
      <c r="C23" s="85">
        <v>1504189</v>
      </c>
      <c r="D23" s="102">
        <v>13929</v>
      </c>
      <c r="E23" s="103">
        <v>9.3466911814046316E-3</v>
      </c>
      <c r="F23" s="102">
        <v>7670</v>
      </c>
      <c r="G23" s="103">
        <v>5.1252272774351404E-3</v>
      </c>
    </row>
    <row r="24" spans="2:7">
      <c r="B24" s="180" t="s">
        <v>78</v>
      </c>
      <c r="C24" s="89">
        <v>1493233</v>
      </c>
      <c r="D24" s="106">
        <v>-10956</v>
      </c>
      <c r="E24" s="107">
        <v>-7.2836591678306917E-3</v>
      </c>
      <c r="F24" s="106">
        <v>6170</v>
      </c>
      <c r="G24" s="107">
        <v>4.1491180938535432E-3</v>
      </c>
    </row>
    <row r="25" spans="2:7">
      <c r="B25" s="178" t="s">
        <v>79</v>
      </c>
      <c r="C25" s="85">
        <v>1493553</v>
      </c>
      <c r="D25" s="102">
        <v>320</v>
      </c>
      <c r="E25" s="103">
        <v>2.1430011257450587E-4</v>
      </c>
      <c r="F25" s="102">
        <v>6530</v>
      </c>
      <c r="G25" s="103">
        <v>4.3913241422628424E-3</v>
      </c>
    </row>
    <row r="26" spans="2:7">
      <c r="B26" s="178" t="s">
        <v>80</v>
      </c>
      <c r="C26" s="85">
        <v>1490179</v>
      </c>
      <c r="D26" s="102">
        <v>-3374</v>
      </c>
      <c r="E26" s="103">
        <v>-2.2590426988530199E-3</v>
      </c>
      <c r="F26" s="102">
        <v>8889</v>
      </c>
      <c r="G26" s="103">
        <v>6.0008506099413772E-3</v>
      </c>
    </row>
    <row r="27" spans="2:7">
      <c r="B27" s="90">
        <v>2019</v>
      </c>
      <c r="C27" s="108"/>
      <c r="D27" s="960"/>
      <c r="E27" s="958"/>
      <c r="F27" s="960"/>
      <c r="G27" s="958"/>
    </row>
    <row r="28" spans="2:7">
      <c r="B28" s="178" t="s">
        <v>9</v>
      </c>
      <c r="C28" s="85">
        <v>1480331</v>
      </c>
      <c r="D28" s="102">
        <v>-9848</v>
      </c>
      <c r="E28" s="103">
        <v>-6.6086020538471679E-3</v>
      </c>
      <c r="F28" s="102">
        <v>10141</v>
      </c>
      <c r="G28" s="103">
        <v>6.8977479101339778E-3</v>
      </c>
    </row>
    <row r="29" spans="2:7">
      <c r="B29" s="178" t="s">
        <v>10</v>
      </c>
      <c r="C29" s="85">
        <v>1490703</v>
      </c>
      <c r="D29" s="102">
        <v>10372</v>
      </c>
      <c r="E29" s="103">
        <v>7.0065411046582593E-3</v>
      </c>
      <c r="F29" s="102">
        <v>12337</v>
      </c>
      <c r="G29" s="103">
        <v>8.3450241685754101E-3</v>
      </c>
    </row>
    <row r="30" spans="2:7">
      <c r="B30" s="179" t="s">
        <v>65</v>
      </c>
      <c r="C30" s="87">
        <v>1509854</v>
      </c>
      <c r="D30" s="104">
        <v>19151</v>
      </c>
      <c r="E30" s="105">
        <v>1.2846958783875762E-2</v>
      </c>
      <c r="F30" s="104">
        <v>12716</v>
      </c>
      <c r="G30" s="105">
        <v>8.4935390057563342E-3</v>
      </c>
    </row>
    <row r="31" spans="2:7">
      <c r="B31" s="178" t="s">
        <v>66</v>
      </c>
      <c r="C31" s="85">
        <v>1515721</v>
      </c>
      <c r="D31" s="102">
        <v>5867</v>
      </c>
      <c r="E31" s="103">
        <v>3.8858061772859553E-3</v>
      </c>
      <c r="F31" s="102">
        <v>10373</v>
      </c>
      <c r="G31" s="103">
        <v>6.8907654575554034E-3</v>
      </c>
    </row>
    <row r="32" spans="2:7">
      <c r="B32" s="178" t="s">
        <v>67</v>
      </c>
      <c r="C32" s="85">
        <v>1522092</v>
      </c>
      <c r="D32" s="102">
        <v>6371</v>
      </c>
      <c r="E32" s="103">
        <v>4.2032801551208365E-3</v>
      </c>
      <c r="F32" s="102">
        <v>9035</v>
      </c>
      <c r="G32" s="103">
        <v>5.971354681284291E-3</v>
      </c>
    </row>
    <row r="33" spans="2:7">
      <c r="B33" s="178" t="s">
        <v>68</v>
      </c>
      <c r="C33" s="85">
        <v>1530190</v>
      </c>
      <c r="D33" s="102">
        <v>8098</v>
      </c>
      <c r="E33" s="103">
        <v>5.3203091534546054E-3</v>
      </c>
      <c r="F33" s="102">
        <v>5123</v>
      </c>
      <c r="G33" s="103">
        <v>3.3591966779165094E-3</v>
      </c>
    </row>
    <row r="34" spans="2:7">
      <c r="B34" s="178" t="s">
        <v>69</v>
      </c>
      <c r="C34" s="85">
        <v>1514548</v>
      </c>
      <c r="D34" s="102">
        <v>-15642</v>
      </c>
      <c r="E34" s="103">
        <v>-1.0222259980786741E-2</v>
      </c>
      <c r="F34" s="102">
        <v>4762</v>
      </c>
      <c r="G34" s="103">
        <v>3.1540893875026121E-3</v>
      </c>
    </row>
    <row r="35" spans="2:7">
      <c r="B35" s="178" t="s">
        <v>70</v>
      </c>
      <c r="C35" s="85">
        <v>1504788</v>
      </c>
      <c r="D35" s="102">
        <v>-9760</v>
      </c>
      <c r="E35" s="103">
        <v>-6.4441668405359476E-3</v>
      </c>
      <c r="F35" s="102">
        <v>14528</v>
      </c>
      <c r="G35" s="103">
        <v>9.7486344664690083E-3</v>
      </c>
    </row>
    <row r="36" spans="2:7">
      <c r="B36" s="178" t="s">
        <v>77</v>
      </c>
      <c r="C36" s="85">
        <v>1497301</v>
      </c>
      <c r="D36" s="102">
        <v>-7487</v>
      </c>
      <c r="E36" s="103">
        <v>-4.9754516915339053E-3</v>
      </c>
      <c r="F36" s="102">
        <v>-6888</v>
      </c>
      <c r="G36" s="103">
        <v>-4.579211787880344E-3</v>
      </c>
    </row>
    <row r="37" spans="2:7">
      <c r="B37" s="180" t="s">
        <v>78</v>
      </c>
      <c r="C37" s="89">
        <v>1494843</v>
      </c>
      <c r="D37" s="106">
        <v>-2458</v>
      </c>
      <c r="E37" s="107">
        <v>-1.6416204891334107E-3</v>
      </c>
      <c r="F37" s="106">
        <v>1610</v>
      </c>
      <c r="G37" s="107">
        <v>1.0781974413904827E-3</v>
      </c>
    </row>
    <row r="38" spans="2:7">
      <c r="B38" s="178" t="s">
        <v>79</v>
      </c>
      <c r="C38" s="85">
        <v>1503002</v>
      </c>
      <c r="D38" s="102">
        <v>8159</v>
      </c>
      <c r="E38" s="103">
        <v>5.4580982752034934E-3</v>
      </c>
      <c r="F38" s="102">
        <v>9449</v>
      </c>
      <c r="G38" s="103">
        <v>6.3265247366515176E-3</v>
      </c>
    </row>
    <row r="39" spans="2:7">
      <c r="B39" s="178" t="s">
        <v>80</v>
      </c>
      <c r="C39" s="85">
        <v>1489561</v>
      </c>
      <c r="D39" s="102">
        <v>-13441</v>
      </c>
      <c r="E39" s="103">
        <v>-8.9427692045652707E-3</v>
      </c>
      <c r="F39" s="102">
        <v>-618</v>
      </c>
      <c r="G39" s="103">
        <v>-4.1471527917114059E-4</v>
      </c>
    </row>
    <row r="40" spans="2:7">
      <c r="B40" s="90">
        <v>2020</v>
      </c>
      <c r="C40" s="108"/>
      <c r="D40" s="960"/>
      <c r="E40" s="958"/>
      <c r="F40" s="960"/>
      <c r="G40" s="958"/>
    </row>
    <row r="41" spans="2:7">
      <c r="B41" s="178" t="s">
        <v>9</v>
      </c>
      <c r="C41" s="85">
        <v>1476814</v>
      </c>
      <c r="D41" s="102">
        <v>-12747</v>
      </c>
      <c r="E41" s="103">
        <v>-8.5575548769066812E-3</v>
      </c>
      <c r="F41" s="102">
        <v>-3517</v>
      </c>
      <c r="G41" s="103">
        <v>-2.3758200024184273E-3</v>
      </c>
    </row>
    <row r="42" spans="2:7">
      <c r="B42" s="178" t="s">
        <v>10</v>
      </c>
      <c r="C42" s="85">
        <v>1489733</v>
      </c>
      <c r="D42" s="102">
        <v>12919</v>
      </c>
      <c r="E42" s="103">
        <v>8.7478856511382652E-3</v>
      </c>
      <c r="F42" s="102">
        <v>-970</v>
      </c>
      <c r="G42" s="103">
        <v>-6.5069970342856998E-4</v>
      </c>
    </row>
    <row r="43" spans="2:7">
      <c r="B43" s="179" t="s">
        <v>65</v>
      </c>
      <c r="C43" s="87">
        <v>1367906</v>
      </c>
      <c r="D43" s="104">
        <v>-121827</v>
      </c>
      <c r="E43" s="105">
        <v>-8.1777741380502422E-2</v>
      </c>
      <c r="F43" s="104">
        <v>-141948</v>
      </c>
      <c r="G43" s="105">
        <v>-9.4014388146138606E-2</v>
      </c>
    </row>
    <row r="44" spans="2:7">
      <c r="B44" s="178" t="s">
        <v>66</v>
      </c>
      <c r="C44" s="85">
        <v>1355976</v>
      </c>
      <c r="D44" s="102">
        <v>-11930</v>
      </c>
      <c r="E44" s="103">
        <v>-8.7213595086211848E-3</v>
      </c>
      <c r="F44" s="102">
        <v>-159745</v>
      </c>
      <c r="G44" s="103">
        <v>-0.10539208733005612</v>
      </c>
    </row>
    <row r="45" spans="2:7">
      <c r="B45" s="178" t="s">
        <v>67</v>
      </c>
      <c r="C45" s="85">
        <v>1381819</v>
      </c>
      <c r="D45" s="102">
        <v>25843</v>
      </c>
      <c r="E45" s="103">
        <v>-8.7213595086211848E-3</v>
      </c>
      <c r="F45" s="102">
        <v>-140273</v>
      </c>
      <c r="G45" s="103">
        <v>-9.2158029869416569E-2</v>
      </c>
    </row>
    <row r="46" spans="2:7">
      <c r="B46" s="178" t="s">
        <v>68</v>
      </c>
      <c r="C46" s="85">
        <v>1398097</v>
      </c>
      <c r="D46" s="102">
        <v>16278</v>
      </c>
      <c r="E46" s="103">
        <v>1.1780124603873565E-2</v>
      </c>
      <c r="F46" s="102">
        <v>-132093</v>
      </c>
      <c r="G46" s="103">
        <v>-8.6324574072500826E-2</v>
      </c>
    </row>
    <row r="47" spans="2:7">
      <c r="B47" s="178" t="s">
        <v>69</v>
      </c>
      <c r="C47" s="85">
        <v>1412734</v>
      </c>
      <c r="D47" s="102">
        <v>14637</v>
      </c>
      <c r="E47" s="103">
        <v>1.046923067569705E-2</v>
      </c>
      <c r="F47" s="102">
        <v>-101814</v>
      </c>
      <c r="G47" s="103">
        <v>-6.7224016670320075E-2</v>
      </c>
    </row>
    <row r="48" spans="2:7">
      <c r="B48" s="178" t="s">
        <v>70</v>
      </c>
      <c r="C48" s="85">
        <v>1404337</v>
      </c>
      <c r="D48" s="102">
        <v>-8397</v>
      </c>
      <c r="E48" s="103">
        <v>-5.9437940900409769E-3</v>
      </c>
      <c r="F48" s="102">
        <v>-100451</v>
      </c>
      <c r="G48" s="103">
        <v>-6.6754253755346271E-2</v>
      </c>
    </row>
    <row r="49" spans="2:7">
      <c r="B49" s="178" t="s">
        <v>77</v>
      </c>
      <c r="C49" s="85">
        <v>1405741</v>
      </c>
      <c r="D49" s="102">
        <v>1404</v>
      </c>
      <c r="E49" s="103">
        <v>9.9976002910984185E-4</v>
      </c>
      <c r="F49" s="102">
        <v>-91560</v>
      </c>
      <c r="G49" s="103">
        <v>-6.115002928602864E-2</v>
      </c>
    </row>
    <row r="50" spans="2:7">
      <c r="B50" s="180" t="s">
        <v>78</v>
      </c>
      <c r="C50" s="89">
        <v>1408893</v>
      </c>
      <c r="D50" s="106">
        <v>3152</v>
      </c>
      <c r="E50" s="107">
        <v>2.2422338112071394E-3</v>
      </c>
      <c r="F50" s="106">
        <v>-85950</v>
      </c>
      <c r="G50" s="107">
        <v>-5.7497677013572668E-2</v>
      </c>
    </row>
    <row r="51" spans="2:7">
      <c r="B51" s="178" t="s">
        <v>79</v>
      </c>
      <c r="C51" s="85"/>
      <c r="D51" s="102"/>
      <c r="E51" s="103"/>
      <c r="F51" s="102"/>
      <c r="G51" s="103"/>
    </row>
    <row r="52" spans="2:7">
      <c r="B52" s="178" t="s">
        <v>80</v>
      </c>
      <c r="C52" s="85"/>
      <c r="D52" s="102"/>
      <c r="E52" s="103"/>
      <c r="F52" s="102"/>
      <c r="G52" s="103"/>
    </row>
    <row r="53" spans="2:7">
      <c r="B53" s="1132" t="s">
        <v>274</v>
      </c>
      <c r="C53" s="1141"/>
      <c r="D53" s="1141"/>
      <c r="E53" s="1141"/>
      <c r="F53" s="1141"/>
      <c r="G53" s="1141"/>
    </row>
  </sheetData>
  <mergeCells count="5">
    <mergeCell ref="B3:B4"/>
    <mergeCell ref="C3:C4"/>
    <mergeCell ref="B1:G1"/>
    <mergeCell ref="B2:G2"/>
    <mergeCell ref="B53:G53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I1209"/>
  <sheetViews>
    <sheetView showGridLines="0" showRowColHeaders="0" workbookViewId="0">
      <pane ySplit="4" topLeftCell="A5" activePane="bottomLeft" state="frozen"/>
      <selection pane="bottomLeft" activeCell="I24" sqref="I24"/>
    </sheetView>
  </sheetViews>
  <sheetFormatPr baseColWidth="10" defaultColWidth="11.42578125" defaultRowHeight="12.75"/>
  <cols>
    <col min="1" max="1" width="3" style="28" customWidth="1"/>
    <col min="2" max="2" width="19.7109375" style="34" customWidth="1"/>
    <col min="3" max="3" width="15" style="110" customWidth="1"/>
    <col min="4" max="4" width="13.85546875" style="34" customWidth="1"/>
    <col min="5" max="5" width="13.140625" style="111" customWidth="1"/>
    <col min="6" max="6" width="15.42578125" style="34" customWidth="1"/>
    <col min="7" max="7" width="15.5703125" style="34" customWidth="1"/>
    <col min="8" max="8" width="11.42578125" style="112" customWidth="1"/>
    <col min="9" max="16384" width="11.42578125" style="34"/>
  </cols>
  <sheetData>
    <row r="1" spans="1:9" s="113" customFormat="1" ht="22.5" customHeight="1">
      <c r="A1" s="28"/>
      <c r="B1" s="472" t="s">
        <v>656</v>
      </c>
      <c r="C1" s="472"/>
      <c r="D1" s="473"/>
      <c r="E1" s="473"/>
      <c r="F1" s="473"/>
      <c r="G1" s="473"/>
      <c r="H1" s="114"/>
    </row>
    <row r="2" spans="1:9" s="113" customFormat="1" ht="6.95" customHeight="1">
      <c r="A2" s="28"/>
      <c r="B2" s="115"/>
      <c r="C2" s="115"/>
      <c r="D2" s="115"/>
      <c r="E2" s="115"/>
      <c r="F2" s="115"/>
      <c r="G2" s="115"/>
      <c r="H2" s="114"/>
    </row>
    <row r="3" spans="1:9" s="110" customFormat="1" ht="39.200000000000003" customHeight="1">
      <c r="A3" s="28"/>
      <c r="B3" s="531" t="s">
        <v>53</v>
      </c>
      <c r="C3" s="124" t="s">
        <v>54</v>
      </c>
      <c r="D3" s="124" t="s">
        <v>55</v>
      </c>
      <c r="E3" s="125" t="s">
        <v>56</v>
      </c>
      <c r="F3" s="124" t="s">
        <v>284</v>
      </c>
      <c r="G3" s="126" t="s">
        <v>148</v>
      </c>
      <c r="H3" s="116"/>
    </row>
    <row r="4" spans="1:9" ht="14.25" hidden="1" customHeight="1">
      <c r="A4" s="46"/>
      <c r="B4" s="127"/>
      <c r="C4" s="128"/>
      <c r="D4" s="129"/>
      <c r="E4" s="130"/>
      <c r="F4" s="131"/>
      <c r="G4" s="132"/>
    </row>
    <row r="5" spans="1:9" s="110" customFormat="1" ht="29.45" customHeight="1">
      <c r="A5" s="28"/>
      <c r="B5" s="133">
        <v>44134</v>
      </c>
      <c r="C5" s="134">
        <v>18986284</v>
      </c>
      <c r="D5" s="135"/>
      <c r="E5" s="135"/>
      <c r="F5" s="136"/>
      <c r="G5" s="137"/>
      <c r="H5" s="117"/>
    </row>
    <row r="6" spans="1:9" ht="29.45" customHeight="1">
      <c r="B6" s="133">
        <v>44137</v>
      </c>
      <c r="C6" s="134">
        <v>18969309</v>
      </c>
      <c r="D6" s="134">
        <v>218396</v>
      </c>
      <c r="E6" s="134">
        <v>231644</v>
      </c>
      <c r="F6" s="134">
        <v>-13248</v>
      </c>
      <c r="G6" s="138">
        <v>-13248</v>
      </c>
      <c r="H6" s="117"/>
    </row>
    <row r="7" spans="1:9" ht="29.45" customHeight="1">
      <c r="B7" s="133">
        <v>44138</v>
      </c>
      <c r="C7" s="134">
        <v>18978803</v>
      </c>
      <c r="D7" s="134">
        <v>131397</v>
      </c>
      <c r="E7" s="134">
        <v>122289</v>
      </c>
      <c r="F7" s="134">
        <v>9108</v>
      </c>
      <c r="G7" s="138">
        <v>-4140</v>
      </c>
      <c r="H7" s="117"/>
    </row>
    <row r="8" spans="1:9" ht="29.45" customHeight="1">
      <c r="B8" s="133">
        <v>44139</v>
      </c>
      <c r="C8" s="134">
        <v>18983462</v>
      </c>
      <c r="D8" s="134">
        <v>69487</v>
      </c>
      <c r="E8" s="134">
        <v>64135</v>
      </c>
      <c r="F8" s="134">
        <v>5352</v>
      </c>
      <c r="G8" s="138">
        <v>1212</v>
      </c>
      <c r="H8" s="117"/>
      <c r="I8" s="862"/>
    </row>
    <row r="9" spans="1:9" ht="29.45" customHeight="1">
      <c r="B9" s="133">
        <v>44140</v>
      </c>
      <c r="C9" s="134">
        <v>18985044</v>
      </c>
      <c r="D9" s="134">
        <v>59052</v>
      </c>
      <c r="E9" s="134">
        <v>57574</v>
      </c>
      <c r="F9" s="134">
        <v>1478</v>
      </c>
      <c r="G9" s="138">
        <v>2690</v>
      </c>
      <c r="H9" s="117"/>
    </row>
    <row r="10" spans="1:9" ht="29.45" customHeight="1">
      <c r="B10" s="133">
        <v>44141</v>
      </c>
      <c r="C10" s="134">
        <v>18964208</v>
      </c>
      <c r="D10" s="134">
        <v>59686</v>
      </c>
      <c r="E10" s="134">
        <v>79778</v>
      </c>
      <c r="F10" s="134">
        <v>-20092</v>
      </c>
      <c r="G10" s="138">
        <v>-17402</v>
      </c>
      <c r="H10" s="117"/>
    </row>
    <row r="11" spans="1:9" ht="29.45" customHeight="1">
      <c r="B11" s="133">
        <v>44144</v>
      </c>
      <c r="C11" s="134">
        <v>18989386</v>
      </c>
      <c r="D11" s="134">
        <v>141854</v>
      </c>
      <c r="E11" s="134">
        <v>109607</v>
      </c>
      <c r="F11" s="134">
        <v>32247</v>
      </c>
      <c r="G11" s="138">
        <v>14845</v>
      </c>
      <c r="H11" s="117"/>
    </row>
    <row r="12" spans="1:9" ht="29.45" customHeight="1">
      <c r="B12" s="133">
        <v>44145</v>
      </c>
      <c r="C12" s="134">
        <v>19000483</v>
      </c>
      <c r="D12" s="134">
        <v>78447</v>
      </c>
      <c r="E12" s="134">
        <v>61142</v>
      </c>
      <c r="F12" s="134">
        <v>17305</v>
      </c>
      <c r="G12" s="138">
        <v>32150</v>
      </c>
      <c r="H12" s="117"/>
    </row>
    <row r="13" spans="1:9" ht="29.45" customHeight="1">
      <c r="B13" s="133">
        <v>44146</v>
      </c>
      <c r="C13" s="134">
        <v>19011157</v>
      </c>
      <c r="D13" s="134">
        <v>65543</v>
      </c>
      <c r="E13" s="134">
        <v>51122</v>
      </c>
      <c r="F13" s="134">
        <v>14421</v>
      </c>
      <c r="G13" s="138">
        <v>46571</v>
      </c>
      <c r="H13" s="117"/>
    </row>
    <row r="14" spans="1:9" ht="29.45" customHeight="1">
      <c r="B14" s="133">
        <v>44147</v>
      </c>
      <c r="C14" s="134">
        <v>19017247</v>
      </c>
      <c r="D14" s="134">
        <v>58243</v>
      </c>
      <c r="E14" s="134">
        <v>49340</v>
      </c>
      <c r="F14" s="134">
        <v>8903</v>
      </c>
      <c r="G14" s="138">
        <v>55474</v>
      </c>
      <c r="H14" s="117"/>
    </row>
    <row r="15" spans="1:9" ht="29.45" customHeight="1">
      <c r="B15" s="133">
        <v>44148</v>
      </c>
      <c r="C15" s="134">
        <v>18997310</v>
      </c>
      <c r="D15" s="134">
        <v>54329</v>
      </c>
      <c r="E15" s="134">
        <v>73078</v>
      </c>
      <c r="F15" s="134">
        <v>-18749</v>
      </c>
      <c r="G15" s="138">
        <v>36725</v>
      </c>
      <c r="H15" s="117"/>
    </row>
    <row r="16" spans="1:9" ht="29.45" customHeight="1">
      <c r="B16" s="133">
        <v>44151</v>
      </c>
      <c r="C16" s="134">
        <v>19035042</v>
      </c>
      <c r="D16" s="134">
        <v>177420</v>
      </c>
      <c r="E16" s="134">
        <v>131103</v>
      </c>
      <c r="F16" s="134">
        <v>46317</v>
      </c>
      <c r="G16" s="138">
        <v>83042</v>
      </c>
      <c r="H16" s="117"/>
    </row>
    <row r="17" spans="1:8" ht="29.45" customHeight="1">
      <c r="B17" s="133">
        <v>44152</v>
      </c>
      <c r="C17" s="134">
        <v>19042238</v>
      </c>
      <c r="D17" s="134">
        <v>75344</v>
      </c>
      <c r="E17" s="134">
        <v>64862</v>
      </c>
      <c r="F17" s="134">
        <v>10482</v>
      </c>
      <c r="G17" s="138">
        <v>93524</v>
      </c>
      <c r="H17" s="117"/>
    </row>
    <row r="18" spans="1:8" ht="29.45" customHeight="1">
      <c r="B18" s="133">
        <v>44153</v>
      </c>
      <c r="C18" s="134">
        <v>19049700</v>
      </c>
      <c r="D18" s="134">
        <v>61596</v>
      </c>
      <c r="E18" s="134">
        <v>50986</v>
      </c>
      <c r="F18" s="134">
        <v>10610</v>
      </c>
      <c r="G18" s="138">
        <v>104134</v>
      </c>
      <c r="H18" s="117"/>
    </row>
    <row r="19" spans="1:8" ht="29.45" customHeight="1">
      <c r="B19" s="133">
        <v>44154</v>
      </c>
      <c r="C19" s="134">
        <v>19053619</v>
      </c>
      <c r="D19" s="134">
        <v>53928</v>
      </c>
      <c r="E19" s="134">
        <v>47239</v>
      </c>
      <c r="F19" s="134">
        <v>6689</v>
      </c>
      <c r="G19" s="138">
        <v>110823</v>
      </c>
      <c r="H19" s="117"/>
    </row>
    <row r="20" spans="1:8" ht="29.45" customHeight="1">
      <c r="B20" s="133">
        <v>44155</v>
      </c>
      <c r="C20" s="134">
        <v>19037758</v>
      </c>
      <c r="D20" s="134">
        <v>52717</v>
      </c>
      <c r="E20" s="134">
        <v>67208</v>
      </c>
      <c r="F20" s="134">
        <v>-14491</v>
      </c>
      <c r="G20" s="138">
        <v>96332</v>
      </c>
      <c r="H20" s="117"/>
    </row>
    <row r="21" spans="1:8" ht="29.45" customHeight="1">
      <c r="B21" s="133">
        <v>44158</v>
      </c>
      <c r="C21" s="134">
        <v>19067870</v>
      </c>
      <c r="D21" s="134">
        <v>157926</v>
      </c>
      <c r="E21" s="134">
        <v>118379</v>
      </c>
      <c r="F21" s="134">
        <v>39547</v>
      </c>
      <c r="G21" s="138">
        <v>135879</v>
      </c>
      <c r="H21" s="117"/>
    </row>
    <row r="22" spans="1:8" ht="29.45" customHeight="1">
      <c r="B22" s="133">
        <v>44159</v>
      </c>
      <c r="C22" s="134">
        <v>19076725</v>
      </c>
      <c r="D22" s="134">
        <v>62989</v>
      </c>
      <c r="E22" s="134">
        <v>51333</v>
      </c>
      <c r="F22" s="134">
        <v>11656</v>
      </c>
      <c r="G22" s="138">
        <v>147535</v>
      </c>
      <c r="H22" s="117"/>
    </row>
    <row r="23" spans="1:8" ht="29.45" customHeight="1">
      <c r="B23" s="133">
        <v>44160</v>
      </c>
      <c r="C23" s="134">
        <v>19081935</v>
      </c>
      <c r="D23" s="134">
        <v>53460</v>
      </c>
      <c r="E23" s="134">
        <v>47849</v>
      </c>
      <c r="F23" s="134">
        <v>5611</v>
      </c>
      <c r="G23" s="138">
        <v>153146</v>
      </c>
      <c r="H23" s="117"/>
    </row>
    <row r="24" spans="1:8" ht="29.45" customHeight="1">
      <c r="B24" s="133">
        <v>44161</v>
      </c>
      <c r="C24" s="134">
        <v>19083670</v>
      </c>
      <c r="D24" s="134">
        <v>49690</v>
      </c>
      <c r="E24" s="134">
        <v>50164</v>
      </c>
      <c r="F24" s="134">
        <v>-474</v>
      </c>
      <c r="G24" s="138">
        <v>152672</v>
      </c>
      <c r="H24" s="117"/>
    </row>
    <row r="25" spans="1:8" ht="29.45" customHeight="1">
      <c r="B25" s="133">
        <v>44162</v>
      </c>
      <c r="C25" s="134">
        <v>19062615</v>
      </c>
      <c r="D25" s="134">
        <v>44087</v>
      </c>
      <c r="E25" s="134">
        <v>68104</v>
      </c>
      <c r="F25" s="134">
        <v>-24017</v>
      </c>
      <c r="G25" s="138">
        <v>128655</v>
      </c>
      <c r="H25" s="117"/>
    </row>
    <row r="26" spans="1:8" s="118" customFormat="1" ht="29.45" customHeight="1">
      <c r="A26" s="28"/>
      <c r="B26" s="133">
        <v>44165</v>
      </c>
      <c r="C26" s="134">
        <v>18974452</v>
      </c>
      <c r="D26" s="134">
        <v>123004</v>
      </c>
      <c r="E26" s="134">
        <v>214904</v>
      </c>
      <c r="F26" s="134">
        <v>-91900</v>
      </c>
      <c r="G26" s="138">
        <v>61246</v>
      </c>
      <c r="H26" s="119"/>
    </row>
    <row r="27" spans="1:8" ht="29.45" customHeight="1">
      <c r="B27" s="961" t="s">
        <v>655</v>
      </c>
      <c r="C27" s="962">
        <v>19022001.571428571</v>
      </c>
      <c r="D27" s="834"/>
      <c r="E27" s="834"/>
      <c r="F27" s="835"/>
      <c r="G27" s="836"/>
    </row>
    <row r="28" spans="1:8" ht="11.85" customHeight="1">
      <c r="A28" s="46"/>
      <c r="B28" s="120"/>
      <c r="C28" s="121"/>
      <c r="D28" s="120"/>
      <c r="E28" s="122"/>
      <c r="F28" s="120"/>
      <c r="G28" s="474"/>
    </row>
    <row r="29" spans="1:8" ht="11.85" customHeight="1">
      <c r="A29" s="46"/>
      <c r="B29" s="1142" t="s">
        <v>199</v>
      </c>
      <c r="C29" s="1142"/>
      <c r="D29" s="1142"/>
      <c r="E29" s="1142"/>
      <c r="F29" s="1142"/>
      <c r="G29" s="1142"/>
    </row>
    <row r="30" spans="1:8" ht="43.35" customHeight="1">
      <c r="A30" s="46"/>
      <c r="B30" s="120"/>
      <c r="C30" s="121"/>
      <c r="D30" s="120"/>
      <c r="E30" s="122"/>
      <c r="F30" s="120"/>
      <c r="G30" s="830"/>
    </row>
    <row r="31" spans="1:8" ht="43.7" customHeight="1">
      <c r="A31" s="46"/>
      <c r="B31" s="120"/>
      <c r="C31" s="121"/>
      <c r="D31" s="120"/>
      <c r="E31" s="122"/>
      <c r="F31" s="120"/>
      <c r="G31" s="120"/>
    </row>
    <row r="32" spans="1:8">
      <c r="A32" s="46"/>
      <c r="B32" s="120"/>
      <c r="C32" s="121"/>
      <c r="D32" s="120"/>
      <c r="E32" s="122"/>
      <c r="F32" s="120"/>
      <c r="G32" s="120"/>
    </row>
    <row r="33" spans="1:7" ht="43.35" customHeight="1">
      <c r="A33" s="46"/>
      <c r="B33" s="120"/>
      <c r="C33" s="121"/>
      <c r="D33" s="120"/>
      <c r="E33" s="122"/>
      <c r="F33" s="120"/>
      <c r="G33" s="120"/>
    </row>
    <row r="34" spans="1:7">
      <c r="A34" s="46"/>
      <c r="B34" s="120"/>
      <c r="C34" s="121"/>
      <c r="D34" s="120"/>
      <c r="E34" s="122"/>
      <c r="F34" s="120"/>
      <c r="G34" s="120"/>
    </row>
    <row r="35" spans="1:7">
      <c r="A35" s="46"/>
      <c r="B35" s="120"/>
      <c r="C35" s="121"/>
      <c r="D35" s="120"/>
      <c r="E35" s="122"/>
      <c r="F35" s="120"/>
      <c r="G35" s="120"/>
    </row>
    <row r="36" spans="1:7">
      <c r="A36" s="46"/>
      <c r="B36" s="120"/>
      <c r="C36" s="121"/>
      <c r="D36" s="120"/>
      <c r="E36" s="122"/>
      <c r="F36" s="120"/>
      <c r="G36" s="120"/>
    </row>
    <row r="37" spans="1:7" ht="18.95" customHeight="1">
      <c r="A37" s="46"/>
      <c r="B37" s="120"/>
      <c r="C37" s="121"/>
      <c r="D37" s="120"/>
      <c r="E37" s="122"/>
      <c r="F37" s="120"/>
      <c r="G37" s="120"/>
    </row>
    <row r="38" spans="1:7" ht="24" customHeight="1">
      <c r="A38" s="46"/>
      <c r="B38" s="210"/>
      <c r="C38" s="123"/>
      <c r="D38" s="123"/>
      <c r="E38" s="123"/>
      <c r="F38" s="123"/>
      <c r="G38" s="123"/>
    </row>
    <row r="39" spans="1:7" ht="12.75" customHeight="1">
      <c r="A39" s="46"/>
      <c r="B39" s="120"/>
      <c r="C39" s="1143"/>
      <c r="D39" s="1143"/>
      <c r="E39" s="1143"/>
      <c r="F39" s="1143"/>
      <c r="G39" s="1143"/>
    </row>
    <row r="40" spans="1:7" ht="28.35" customHeight="1">
      <c r="A40" s="46"/>
      <c r="B40" s="120"/>
      <c r="C40" s="1143"/>
      <c r="D40" s="1143"/>
      <c r="E40" s="1143"/>
      <c r="F40" s="1143"/>
      <c r="G40" s="1143"/>
    </row>
    <row r="41" spans="1:7" ht="24.95" customHeight="1">
      <c r="A41" s="46"/>
      <c r="B41" s="120"/>
      <c r="C41" s="1143"/>
      <c r="D41" s="1143"/>
      <c r="E41" s="1143"/>
      <c r="F41" s="1143"/>
      <c r="G41" s="1143"/>
    </row>
    <row r="42" spans="1:7" ht="21.95" customHeight="1">
      <c r="A42" s="46"/>
      <c r="B42" s="120"/>
      <c r="C42" s="1143"/>
      <c r="D42" s="1143"/>
      <c r="E42" s="1143"/>
      <c r="F42" s="1143"/>
      <c r="G42" s="1143"/>
    </row>
    <row r="43" spans="1:7" ht="5.85" customHeight="1">
      <c r="A43" s="46"/>
      <c r="B43" s="120"/>
      <c r="C43" s="1143"/>
      <c r="D43" s="1143"/>
      <c r="E43" s="1143"/>
      <c r="F43" s="1143"/>
      <c r="G43" s="1143"/>
    </row>
    <row r="44" spans="1:7" ht="29.1" customHeight="1">
      <c r="A44" s="46"/>
      <c r="B44" s="120"/>
      <c r="C44" s="1143"/>
      <c r="D44" s="1143"/>
      <c r="E44" s="1143"/>
      <c r="F44" s="1143"/>
      <c r="G44" s="1143"/>
    </row>
    <row r="45" spans="1:7" ht="10.5" customHeight="1">
      <c r="A45" s="46"/>
      <c r="B45" s="120"/>
      <c r="C45" s="1143"/>
      <c r="D45" s="1143"/>
      <c r="E45" s="1143"/>
      <c r="F45" s="1143"/>
      <c r="G45" s="1143"/>
    </row>
    <row r="46" spans="1:7" ht="41.1" customHeight="1">
      <c r="A46" s="46"/>
      <c r="B46" s="120"/>
      <c r="C46" s="1143"/>
      <c r="D46" s="1143"/>
      <c r="E46" s="1143"/>
      <c r="F46" s="1143"/>
      <c r="G46" s="1143"/>
    </row>
    <row r="47" spans="1:7">
      <c r="A47" s="46"/>
      <c r="B47" s="120"/>
      <c r="C47" s="121"/>
      <c r="D47" s="120"/>
      <c r="E47" s="122"/>
      <c r="F47" s="120"/>
      <c r="G47" s="120"/>
    </row>
    <row r="48" spans="1:7">
      <c r="A48" s="46"/>
      <c r="B48" s="120"/>
      <c r="C48" s="121"/>
      <c r="D48" s="120"/>
      <c r="E48" s="122"/>
      <c r="F48" s="120"/>
      <c r="G48" s="120"/>
    </row>
    <row r="49" spans="1:7">
      <c r="A49" s="46"/>
      <c r="B49" s="120"/>
      <c r="C49" s="121"/>
      <c r="D49" s="120"/>
      <c r="E49" s="122"/>
      <c r="F49" s="120"/>
      <c r="G49" s="120"/>
    </row>
    <row r="50" spans="1:7">
      <c r="A50" s="46"/>
      <c r="B50" s="831"/>
      <c r="C50" s="832"/>
      <c r="D50" s="120"/>
      <c r="E50" s="122"/>
      <c r="F50" s="120"/>
      <c r="G50" s="120"/>
    </row>
    <row r="51" spans="1:7">
      <c r="A51" s="46"/>
      <c r="B51" s="831"/>
      <c r="C51" s="832"/>
      <c r="D51" s="120"/>
      <c r="E51" s="122"/>
      <c r="F51" s="120"/>
      <c r="G51" s="120"/>
    </row>
    <row r="52" spans="1:7">
      <c r="A52" s="46"/>
      <c r="B52" s="831"/>
      <c r="C52" s="832"/>
      <c r="D52" s="120"/>
      <c r="E52" s="122"/>
      <c r="F52" s="120"/>
      <c r="G52" s="120"/>
    </row>
    <row r="53" spans="1:7">
      <c r="A53" s="46"/>
      <c r="B53" s="831"/>
      <c r="C53" s="832"/>
      <c r="D53" s="120"/>
      <c r="E53" s="122"/>
      <c r="F53" s="120"/>
      <c r="G53" s="120"/>
    </row>
    <row r="54" spans="1:7">
      <c r="A54" s="46"/>
      <c r="B54" s="831"/>
      <c r="C54" s="832"/>
      <c r="D54" s="120"/>
      <c r="E54" s="122"/>
      <c r="F54" s="120"/>
      <c r="G54" s="120"/>
    </row>
    <row r="55" spans="1:7">
      <c r="A55" s="46"/>
      <c r="B55" s="831"/>
      <c r="C55" s="832"/>
      <c r="D55" s="120"/>
      <c r="E55" s="122"/>
      <c r="F55" s="120"/>
      <c r="G55" s="120"/>
    </row>
    <row r="56" spans="1:7">
      <c r="A56" s="46"/>
      <c r="B56" s="831"/>
      <c r="C56" s="832"/>
      <c r="D56" s="120"/>
      <c r="E56" s="122"/>
      <c r="F56" s="120"/>
      <c r="G56" s="120"/>
    </row>
    <row r="57" spans="1:7">
      <c r="A57" s="46"/>
      <c r="B57" s="831"/>
      <c r="C57" s="832"/>
      <c r="D57" s="120"/>
      <c r="E57" s="122"/>
      <c r="F57" s="120"/>
      <c r="G57" s="120"/>
    </row>
    <row r="58" spans="1:7">
      <c r="A58" s="46"/>
      <c r="B58" s="831"/>
      <c r="C58" s="832"/>
      <c r="D58" s="120"/>
      <c r="E58" s="122"/>
      <c r="F58" s="120"/>
      <c r="G58" s="120"/>
    </row>
    <row r="59" spans="1:7">
      <c r="A59" s="46"/>
      <c r="B59" s="831"/>
      <c r="C59" s="832"/>
      <c r="D59" s="120"/>
      <c r="E59" s="122"/>
      <c r="F59" s="120"/>
      <c r="G59" s="120"/>
    </row>
    <row r="60" spans="1:7">
      <c r="A60" s="46"/>
      <c r="B60" s="831"/>
      <c r="C60" s="832"/>
      <c r="D60" s="120"/>
      <c r="E60" s="122"/>
      <c r="F60" s="120"/>
      <c r="G60" s="120"/>
    </row>
    <row r="61" spans="1:7">
      <c r="A61" s="46"/>
      <c r="B61" s="831"/>
      <c r="C61" s="832"/>
      <c r="D61" s="120"/>
      <c r="E61" s="122"/>
      <c r="F61" s="120"/>
      <c r="G61" s="120"/>
    </row>
    <row r="62" spans="1:7">
      <c r="A62" s="46"/>
      <c r="B62" s="831"/>
      <c r="C62" s="832"/>
      <c r="D62" s="120"/>
      <c r="E62" s="122"/>
      <c r="F62" s="120"/>
      <c r="G62" s="120"/>
    </row>
    <row r="63" spans="1:7">
      <c r="A63" s="46"/>
      <c r="B63" s="833"/>
      <c r="C63" s="832"/>
      <c r="D63" s="120"/>
      <c r="E63" s="122"/>
      <c r="F63" s="120"/>
      <c r="G63" s="120"/>
    </row>
    <row r="64" spans="1:7">
      <c r="A64" s="46"/>
      <c r="B64" s="831"/>
      <c r="C64" s="832"/>
      <c r="D64" s="120"/>
      <c r="E64" s="122"/>
      <c r="F64" s="120"/>
      <c r="G64" s="120"/>
    </row>
    <row r="65" spans="1:7">
      <c r="A65" s="46"/>
      <c r="B65" s="831"/>
      <c r="C65" s="832"/>
      <c r="D65" s="120"/>
      <c r="E65" s="122"/>
      <c r="F65" s="120"/>
      <c r="G65" s="120"/>
    </row>
    <row r="66" spans="1:7">
      <c r="A66" s="46"/>
      <c r="B66" s="120"/>
      <c r="C66" s="121"/>
      <c r="D66" s="120"/>
      <c r="E66" s="122"/>
      <c r="F66" s="120"/>
      <c r="G66" s="120"/>
    </row>
    <row r="67" spans="1:7">
      <c r="A67" s="46"/>
      <c r="B67" s="120"/>
      <c r="C67" s="121"/>
      <c r="D67" s="120"/>
      <c r="E67" s="122"/>
      <c r="F67" s="120"/>
      <c r="G67" s="120"/>
    </row>
    <row r="68" spans="1:7">
      <c r="A68" s="46"/>
      <c r="B68" s="120"/>
      <c r="C68" s="121"/>
      <c r="D68" s="120"/>
      <c r="E68" s="122"/>
      <c r="F68" s="120"/>
      <c r="G68" s="120"/>
    </row>
    <row r="69" spans="1:7">
      <c r="A69" s="46"/>
      <c r="B69" s="120"/>
      <c r="C69" s="121"/>
      <c r="D69" s="120"/>
      <c r="E69" s="122"/>
      <c r="F69" s="120"/>
      <c r="G69" s="120"/>
    </row>
    <row r="70" spans="1:7">
      <c r="A70" s="46"/>
      <c r="B70" s="120"/>
      <c r="C70" s="121"/>
      <c r="D70" s="120"/>
      <c r="E70" s="122"/>
      <c r="F70" s="120"/>
      <c r="G70" s="120"/>
    </row>
    <row r="71" spans="1:7">
      <c r="A71" s="46"/>
      <c r="B71" s="120"/>
      <c r="C71" s="121"/>
      <c r="D71" s="120"/>
      <c r="E71" s="122"/>
      <c r="F71" s="120"/>
      <c r="G71" s="120"/>
    </row>
    <row r="72" spans="1:7">
      <c r="A72" s="46"/>
      <c r="B72" s="120"/>
      <c r="C72" s="121"/>
      <c r="D72" s="120"/>
      <c r="E72" s="122"/>
      <c r="F72" s="120"/>
      <c r="G72" s="120"/>
    </row>
    <row r="73" spans="1:7">
      <c r="A73" s="46"/>
      <c r="B73" s="120"/>
      <c r="C73" s="121"/>
      <c r="D73" s="120"/>
      <c r="E73" s="122"/>
      <c r="F73" s="120"/>
      <c r="G73" s="120"/>
    </row>
    <row r="74" spans="1:7">
      <c r="A74" s="46"/>
      <c r="B74" s="120"/>
      <c r="C74" s="121"/>
      <c r="D74" s="120"/>
      <c r="E74" s="122"/>
      <c r="F74" s="120"/>
      <c r="G74" s="120"/>
    </row>
    <row r="75" spans="1:7">
      <c r="A75" s="46"/>
      <c r="B75" s="120"/>
      <c r="C75" s="121"/>
      <c r="D75" s="120"/>
      <c r="E75" s="122"/>
      <c r="F75" s="120"/>
      <c r="G75" s="120"/>
    </row>
    <row r="76" spans="1:7">
      <c r="A76" s="46"/>
      <c r="B76" s="120"/>
      <c r="C76" s="121"/>
      <c r="D76" s="120"/>
      <c r="E76" s="122"/>
      <c r="F76" s="120"/>
      <c r="G76" s="120"/>
    </row>
    <row r="77" spans="1:7">
      <c r="A77" s="46"/>
      <c r="B77" s="120"/>
      <c r="C77" s="121"/>
      <c r="D77" s="120"/>
      <c r="E77" s="122"/>
      <c r="F77" s="120"/>
      <c r="G77" s="120"/>
    </row>
    <row r="78" spans="1:7">
      <c r="A78" s="46"/>
      <c r="B78" s="120"/>
      <c r="C78" s="121"/>
      <c r="D78" s="120"/>
      <c r="E78" s="122"/>
      <c r="F78" s="120"/>
      <c r="G78" s="120"/>
    </row>
    <row r="79" spans="1:7">
      <c r="A79" s="46"/>
      <c r="B79" s="120"/>
      <c r="C79" s="121"/>
      <c r="D79" s="120"/>
      <c r="E79" s="122"/>
      <c r="F79" s="120"/>
      <c r="G79" s="120"/>
    </row>
    <row r="80" spans="1:7">
      <c r="A80" s="46"/>
      <c r="B80" s="120"/>
      <c r="C80" s="121"/>
      <c r="D80" s="120"/>
      <c r="E80" s="122"/>
      <c r="F80" s="120"/>
      <c r="G80" s="120"/>
    </row>
    <row r="81" spans="1:7">
      <c r="A81" s="46"/>
      <c r="B81" s="120"/>
      <c r="C81" s="121"/>
      <c r="D81" s="120"/>
      <c r="E81" s="122"/>
      <c r="F81" s="120"/>
      <c r="G81" s="120"/>
    </row>
    <row r="82" spans="1:7">
      <c r="A82" s="46"/>
      <c r="B82" s="120"/>
      <c r="C82" s="121"/>
      <c r="D82" s="120"/>
      <c r="E82" s="122"/>
      <c r="F82" s="120"/>
      <c r="G82" s="120"/>
    </row>
    <row r="83" spans="1:7">
      <c r="A83" s="46"/>
      <c r="B83" s="120"/>
      <c r="C83" s="121"/>
      <c r="D83" s="120"/>
      <c r="E83" s="122"/>
      <c r="F83" s="120"/>
      <c r="G83" s="120"/>
    </row>
    <row r="84" spans="1:7">
      <c r="A84" s="46"/>
      <c r="B84" s="120"/>
      <c r="C84" s="121"/>
      <c r="D84" s="120"/>
      <c r="E84" s="122"/>
      <c r="F84" s="120"/>
      <c r="G84" s="120"/>
    </row>
    <row r="85" spans="1:7">
      <c r="A85" s="46"/>
      <c r="B85" s="120"/>
      <c r="C85" s="121"/>
      <c r="D85" s="120"/>
      <c r="E85" s="122"/>
      <c r="F85" s="120"/>
      <c r="G85" s="120"/>
    </row>
    <row r="86" spans="1:7">
      <c r="A86" s="46"/>
      <c r="B86" s="120"/>
      <c r="C86" s="121"/>
      <c r="D86" s="120"/>
      <c r="E86" s="122"/>
      <c r="F86" s="120"/>
      <c r="G86" s="120"/>
    </row>
    <row r="87" spans="1:7">
      <c r="A87" s="46"/>
      <c r="B87" s="120"/>
      <c r="C87" s="121"/>
      <c r="D87" s="120"/>
      <c r="E87" s="122"/>
      <c r="F87" s="120"/>
      <c r="G87" s="120"/>
    </row>
    <row r="88" spans="1:7">
      <c r="A88" s="46"/>
      <c r="B88" s="120"/>
      <c r="C88" s="121"/>
      <c r="D88" s="120"/>
      <c r="E88" s="122"/>
      <c r="F88" s="120"/>
      <c r="G88" s="120"/>
    </row>
    <row r="89" spans="1:7">
      <c r="A89" s="46"/>
      <c r="B89" s="120"/>
      <c r="C89" s="121"/>
      <c r="D89" s="120"/>
      <c r="E89" s="122"/>
      <c r="F89" s="120"/>
      <c r="G89" s="120"/>
    </row>
    <row r="90" spans="1:7">
      <c r="A90" s="46"/>
      <c r="B90" s="120"/>
      <c r="C90" s="121"/>
      <c r="D90" s="120"/>
      <c r="E90" s="122"/>
      <c r="F90" s="120"/>
      <c r="G90" s="120"/>
    </row>
    <row r="91" spans="1:7">
      <c r="A91" s="46"/>
      <c r="B91" s="120"/>
      <c r="C91" s="121"/>
      <c r="D91" s="120"/>
      <c r="E91" s="122"/>
      <c r="F91" s="120"/>
      <c r="G91" s="120"/>
    </row>
    <row r="92" spans="1:7">
      <c r="A92" s="46"/>
      <c r="B92" s="120"/>
      <c r="C92" s="121"/>
      <c r="D92" s="120"/>
      <c r="E92" s="122"/>
      <c r="F92" s="120"/>
      <c r="G92" s="120"/>
    </row>
    <row r="93" spans="1:7">
      <c r="A93" s="46"/>
      <c r="B93" s="120"/>
      <c r="C93" s="121"/>
      <c r="D93" s="120"/>
      <c r="E93" s="122"/>
      <c r="F93" s="120"/>
      <c r="G93" s="120"/>
    </row>
    <row r="94" spans="1:7">
      <c r="A94" s="46"/>
      <c r="B94" s="120"/>
      <c r="C94" s="121"/>
      <c r="D94" s="120"/>
      <c r="E94" s="122"/>
      <c r="F94" s="120"/>
      <c r="G94" s="120"/>
    </row>
    <row r="95" spans="1:7">
      <c r="A95" s="46"/>
      <c r="B95" s="120"/>
      <c r="C95" s="121"/>
      <c r="D95" s="120"/>
      <c r="E95" s="122"/>
      <c r="F95" s="120"/>
      <c r="G95" s="120"/>
    </row>
    <row r="96" spans="1:7">
      <c r="A96" s="46"/>
      <c r="B96" s="120"/>
      <c r="C96" s="121"/>
      <c r="D96" s="120"/>
      <c r="E96" s="122"/>
      <c r="F96" s="120"/>
      <c r="G96" s="120"/>
    </row>
    <row r="97" spans="1:7">
      <c r="A97" s="46"/>
      <c r="B97" s="120"/>
      <c r="C97" s="121"/>
      <c r="D97" s="120"/>
      <c r="E97" s="122"/>
      <c r="F97" s="120"/>
      <c r="G97" s="120"/>
    </row>
    <row r="98" spans="1:7">
      <c r="A98" s="46"/>
      <c r="B98" s="120"/>
      <c r="C98" s="121"/>
      <c r="D98" s="120"/>
      <c r="E98" s="122"/>
      <c r="F98" s="120"/>
      <c r="G98" s="120"/>
    </row>
    <row r="99" spans="1:7">
      <c r="A99" s="46"/>
      <c r="B99" s="120"/>
      <c r="C99" s="121"/>
      <c r="D99" s="120"/>
      <c r="E99" s="122"/>
      <c r="F99" s="120"/>
      <c r="G99" s="120"/>
    </row>
    <row r="100" spans="1:7">
      <c r="A100" s="46"/>
      <c r="B100" s="120"/>
      <c r="C100" s="121"/>
      <c r="D100" s="120"/>
      <c r="E100" s="122"/>
      <c r="F100" s="120"/>
      <c r="G100" s="120"/>
    </row>
    <row r="101" spans="1:7">
      <c r="A101" s="46"/>
      <c r="B101" s="120"/>
      <c r="C101" s="121"/>
      <c r="D101" s="120"/>
      <c r="E101" s="122"/>
      <c r="F101" s="120"/>
      <c r="G101" s="120"/>
    </row>
    <row r="102" spans="1:7">
      <c r="A102" s="46"/>
      <c r="B102" s="120"/>
      <c r="C102" s="121"/>
      <c r="D102" s="120"/>
      <c r="E102" s="122"/>
      <c r="F102" s="120"/>
      <c r="G102" s="120"/>
    </row>
    <row r="103" spans="1:7">
      <c r="A103" s="46"/>
      <c r="B103" s="120"/>
      <c r="C103" s="121"/>
      <c r="D103" s="120"/>
      <c r="E103" s="122"/>
      <c r="F103" s="120"/>
      <c r="G103" s="120"/>
    </row>
    <row r="104" spans="1:7">
      <c r="A104" s="46"/>
      <c r="B104" s="120"/>
      <c r="C104" s="121"/>
      <c r="D104" s="120"/>
      <c r="E104" s="122"/>
      <c r="F104" s="120"/>
      <c r="G104" s="120"/>
    </row>
    <row r="105" spans="1:7">
      <c r="A105" s="46"/>
      <c r="B105" s="120"/>
      <c r="C105" s="121"/>
      <c r="D105" s="120"/>
      <c r="E105" s="122"/>
      <c r="F105" s="120"/>
      <c r="G105" s="120"/>
    </row>
    <row r="106" spans="1:7">
      <c r="A106" s="46"/>
      <c r="B106" s="120"/>
      <c r="C106" s="121"/>
      <c r="D106" s="120"/>
      <c r="E106" s="122"/>
      <c r="F106" s="120"/>
      <c r="G106" s="120"/>
    </row>
    <row r="107" spans="1:7">
      <c r="A107" s="46"/>
      <c r="B107" s="120"/>
      <c r="C107" s="121"/>
      <c r="D107" s="120"/>
      <c r="E107" s="122"/>
      <c r="F107" s="120"/>
      <c r="G107" s="120"/>
    </row>
    <row r="108" spans="1:7">
      <c r="A108" s="46"/>
      <c r="B108" s="120"/>
      <c r="C108" s="121"/>
      <c r="D108" s="120"/>
      <c r="E108" s="122"/>
      <c r="F108" s="120"/>
      <c r="G108" s="120"/>
    </row>
    <row r="109" spans="1:7">
      <c r="A109" s="46"/>
      <c r="B109" s="120"/>
      <c r="C109" s="121"/>
      <c r="D109" s="120"/>
      <c r="E109" s="122"/>
      <c r="F109" s="120"/>
      <c r="G109" s="120"/>
    </row>
    <row r="110" spans="1:7">
      <c r="A110" s="46"/>
      <c r="B110" s="120"/>
      <c r="C110" s="121"/>
      <c r="D110" s="120"/>
      <c r="E110" s="122"/>
      <c r="F110" s="120"/>
      <c r="G110" s="120"/>
    </row>
    <row r="111" spans="1:7">
      <c r="A111" s="46"/>
      <c r="B111" s="120"/>
      <c r="C111" s="121"/>
      <c r="D111" s="120"/>
      <c r="E111" s="122"/>
      <c r="F111" s="120"/>
      <c r="G111" s="120"/>
    </row>
    <row r="112" spans="1:7">
      <c r="A112" s="46"/>
      <c r="B112" s="120"/>
      <c r="C112" s="121"/>
      <c r="D112" s="120"/>
      <c r="E112" s="122"/>
      <c r="F112" s="120"/>
      <c r="G112" s="120"/>
    </row>
    <row r="113" spans="1:7">
      <c r="A113" s="46"/>
      <c r="B113" s="120"/>
      <c r="C113" s="121"/>
      <c r="D113" s="120"/>
      <c r="E113" s="122"/>
      <c r="F113" s="120"/>
      <c r="G113" s="120"/>
    </row>
    <row r="114" spans="1:7">
      <c r="A114" s="46"/>
      <c r="B114" s="120"/>
      <c r="C114" s="121"/>
      <c r="D114" s="120"/>
      <c r="E114" s="122"/>
      <c r="F114" s="120"/>
      <c r="G114" s="120"/>
    </row>
    <row r="115" spans="1:7">
      <c r="A115" s="46"/>
      <c r="B115" s="120"/>
      <c r="C115" s="121"/>
      <c r="D115" s="120"/>
      <c r="E115" s="122"/>
      <c r="F115" s="120"/>
      <c r="G115" s="120"/>
    </row>
    <row r="116" spans="1:7">
      <c r="A116" s="46"/>
      <c r="B116" s="120"/>
      <c r="C116" s="121"/>
      <c r="D116" s="120"/>
      <c r="E116" s="122"/>
      <c r="F116" s="120"/>
      <c r="G116" s="120"/>
    </row>
    <row r="117" spans="1:7">
      <c r="A117" s="46"/>
      <c r="B117" s="120"/>
      <c r="C117" s="121"/>
      <c r="D117" s="120"/>
      <c r="E117" s="122"/>
      <c r="F117" s="120"/>
      <c r="G117" s="120"/>
    </row>
    <row r="118" spans="1:7">
      <c r="A118" s="46"/>
      <c r="B118" s="120"/>
      <c r="C118" s="121"/>
      <c r="D118" s="120"/>
      <c r="E118" s="122"/>
      <c r="F118" s="120"/>
      <c r="G118" s="120"/>
    </row>
    <row r="119" spans="1:7">
      <c r="A119" s="46"/>
      <c r="B119" s="120"/>
      <c r="C119" s="121"/>
      <c r="D119" s="120"/>
      <c r="E119" s="122"/>
      <c r="F119" s="120"/>
      <c r="G119" s="120"/>
    </row>
    <row r="120" spans="1:7">
      <c r="A120" s="46"/>
      <c r="B120" s="120"/>
      <c r="C120" s="121"/>
      <c r="D120" s="120"/>
      <c r="E120" s="122"/>
      <c r="F120" s="120"/>
      <c r="G120" s="120"/>
    </row>
    <row r="121" spans="1:7">
      <c r="A121" s="46"/>
      <c r="B121" s="120"/>
      <c r="C121" s="121"/>
      <c r="D121" s="120"/>
      <c r="E121" s="122"/>
      <c r="F121" s="120"/>
      <c r="G121" s="120"/>
    </row>
    <row r="122" spans="1:7">
      <c r="A122" s="46"/>
      <c r="B122" s="120"/>
      <c r="C122" s="121"/>
      <c r="D122" s="120"/>
      <c r="E122" s="122"/>
      <c r="F122" s="120"/>
      <c r="G122" s="120"/>
    </row>
    <row r="123" spans="1:7">
      <c r="A123" s="46"/>
      <c r="B123" s="120"/>
      <c r="C123" s="121"/>
      <c r="D123" s="120"/>
      <c r="E123" s="122"/>
      <c r="F123" s="120"/>
      <c r="G123" s="120"/>
    </row>
    <row r="124" spans="1:7">
      <c r="A124" s="46"/>
      <c r="B124" s="120"/>
      <c r="C124" s="121"/>
      <c r="D124" s="120"/>
      <c r="E124" s="122"/>
      <c r="F124" s="120"/>
      <c r="G124" s="120"/>
    </row>
    <row r="125" spans="1:7">
      <c r="A125" s="46"/>
      <c r="B125" s="120"/>
      <c r="C125" s="121"/>
      <c r="D125" s="120"/>
      <c r="E125" s="122"/>
      <c r="F125" s="120"/>
      <c r="G125" s="120"/>
    </row>
    <row r="126" spans="1:7">
      <c r="A126" s="46"/>
      <c r="B126" s="120"/>
      <c r="C126" s="121"/>
      <c r="D126" s="120"/>
      <c r="E126" s="122"/>
      <c r="F126" s="120"/>
      <c r="G126" s="120"/>
    </row>
    <row r="127" spans="1:7">
      <c r="A127" s="46"/>
      <c r="B127" s="120"/>
      <c r="C127" s="121"/>
      <c r="D127" s="120"/>
      <c r="E127" s="122"/>
      <c r="F127" s="120"/>
      <c r="G127" s="120"/>
    </row>
    <row r="128" spans="1:7">
      <c r="A128" s="46"/>
      <c r="B128" s="120"/>
      <c r="C128" s="121"/>
      <c r="D128" s="120"/>
      <c r="E128" s="122"/>
      <c r="F128" s="120"/>
      <c r="G128" s="120"/>
    </row>
    <row r="129" spans="1:7">
      <c r="A129" s="46"/>
      <c r="B129" s="120"/>
      <c r="C129" s="121"/>
      <c r="D129" s="120"/>
      <c r="E129" s="122"/>
      <c r="F129" s="120"/>
      <c r="G129" s="120"/>
    </row>
    <row r="130" spans="1:7">
      <c r="A130" s="46"/>
      <c r="B130" s="120"/>
      <c r="C130" s="121"/>
      <c r="D130" s="120"/>
      <c r="E130" s="122"/>
      <c r="F130" s="120"/>
      <c r="G130" s="120"/>
    </row>
    <row r="131" spans="1:7">
      <c r="A131" s="46"/>
      <c r="B131" s="120"/>
      <c r="C131" s="121"/>
      <c r="D131" s="120"/>
      <c r="E131" s="122"/>
      <c r="F131" s="120"/>
      <c r="G131" s="120"/>
    </row>
    <row r="132" spans="1:7">
      <c r="A132" s="46"/>
      <c r="B132" s="120"/>
      <c r="C132" s="121"/>
      <c r="D132" s="120"/>
      <c r="E132" s="122"/>
      <c r="F132" s="120"/>
      <c r="G132" s="120"/>
    </row>
    <row r="133" spans="1:7">
      <c r="A133" s="46"/>
      <c r="B133" s="120"/>
      <c r="C133" s="121"/>
      <c r="D133" s="120"/>
      <c r="E133" s="122"/>
      <c r="F133" s="120"/>
      <c r="G133" s="120"/>
    </row>
    <row r="134" spans="1:7">
      <c r="A134" s="46"/>
      <c r="B134" s="120"/>
      <c r="C134" s="121"/>
      <c r="D134" s="120"/>
      <c r="E134" s="122"/>
      <c r="F134" s="120"/>
      <c r="G134" s="120"/>
    </row>
    <row r="135" spans="1:7">
      <c r="A135" s="46"/>
      <c r="B135" s="120"/>
      <c r="C135" s="121"/>
      <c r="D135" s="120"/>
      <c r="E135" s="122"/>
      <c r="F135" s="120"/>
      <c r="G135" s="120"/>
    </row>
    <row r="136" spans="1:7">
      <c r="A136" s="46"/>
      <c r="B136" s="120"/>
      <c r="C136" s="121"/>
      <c r="D136" s="120"/>
      <c r="E136" s="122"/>
      <c r="F136" s="120"/>
      <c r="G136" s="120"/>
    </row>
    <row r="137" spans="1:7">
      <c r="A137" s="46"/>
      <c r="B137" s="120"/>
      <c r="C137" s="121"/>
      <c r="D137" s="120"/>
      <c r="E137" s="122"/>
      <c r="F137" s="120"/>
      <c r="G137" s="120"/>
    </row>
    <row r="138" spans="1:7">
      <c r="A138" s="46"/>
      <c r="B138" s="120"/>
      <c r="C138" s="121"/>
      <c r="D138" s="120"/>
      <c r="E138" s="122"/>
      <c r="F138" s="120"/>
      <c r="G138" s="120"/>
    </row>
    <row r="139" spans="1:7">
      <c r="A139" s="46"/>
      <c r="B139" s="120"/>
      <c r="C139" s="121"/>
      <c r="D139" s="120"/>
      <c r="E139" s="122"/>
      <c r="F139" s="120"/>
      <c r="G139" s="120"/>
    </row>
    <row r="140" spans="1:7">
      <c r="A140" s="46"/>
      <c r="B140" s="120"/>
      <c r="C140" s="121"/>
      <c r="D140" s="120"/>
      <c r="E140" s="122"/>
      <c r="F140" s="120"/>
      <c r="G140" s="120"/>
    </row>
    <row r="141" spans="1:7">
      <c r="A141" s="46"/>
      <c r="B141" s="120"/>
      <c r="C141" s="121"/>
      <c r="D141" s="120"/>
      <c r="E141" s="122"/>
      <c r="F141" s="120"/>
      <c r="G141" s="120"/>
    </row>
    <row r="142" spans="1:7">
      <c r="A142" s="46"/>
      <c r="B142" s="120"/>
      <c r="C142" s="121"/>
      <c r="D142" s="120"/>
      <c r="E142" s="122"/>
      <c r="F142" s="120"/>
      <c r="G142" s="120"/>
    </row>
    <row r="143" spans="1:7">
      <c r="A143" s="46"/>
      <c r="B143" s="120"/>
      <c r="C143" s="121"/>
      <c r="D143" s="120"/>
      <c r="E143" s="122"/>
      <c r="F143" s="120"/>
      <c r="G143" s="120"/>
    </row>
    <row r="144" spans="1:7">
      <c r="A144" s="46"/>
      <c r="B144" s="120"/>
      <c r="C144" s="121"/>
      <c r="D144" s="120"/>
      <c r="E144" s="122"/>
      <c r="F144" s="120"/>
      <c r="G144" s="120"/>
    </row>
    <row r="145" spans="1:7">
      <c r="A145" s="46"/>
      <c r="B145" s="120"/>
      <c r="C145" s="121"/>
      <c r="D145" s="120"/>
      <c r="E145" s="122"/>
      <c r="F145" s="120"/>
      <c r="G145" s="120"/>
    </row>
    <row r="146" spans="1:7">
      <c r="A146" s="46"/>
      <c r="B146" s="120"/>
      <c r="C146" s="121"/>
      <c r="D146" s="120"/>
      <c r="E146" s="122"/>
      <c r="F146" s="120"/>
      <c r="G146" s="120"/>
    </row>
    <row r="147" spans="1:7">
      <c r="A147" s="46"/>
      <c r="B147" s="120"/>
      <c r="C147" s="121"/>
      <c r="D147" s="120"/>
      <c r="E147" s="122"/>
      <c r="F147" s="120"/>
      <c r="G147" s="120"/>
    </row>
    <row r="148" spans="1:7">
      <c r="A148" s="46"/>
      <c r="B148" s="120"/>
      <c r="C148" s="121"/>
      <c r="D148" s="120"/>
      <c r="E148" s="122"/>
      <c r="F148" s="120"/>
      <c r="G148" s="120"/>
    </row>
    <row r="149" spans="1:7">
      <c r="A149" s="46"/>
      <c r="B149" s="120"/>
      <c r="C149" s="121"/>
      <c r="D149" s="120"/>
      <c r="E149" s="122"/>
      <c r="F149" s="120"/>
      <c r="G149" s="120"/>
    </row>
    <row r="150" spans="1:7">
      <c r="A150" s="46"/>
      <c r="B150" s="120"/>
      <c r="C150" s="121"/>
      <c r="D150" s="120"/>
      <c r="E150" s="122"/>
      <c r="F150" s="120"/>
      <c r="G150" s="120"/>
    </row>
    <row r="151" spans="1:7">
      <c r="A151" s="46"/>
      <c r="B151" s="120"/>
      <c r="C151" s="121"/>
      <c r="D151" s="120"/>
      <c r="E151" s="122"/>
      <c r="F151" s="120"/>
      <c r="G151" s="120"/>
    </row>
    <row r="152" spans="1:7">
      <c r="A152" s="46"/>
      <c r="B152" s="120"/>
      <c r="C152" s="121"/>
      <c r="D152" s="120"/>
      <c r="E152" s="122"/>
      <c r="F152" s="120"/>
      <c r="G152" s="120"/>
    </row>
    <row r="153" spans="1:7">
      <c r="A153" s="46"/>
      <c r="B153" s="120"/>
      <c r="C153" s="121"/>
      <c r="D153" s="120"/>
      <c r="E153" s="122"/>
      <c r="F153" s="120"/>
      <c r="G153" s="120"/>
    </row>
    <row r="154" spans="1:7">
      <c r="A154" s="46"/>
      <c r="B154" s="120"/>
      <c r="C154" s="121"/>
      <c r="D154" s="120"/>
      <c r="E154" s="122"/>
      <c r="F154" s="120"/>
      <c r="G154" s="120"/>
    </row>
    <row r="155" spans="1:7">
      <c r="A155" s="46"/>
      <c r="B155" s="120"/>
      <c r="C155" s="121"/>
      <c r="D155" s="120"/>
      <c r="E155" s="122"/>
      <c r="F155" s="120"/>
      <c r="G155" s="120"/>
    </row>
    <row r="156" spans="1:7">
      <c r="A156" s="46"/>
      <c r="B156" s="120"/>
      <c r="C156" s="121"/>
      <c r="D156" s="120"/>
      <c r="E156" s="122"/>
      <c r="F156" s="120"/>
      <c r="G156" s="120"/>
    </row>
    <row r="157" spans="1:7">
      <c r="A157" s="46"/>
      <c r="B157" s="120"/>
      <c r="C157" s="121"/>
      <c r="D157" s="120"/>
      <c r="E157" s="122"/>
      <c r="F157" s="120"/>
      <c r="G157" s="120"/>
    </row>
    <row r="158" spans="1:7">
      <c r="A158" s="46"/>
      <c r="B158" s="120"/>
      <c r="C158" s="121"/>
      <c r="D158" s="120"/>
      <c r="E158" s="122"/>
      <c r="F158" s="120"/>
      <c r="G158" s="120"/>
    </row>
    <row r="159" spans="1:7">
      <c r="A159" s="46"/>
      <c r="B159" s="120"/>
      <c r="C159" s="121"/>
      <c r="D159" s="120"/>
      <c r="E159" s="122"/>
      <c r="F159" s="120"/>
      <c r="G159" s="120"/>
    </row>
    <row r="160" spans="1:7">
      <c r="A160" s="46"/>
      <c r="B160" s="120"/>
      <c r="C160" s="121"/>
      <c r="D160" s="120"/>
      <c r="E160" s="122"/>
      <c r="F160" s="120"/>
      <c r="G160" s="120"/>
    </row>
    <row r="161" spans="1:7">
      <c r="A161" s="46"/>
      <c r="B161" s="120"/>
      <c r="C161" s="121"/>
      <c r="D161" s="120"/>
      <c r="E161" s="122"/>
      <c r="F161" s="120"/>
      <c r="G161" s="120"/>
    </row>
    <row r="162" spans="1:7">
      <c r="A162" s="46"/>
      <c r="B162" s="120"/>
      <c r="C162" s="121"/>
      <c r="D162" s="120"/>
      <c r="E162" s="122"/>
      <c r="F162" s="120"/>
      <c r="G162" s="120"/>
    </row>
    <row r="163" spans="1:7">
      <c r="A163" s="46"/>
      <c r="B163" s="120"/>
      <c r="C163" s="121"/>
      <c r="D163" s="120"/>
      <c r="E163" s="122"/>
      <c r="F163" s="120"/>
      <c r="G163" s="120"/>
    </row>
    <row r="164" spans="1:7">
      <c r="A164" s="46"/>
      <c r="B164" s="120"/>
      <c r="C164" s="121"/>
      <c r="D164" s="120"/>
      <c r="E164" s="122"/>
      <c r="F164" s="120"/>
      <c r="G164" s="120"/>
    </row>
    <row r="165" spans="1:7">
      <c r="A165" s="46"/>
      <c r="B165" s="120"/>
      <c r="C165" s="121"/>
      <c r="D165" s="120"/>
      <c r="E165" s="122"/>
      <c r="F165" s="120"/>
      <c r="G165" s="120"/>
    </row>
    <row r="166" spans="1:7">
      <c r="A166" s="46"/>
      <c r="B166" s="120"/>
      <c r="C166" s="121"/>
      <c r="D166" s="120"/>
      <c r="E166" s="122"/>
      <c r="F166" s="120"/>
      <c r="G166" s="120"/>
    </row>
    <row r="167" spans="1:7">
      <c r="A167" s="46"/>
      <c r="B167" s="120"/>
      <c r="C167" s="121"/>
      <c r="D167" s="120"/>
      <c r="E167" s="122"/>
      <c r="F167" s="120"/>
      <c r="G167" s="120"/>
    </row>
    <row r="168" spans="1:7">
      <c r="A168" s="46"/>
      <c r="B168" s="120"/>
      <c r="C168" s="121"/>
      <c r="D168" s="120"/>
      <c r="E168" s="122"/>
      <c r="F168" s="120"/>
      <c r="G168" s="120"/>
    </row>
    <row r="169" spans="1:7">
      <c r="A169" s="46"/>
      <c r="B169" s="120"/>
      <c r="C169" s="121"/>
      <c r="D169" s="120"/>
      <c r="E169" s="122"/>
      <c r="F169" s="120"/>
      <c r="G169" s="120"/>
    </row>
    <row r="170" spans="1:7">
      <c r="A170" s="46"/>
      <c r="B170" s="120"/>
      <c r="C170" s="121"/>
      <c r="D170" s="120"/>
      <c r="E170" s="122"/>
      <c r="F170" s="120"/>
      <c r="G170" s="120"/>
    </row>
    <row r="171" spans="1:7">
      <c r="A171" s="46"/>
      <c r="B171" s="120"/>
      <c r="C171" s="121"/>
      <c r="D171" s="120"/>
      <c r="E171" s="122"/>
      <c r="F171" s="120"/>
      <c r="G171" s="120"/>
    </row>
    <row r="172" spans="1:7">
      <c r="A172" s="46"/>
      <c r="B172" s="120"/>
      <c r="C172" s="121"/>
      <c r="D172" s="120"/>
      <c r="E172" s="122"/>
      <c r="F172" s="120"/>
      <c r="G172" s="120"/>
    </row>
    <row r="173" spans="1:7">
      <c r="A173" s="46"/>
      <c r="B173" s="120"/>
      <c r="C173" s="121"/>
      <c r="D173" s="120"/>
      <c r="E173" s="122"/>
      <c r="F173" s="120"/>
      <c r="G173" s="120"/>
    </row>
    <row r="174" spans="1:7">
      <c r="A174" s="46"/>
      <c r="B174" s="120"/>
      <c r="C174" s="121"/>
      <c r="D174" s="120"/>
      <c r="E174" s="122"/>
      <c r="F174" s="120"/>
      <c r="G174" s="120"/>
    </row>
    <row r="175" spans="1:7">
      <c r="A175" s="46"/>
      <c r="B175" s="120"/>
      <c r="C175" s="121"/>
      <c r="D175" s="120"/>
      <c r="E175" s="122"/>
      <c r="F175" s="120"/>
      <c r="G175" s="120"/>
    </row>
    <row r="176" spans="1:7">
      <c r="A176" s="46"/>
      <c r="B176" s="120"/>
      <c r="C176" s="121"/>
      <c r="D176" s="120"/>
      <c r="E176" s="122"/>
      <c r="F176" s="120"/>
      <c r="G176" s="120"/>
    </row>
    <row r="177" spans="1:7">
      <c r="A177" s="46"/>
      <c r="B177" s="120"/>
      <c r="C177" s="121"/>
      <c r="D177" s="120"/>
      <c r="E177" s="122"/>
      <c r="F177" s="120"/>
      <c r="G177" s="120"/>
    </row>
    <row r="178" spans="1:7">
      <c r="A178" s="46"/>
      <c r="B178" s="120"/>
      <c r="C178" s="121"/>
      <c r="D178" s="120"/>
      <c r="E178" s="122"/>
      <c r="F178" s="120"/>
      <c r="G178" s="120"/>
    </row>
    <row r="179" spans="1:7">
      <c r="A179" s="46"/>
      <c r="B179" s="120"/>
      <c r="C179" s="121"/>
      <c r="D179" s="120"/>
      <c r="E179" s="122"/>
      <c r="F179" s="120"/>
      <c r="G179" s="120"/>
    </row>
    <row r="180" spans="1:7">
      <c r="A180" s="46"/>
      <c r="B180" s="120"/>
      <c r="C180" s="121"/>
      <c r="D180" s="120"/>
      <c r="E180" s="122"/>
      <c r="F180" s="120"/>
      <c r="G180" s="120"/>
    </row>
    <row r="181" spans="1:7">
      <c r="A181" s="46"/>
      <c r="B181" s="120"/>
      <c r="C181" s="121"/>
      <c r="D181" s="120"/>
      <c r="E181" s="122">
        <v>0</v>
      </c>
      <c r="F181" s="120"/>
      <c r="G181" s="120"/>
    </row>
    <row r="182" spans="1:7">
      <c r="A182" s="46"/>
      <c r="B182" s="120"/>
      <c r="C182" s="121"/>
      <c r="D182" s="120"/>
      <c r="E182" s="122">
        <v>2086399.8</v>
      </c>
      <c r="F182" s="120"/>
      <c r="G182" s="120"/>
    </row>
    <row r="183" spans="1:7">
      <c r="A183" s="46"/>
      <c r="B183" s="120"/>
      <c r="C183" s="121"/>
      <c r="D183" s="120"/>
      <c r="E183" s="122"/>
      <c r="F183" s="120"/>
      <c r="G183" s="120"/>
    </row>
    <row r="184" spans="1:7">
      <c r="A184" s="46"/>
      <c r="B184" s="120"/>
      <c r="C184" s="121"/>
      <c r="D184" s="120"/>
      <c r="E184" s="122"/>
      <c r="F184" s="120"/>
      <c r="G184" s="120"/>
    </row>
    <row r="185" spans="1:7">
      <c r="A185" s="46"/>
      <c r="B185" s="120"/>
      <c r="C185" s="121">
        <v>0</v>
      </c>
      <c r="D185" s="120"/>
      <c r="E185" s="122"/>
      <c r="F185" s="120"/>
      <c r="G185" s="120"/>
    </row>
    <row r="186" spans="1:7">
      <c r="A186" s="46"/>
      <c r="B186" s="120"/>
      <c r="C186" s="121">
        <v>0</v>
      </c>
      <c r="D186" s="120"/>
      <c r="E186" s="122"/>
      <c r="F186" s="120"/>
      <c r="G186" s="120"/>
    </row>
    <row r="187" spans="1:7">
      <c r="A187" s="46"/>
      <c r="B187" s="120"/>
      <c r="C187" s="121"/>
      <c r="D187" s="120"/>
      <c r="E187" s="122"/>
      <c r="F187" s="120"/>
      <c r="G187" s="120"/>
    </row>
    <row r="188" spans="1:7">
      <c r="A188" s="46"/>
      <c r="B188" s="120"/>
      <c r="C188" s="121"/>
      <c r="D188" s="120"/>
      <c r="E188" s="122"/>
      <c r="F188" s="120"/>
      <c r="G188" s="120"/>
    </row>
    <row r="189" spans="1:7">
      <c r="A189" s="46"/>
      <c r="B189" s="120"/>
      <c r="C189" s="121"/>
      <c r="D189" s="120"/>
      <c r="E189" s="122"/>
      <c r="F189" s="120"/>
      <c r="G189" s="120"/>
    </row>
    <row r="190" spans="1:7">
      <c r="A190" s="46"/>
      <c r="B190" s="120"/>
      <c r="C190" s="121"/>
      <c r="D190" s="120"/>
      <c r="E190" s="122"/>
      <c r="F190" s="120"/>
      <c r="G190" s="120"/>
    </row>
    <row r="191" spans="1:7">
      <c r="A191" s="46"/>
      <c r="B191" s="120"/>
      <c r="C191" s="121"/>
      <c r="D191" s="120"/>
      <c r="E191" s="122"/>
      <c r="F191" s="120"/>
      <c r="G191" s="120"/>
    </row>
    <row r="192" spans="1:7">
      <c r="A192" s="46"/>
      <c r="B192" s="120"/>
      <c r="C192" s="121"/>
      <c r="D192" s="120"/>
      <c r="E192" s="122"/>
      <c r="F192" s="120"/>
      <c r="G192" s="120"/>
    </row>
    <row r="193" spans="1:7">
      <c r="A193" s="46"/>
      <c r="B193" s="120"/>
      <c r="C193" s="121"/>
      <c r="D193" s="120"/>
      <c r="E193" s="122"/>
      <c r="F193" s="120"/>
      <c r="G193" s="120"/>
    </row>
    <row r="194" spans="1:7">
      <c r="A194" s="46"/>
      <c r="B194" s="120"/>
      <c r="C194" s="121"/>
      <c r="D194" s="120"/>
      <c r="E194" s="122"/>
      <c r="F194" s="120"/>
      <c r="G194" s="120"/>
    </row>
    <row r="195" spans="1:7">
      <c r="A195" s="46"/>
      <c r="B195" s="120"/>
      <c r="C195" s="121"/>
      <c r="D195" s="120"/>
      <c r="E195" s="122"/>
      <c r="F195" s="120"/>
      <c r="G195" s="120"/>
    </row>
    <row r="196" spans="1:7">
      <c r="A196" s="46"/>
      <c r="B196" s="120"/>
      <c r="C196" s="121"/>
      <c r="D196" s="120"/>
      <c r="E196" s="122"/>
      <c r="F196" s="120"/>
      <c r="G196" s="120"/>
    </row>
    <row r="197" spans="1:7">
      <c r="A197" s="46"/>
      <c r="B197" s="120"/>
      <c r="C197" s="121"/>
      <c r="D197" s="120"/>
      <c r="E197" s="122"/>
      <c r="F197" s="120"/>
      <c r="G197" s="120"/>
    </row>
    <row r="198" spans="1:7">
      <c r="A198" s="46"/>
      <c r="B198" s="120"/>
      <c r="C198" s="121"/>
      <c r="D198" s="120"/>
      <c r="E198" s="122"/>
      <c r="F198" s="120"/>
      <c r="G198" s="120"/>
    </row>
    <row r="199" spans="1:7">
      <c r="A199" s="46"/>
      <c r="B199" s="120"/>
      <c r="C199" s="121"/>
      <c r="D199" s="120"/>
      <c r="E199" s="122"/>
      <c r="F199" s="120"/>
      <c r="G199" s="120"/>
    </row>
    <row r="200" spans="1:7">
      <c r="A200" s="46"/>
      <c r="B200" s="120"/>
      <c r="C200" s="121"/>
      <c r="D200" s="120"/>
      <c r="E200" s="122"/>
      <c r="F200" s="120"/>
      <c r="G200" s="120"/>
    </row>
    <row r="201" spans="1:7">
      <c r="A201" s="46"/>
      <c r="B201" s="120"/>
      <c r="C201" s="121"/>
      <c r="D201" s="120"/>
      <c r="E201" s="122"/>
      <c r="F201" s="120"/>
      <c r="G201" s="120"/>
    </row>
    <row r="202" spans="1:7">
      <c r="A202" s="46"/>
      <c r="B202" s="120"/>
      <c r="C202" s="121"/>
      <c r="D202" s="120"/>
      <c r="E202" s="122"/>
      <c r="F202" s="120"/>
      <c r="G202" s="120"/>
    </row>
    <row r="203" spans="1:7">
      <c r="A203" s="46"/>
      <c r="B203" s="120"/>
      <c r="C203" s="121"/>
      <c r="D203" s="120"/>
      <c r="E203" s="122"/>
      <c r="F203" s="120"/>
      <c r="G203" s="120"/>
    </row>
    <row r="204" spans="1:7">
      <c r="A204" s="46"/>
      <c r="B204" s="120"/>
      <c r="C204" s="121"/>
      <c r="D204" s="120"/>
      <c r="E204" s="122"/>
      <c r="F204" s="120"/>
      <c r="G204" s="120"/>
    </row>
    <row r="205" spans="1:7">
      <c r="A205" s="46"/>
      <c r="B205" s="120"/>
      <c r="C205" s="121"/>
      <c r="D205" s="120"/>
      <c r="E205" s="122"/>
      <c r="F205" s="120"/>
      <c r="G205" s="120"/>
    </row>
    <row r="206" spans="1:7">
      <c r="A206" s="46"/>
      <c r="B206" s="120"/>
      <c r="C206" s="121"/>
      <c r="D206" s="120"/>
      <c r="E206" s="122"/>
      <c r="F206" s="120"/>
      <c r="G206" s="120"/>
    </row>
    <row r="207" spans="1:7">
      <c r="A207" s="46"/>
      <c r="B207" s="120"/>
      <c r="C207" s="121"/>
      <c r="D207" s="120"/>
      <c r="E207" s="122"/>
      <c r="F207" s="120"/>
      <c r="G207" s="120"/>
    </row>
    <row r="208" spans="1:7">
      <c r="A208" s="46"/>
      <c r="B208" s="120"/>
      <c r="C208" s="121"/>
      <c r="D208" s="120"/>
      <c r="E208" s="122"/>
      <c r="F208" s="120"/>
      <c r="G208" s="120"/>
    </row>
    <row r="209" spans="1:7">
      <c r="A209" s="46"/>
      <c r="B209" s="120"/>
      <c r="C209" s="121"/>
      <c r="D209" s="120"/>
      <c r="E209" s="122"/>
      <c r="F209" s="120"/>
      <c r="G209" s="120"/>
    </row>
    <row r="210" spans="1:7">
      <c r="A210" s="46"/>
      <c r="B210" s="120"/>
      <c r="C210" s="121"/>
      <c r="D210" s="120"/>
      <c r="E210" s="122"/>
      <c r="F210" s="120"/>
      <c r="G210" s="120"/>
    </row>
    <row r="211" spans="1:7">
      <c r="A211" s="46"/>
      <c r="B211" s="120"/>
      <c r="C211" s="121"/>
      <c r="D211" s="120"/>
      <c r="E211" s="122"/>
      <c r="F211" s="120"/>
      <c r="G211" s="120"/>
    </row>
    <row r="212" spans="1:7">
      <c r="A212" s="46"/>
      <c r="B212" s="120"/>
      <c r="C212" s="121"/>
      <c r="D212" s="120"/>
      <c r="E212" s="122"/>
      <c r="F212" s="120"/>
      <c r="G212" s="120"/>
    </row>
    <row r="213" spans="1:7">
      <c r="A213" s="46"/>
      <c r="B213" s="120"/>
      <c r="C213" s="121"/>
      <c r="D213" s="120"/>
      <c r="E213" s="122"/>
      <c r="F213" s="120"/>
      <c r="G213" s="120"/>
    </row>
    <row r="214" spans="1:7">
      <c r="A214" s="46"/>
      <c r="B214" s="120"/>
      <c r="C214" s="121"/>
      <c r="D214" s="120"/>
      <c r="E214" s="122"/>
      <c r="F214" s="120"/>
      <c r="G214" s="120"/>
    </row>
    <row r="215" spans="1:7">
      <c r="A215" s="46"/>
      <c r="B215" s="120"/>
      <c r="C215" s="121"/>
      <c r="D215" s="120"/>
      <c r="E215" s="122"/>
      <c r="F215" s="120"/>
      <c r="G215" s="120"/>
    </row>
    <row r="216" spans="1:7">
      <c r="A216" s="46"/>
      <c r="B216" s="120"/>
      <c r="C216" s="121"/>
      <c r="D216" s="120"/>
      <c r="E216" s="122"/>
      <c r="F216" s="120"/>
      <c r="G216" s="120"/>
    </row>
    <row r="217" spans="1:7">
      <c r="A217" s="46"/>
      <c r="B217" s="120"/>
      <c r="C217" s="121"/>
      <c r="D217" s="120"/>
      <c r="E217" s="122"/>
      <c r="F217" s="120"/>
      <c r="G217" s="120"/>
    </row>
    <row r="218" spans="1:7">
      <c r="A218" s="46"/>
      <c r="B218" s="120"/>
      <c r="C218" s="121"/>
      <c r="D218" s="120"/>
      <c r="E218" s="122"/>
      <c r="F218" s="120"/>
      <c r="G218" s="120"/>
    </row>
    <row r="219" spans="1:7">
      <c r="A219" s="46"/>
      <c r="B219" s="120"/>
      <c r="C219" s="121"/>
      <c r="D219" s="120"/>
      <c r="E219" s="122"/>
      <c r="F219" s="120"/>
      <c r="G219" s="120"/>
    </row>
    <row r="220" spans="1:7">
      <c r="A220" s="46"/>
      <c r="B220" s="120"/>
      <c r="C220" s="121"/>
      <c r="D220" s="120"/>
      <c r="E220" s="122"/>
      <c r="F220" s="120"/>
      <c r="G220" s="120"/>
    </row>
    <row r="221" spans="1:7">
      <c r="A221" s="46"/>
      <c r="B221" s="120"/>
      <c r="C221" s="121"/>
      <c r="D221" s="120"/>
      <c r="E221" s="122"/>
      <c r="F221" s="120"/>
      <c r="G221" s="120"/>
    </row>
    <row r="222" spans="1:7">
      <c r="A222" s="46"/>
      <c r="B222" s="120"/>
      <c r="C222" s="121"/>
      <c r="D222" s="120"/>
      <c r="E222" s="122"/>
      <c r="F222" s="120"/>
      <c r="G222" s="120"/>
    </row>
    <row r="223" spans="1:7">
      <c r="A223" s="46"/>
      <c r="B223" s="120"/>
      <c r="C223" s="121"/>
      <c r="D223" s="120"/>
      <c r="E223" s="122"/>
      <c r="F223" s="120"/>
      <c r="G223" s="120"/>
    </row>
    <row r="224" spans="1:7">
      <c r="A224" s="46"/>
      <c r="B224" s="120"/>
      <c r="C224" s="121"/>
      <c r="D224" s="120"/>
      <c r="E224" s="122"/>
      <c r="F224" s="120"/>
      <c r="G224" s="120"/>
    </row>
    <row r="225" spans="1:7">
      <c r="A225" s="46"/>
      <c r="B225" s="120"/>
      <c r="C225" s="121"/>
      <c r="D225" s="120"/>
      <c r="E225" s="122"/>
      <c r="F225" s="120"/>
      <c r="G225" s="120"/>
    </row>
    <row r="226" spans="1:7">
      <c r="A226" s="46"/>
      <c r="B226" s="120"/>
      <c r="C226" s="121"/>
      <c r="D226" s="120"/>
      <c r="E226" s="122"/>
      <c r="F226" s="120"/>
      <c r="G226" s="120"/>
    </row>
    <row r="227" spans="1:7">
      <c r="A227" s="46"/>
      <c r="B227" s="120"/>
      <c r="C227" s="121"/>
      <c r="D227" s="120"/>
      <c r="E227" s="122"/>
      <c r="F227" s="120"/>
      <c r="G227" s="120"/>
    </row>
    <row r="228" spans="1:7">
      <c r="A228" s="46"/>
      <c r="B228" s="120"/>
      <c r="C228" s="121"/>
      <c r="D228" s="120"/>
      <c r="E228" s="122"/>
      <c r="F228" s="120"/>
      <c r="G228" s="120"/>
    </row>
    <row r="229" spans="1:7">
      <c r="A229" s="46"/>
      <c r="B229" s="120"/>
      <c r="C229" s="121"/>
      <c r="D229" s="120"/>
      <c r="E229" s="122"/>
      <c r="F229" s="120"/>
      <c r="G229" s="120"/>
    </row>
    <row r="230" spans="1:7">
      <c r="A230" s="46"/>
      <c r="B230" s="120"/>
      <c r="C230" s="121"/>
      <c r="D230" s="120"/>
      <c r="E230" s="122"/>
      <c r="F230" s="120"/>
      <c r="G230" s="120"/>
    </row>
    <row r="231" spans="1:7">
      <c r="A231" s="46"/>
      <c r="B231" s="120"/>
      <c r="C231" s="121"/>
      <c r="D231" s="120"/>
      <c r="E231" s="122"/>
      <c r="F231" s="120"/>
      <c r="G231" s="120"/>
    </row>
    <row r="232" spans="1:7">
      <c r="A232" s="46"/>
      <c r="B232" s="120"/>
      <c r="C232" s="121"/>
      <c r="D232" s="120"/>
      <c r="E232" s="122"/>
      <c r="F232" s="120"/>
      <c r="G232" s="120"/>
    </row>
    <row r="233" spans="1:7">
      <c r="A233" s="46"/>
      <c r="B233" s="120"/>
      <c r="C233" s="121"/>
      <c r="D233" s="120"/>
      <c r="E233" s="122"/>
      <c r="F233" s="120"/>
      <c r="G233" s="120"/>
    </row>
    <row r="234" spans="1:7">
      <c r="A234" s="46"/>
      <c r="B234" s="120"/>
      <c r="C234" s="121"/>
      <c r="D234" s="120"/>
      <c r="E234" s="122"/>
      <c r="F234" s="120"/>
      <c r="G234" s="120"/>
    </row>
    <row r="235" spans="1:7">
      <c r="A235" s="46"/>
      <c r="B235" s="120"/>
      <c r="C235" s="121"/>
      <c r="D235" s="120"/>
      <c r="E235" s="122"/>
      <c r="F235" s="120"/>
      <c r="G235" s="120"/>
    </row>
    <row r="236" spans="1:7">
      <c r="A236" s="46"/>
      <c r="B236" s="120"/>
      <c r="C236" s="121"/>
      <c r="D236" s="120"/>
      <c r="E236" s="122"/>
      <c r="F236" s="120"/>
      <c r="G236" s="120"/>
    </row>
    <row r="237" spans="1:7">
      <c r="A237" s="46"/>
      <c r="B237" s="120"/>
      <c r="C237" s="121"/>
      <c r="D237" s="120"/>
      <c r="E237" s="122"/>
      <c r="F237" s="120"/>
      <c r="G237" s="120"/>
    </row>
    <row r="238" spans="1:7">
      <c r="A238" s="46"/>
      <c r="B238" s="120"/>
      <c r="C238" s="121"/>
      <c r="D238" s="120"/>
      <c r="E238" s="122"/>
      <c r="F238" s="120"/>
      <c r="G238" s="120"/>
    </row>
    <row r="239" spans="1:7">
      <c r="A239" s="46"/>
      <c r="B239" s="120"/>
      <c r="C239" s="121"/>
      <c r="D239" s="120"/>
      <c r="E239" s="122"/>
      <c r="F239" s="120"/>
      <c r="G239" s="120"/>
    </row>
    <row r="240" spans="1:7">
      <c r="A240" s="46"/>
      <c r="B240" s="120"/>
      <c r="C240" s="121"/>
      <c r="D240" s="120"/>
      <c r="E240" s="122"/>
      <c r="F240" s="120"/>
      <c r="G240" s="120"/>
    </row>
    <row r="241" spans="1:7">
      <c r="A241" s="46"/>
      <c r="B241" s="120"/>
      <c r="C241" s="121"/>
      <c r="D241" s="120"/>
      <c r="E241" s="122"/>
      <c r="F241" s="120"/>
      <c r="G241" s="120"/>
    </row>
    <row r="242" spans="1:7">
      <c r="A242" s="46"/>
      <c r="B242" s="120"/>
      <c r="C242" s="121"/>
      <c r="D242" s="120"/>
      <c r="E242" s="122"/>
      <c r="F242" s="120"/>
      <c r="G242" s="120"/>
    </row>
    <row r="243" spans="1:7">
      <c r="A243" s="46"/>
      <c r="B243" s="120"/>
      <c r="C243" s="121"/>
      <c r="D243" s="120"/>
      <c r="E243" s="122"/>
      <c r="F243" s="120"/>
      <c r="G243" s="120"/>
    </row>
    <row r="244" spans="1:7">
      <c r="A244" s="46"/>
      <c r="B244" s="120"/>
      <c r="C244" s="121"/>
      <c r="D244" s="120"/>
      <c r="E244" s="122"/>
      <c r="F244" s="120"/>
      <c r="G244" s="120"/>
    </row>
    <row r="245" spans="1:7">
      <c r="A245" s="46"/>
      <c r="B245" s="120"/>
      <c r="C245" s="121"/>
      <c r="D245" s="120"/>
      <c r="E245" s="122"/>
      <c r="F245" s="120"/>
      <c r="G245" s="120"/>
    </row>
    <row r="246" spans="1:7">
      <c r="A246" s="46"/>
      <c r="B246" s="120"/>
      <c r="C246" s="121"/>
      <c r="D246" s="120"/>
      <c r="E246" s="122"/>
      <c r="F246" s="120"/>
      <c r="G246" s="120"/>
    </row>
    <row r="247" spans="1:7">
      <c r="A247" s="46"/>
      <c r="B247" s="120"/>
      <c r="C247" s="121"/>
      <c r="D247" s="120"/>
      <c r="E247" s="122"/>
      <c r="F247" s="120"/>
      <c r="G247" s="120"/>
    </row>
    <row r="248" spans="1:7">
      <c r="A248" s="46"/>
      <c r="B248" s="120"/>
      <c r="C248" s="121"/>
      <c r="D248" s="120"/>
      <c r="E248" s="122"/>
      <c r="F248" s="120"/>
      <c r="G248" s="120"/>
    </row>
    <row r="249" spans="1:7">
      <c r="A249" s="46"/>
      <c r="B249" s="120"/>
      <c r="C249" s="121"/>
      <c r="D249" s="120"/>
      <c r="E249" s="122"/>
      <c r="F249" s="120"/>
      <c r="G249" s="120"/>
    </row>
    <row r="250" spans="1:7">
      <c r="A250" s="46"/>
      <c r="B250" s="120"/>
      <c r="C250" s="121"/>
      <c r="D250" s="120"/>
      <c r="E250" s="122"/>
      <c r="F250" s="120"/>
      <c r="G250" s="120"/>
    </row>
    <row r="251" spans="1:7">
      <c r="A251" s="46"/>
      <c r="B251" s="120"/>
      <c r="C251" s="121"/>
      <c r="D251" s="120"/>
      <c r="E251" s="122"/>
      <c r="F251" s="120"/>
      <c r="G251" s="120"/>
    </row>
    <row r="252" spans="1:7">
      <c r="A252" s="46"/>
      <c r="B252" s="120"/>
      <c r="C252" s="121"/>
      <c r="D252" s="120"/>
      <c r="E252" s="122"/>
      <c r="F252" s="120"/>
      <c r="G252" s="120"/>
    </row>
    <row r="253" spans="1:7">
      <c r="A253" s="46"/>
      <c r="B253" s="120"/>
      <c r="C253" s="121"/>
      <c r="D253" s="120"/>
      <c r="E253" s="122"/>
      <c r="F253" s="120"/>
      <c r="G253" s="120"/>
    </row>
    <row r="254" spans="1:7">
      <c r="A254" s="46"/>
      <c r="B254" s="120"/>
      <c r="C254" s="121"/>
      <c r="D254" s="120"/>
      <c r="E254" s="122"/>
      <c r="F254" s="120"/>
      <c r="G254" s="120"/>
    </row>
    <row r="255" spans="1:7">
      <c r="A255" s="46"/>
      <c r="B255" s="120"/>
      <c r="C255" s="121"/>
      <c r="D255" s="120"/>
      <c r="E255" s="122"/>
      <c r="F255" s="120"/>
      <c r="G255" s="120"/>
    </row>
    <row r="256" spans="1:7">
      <c r="A256" s="46"/>
      <c r="B256" s="120"/>
      <c r="C256" s="121"/>
      <c r="D256" s="120"/>
      <c r="E256" s="122"/>
      <c r="F256" s="120"/>
      <c r="G256" s="120"/>
    </row>
    <row r="257" spans="1:7">
      <c r="A257" s="46"/>
      <c r="B257" s="120"/>
      <c r="C257" s="121"/>
      <c r="D257" s="120"/>
      <c r="E257" s="122"/>
      <c r="F257" s="120"/>
      <c r="G257" s="120"/>
    </row>
    <row r="258" spans="1:7">
      <c r="A258" s="46"/>
      <c r="B258" s="120"/>
      <c r="C258" s="121"/>
      <c r="D258" s="120"/>
      <c r="E258" s="122"/>
      <c r="F258" s="120"/>
      <c r="G258" s="120"/>
    </row>
    <row r="259" spans="1:7">
      <c r="A259" s="46"/>
      <c r="B259" s="120"/>
      <c r="C259" s="121"/>
      <c r="D259" s="120"/>
      <c r="E259" s="122"/>
      <c r="F259" s="120"/>
      <c r="G259" s="120"/>
    </row>
    <row r="260" spans="1:7">
      <c r="A260" s="46"/>
      <c r="B260" s="120"/>
      <c r="C260" s="121"/>
      <c r="D260" s="120"/>
      <c r="E260" s="122"/>
      <c r="F260" s="120"/>
      <c r="G260" s="120"/>
    </row>
    <row r="261" spans="1:7">
      <c r="A261" s="46"/>
      <c r="B261" s="120"/>
      <c r="C261" s="121"/>
      <c r="D261" s="120"/>
      <c r="E261" s="122"/>
      <c r="F261" s="120"/>
      <c r="G261" s="120"/>
    </row>
    <row r="262" spans="1:7">
      <c r="A262" s="46"/>
      <c r="B262" s="120"/>
      <c r="C262" s="121"/>
      <c r="D262" s="120"/>
      <c r="E262" s="122"/>
      <c r="F262" s="120"/>
      <c r="G262" s="120"/>
    </row>
    <row r="263" spans="1:7">
      <c r="A263" s="46"/>
      <c r="B263" s="120"/>
      <c r="C263" s="121"/>
      <c r="D263" s="120"/>
      <c r="E263" s="122"/>
      <c r="F263" s="120"/>
      <c r="G263" s="120"/>
    </row>
    <row r="264" spans="1:7">
      <c r="A264" s="46"/>
      <c r="B264" s="120"/>
      <c r="C264" s="121"/>
      <c r="D264" s="120"/>
      <c r="E264" s="122"/>
      <c r="F264" s="120"/>
      <c r="G264" s="120"/>
    </row>
    <row r="265" spans="1:7">
      <c r="A265" s="46"/>
      <c r="B265" s="120"/>
      <c r="C265" s="121"/>
      <c r="D265" s="120"/>
      <c r="E265" s="122"/>
      <c r="F265" s="120"/>
      <c r="G265" s="120"/>
    </row>
    <row r="266" spans="1:7">
      <c r="A266" s="46"/>
      <c r="B266" s="120"/>
      <c r="C266" s="121"/>
      <c r="D266" s="120"/>
      <c r="E266" s="122"/>
      <c r="F266" s="120"/>
      <c r="G266" s="120"/>
    </row>
    <row r="267" spans="1:7">
      <c r="A267" s="46"/>
      <c r="B267" s="120"/>
      <c r="C267" s="121"/>
      <c r="D267" s="120"/>
      <c r="E267" s="122"/>
      <c r="F267" s="120"/>
      <c r="G267" s="120"/>
    </row>
    <row r="268" spans="1:7">
      <c r="A268" s="46"/>
      <c r="B268" s="120"/>
      <c r="C268" s="121"/>
      <c r="D268" s="120"/>
      <c r="E268" s="122"/>
      <c r="F268" s="120"/>
      <c r="G268" s="120"/>
    </row>
    <row r="269" spans="1:7">
      <c r="A269" s="46"/>
      <c r="B269" s="120"/>
      <c r="C269" s="121"/>
      <c r="D269" s="120"/>
      <c r="E269" s="122"/>
      <c r="F269" s="120"/>
      <c r="G269" s="120"/>
    </row>
    <row r="270" spans="1:7">
      <c r="A270" s="46"/>
      <c r="B270" s="120"/>
      <c r="C270" s="121"/>
      <c r="D270" s="120"/>
      <c r="E270" s="122"/>
      <c r="F270" s="120"/>
      <c r="G270" s="120"/>
    </row>
    <row r="271" spans="1:7">
      <c r="A271" s="46"/>
      <c r="B271" s="120"/>
      <c r="C271" s="121"/>
      <c r="D271" s="120"/>
      <c r="E271" s="122"/>
      <c r="F271" s="120"/>
      <c r="G271" s="120"/>
    </row>
    <row r="272" spans="1:7">
      <c r="A272" s="46"/>
      <c r="B272" s="120"/>
      <c r="C272" s="121"/>
      <c r="D272" s="120"/>
      <c r="E272" s="122"/>
      <c r="F272" s="120"/>
      <c r="G272" s="120"/>
    </row>
    <row r="273" spans="1:7">
      <c r="A273" s="46"/>
      <c r="B273" s="120"/>
      <c r="C273" s="121"/>
      <c r="D273" s="120"/>
      <c r="E273" s="122"/>
      <c r="F273" s="120"/>
      <c r="G273" s="120"/>
    </row>
    <row r="274" spans="1:7">
      <c r="A274" s="46"/>
      <c r="B274" s="120"/>
      <c r="C274" s="121"/>
      <c r="D274" s="120"/>
      <c r="E274" s="122"/>
      <c r="F274" s="120"/>
      <c r="G274" s="120"/>
    </row>
    <row r="275" spans="1:7">
      <c r="A275" s="46"/>
      <c r="B275" s="120"/>
      <c r="C275" s="121"/>
      <c r="D275" s="120"/>
      <c r="E275" s="122"/>
      <c r="F275" s="120"/>
      <c r="G275" s="120"/>
    </row>
    <row r="276" spans="1:7">
      <c r="A276" s="46"/>
      <c r="B276" s="120"/>
      <c r="C276" s="121"/>
      <c r="D276" s="120"/>
      <c r="E276" s="122"/>
      <c r="F276" s="120"/>
      <c r="G276" s="120"/>
    </row>
    <row r="277" spans="1:7">
      <c r="A277" s="46"/>
      <c r="B277" s="120"/>
      <c r="C277" s="121"/>
      <c r="D277" s="120"/>
      <c r="E277" s="122"/>
      <c r="F277" s="120"/>
      <c r="G277" s="120"/>
    </row>
    <row r="278" spans="1:7">
      <c r="A278" s="46"/>
      <c r="B278" s="120"/>
      <c r="C278" s="121"/>
      <c r="D278" s="120"/>
      <c r="E278" s="122"/>
      <c r="F278" s="120"/>
      <c r="G278" s="120"/>
    </row>
    <row r="279" spans="1:7">
      <c r="A279" s="46"/>
      <c r="B279" s="120"/>
      <c r="C279" s="121"/>
      <c r="D279" s="120"/>
      <c r="E279" s="122"/>
      <c r="F279" s="120"/>
      <c r="G279" s="120"/>
    </row>
    <row r="280" spans="1:7">
      <c r="A280" s="46"/>
      <c r="B280" s="120"/>
      <c r="C280" s="121"/>
      <c r="D280" s="120"/>
      <c r="E280" s="122"/>
      <c r="F280" s="120"/>
      <c r="G280" s="120"/>
    </row>
    <row r="281" spans="1:7">
      <c r="A281" s="46"/>
      <c r="B281" s="120"/>
      <c r="C281" s="121"/>
      <c r="D281" s="120"/>
      <c r="E281" s="122"/>
      <c r="F281" s="120"/>
      <c r="G281" s="120"/>
    </row>
    <row r="282" spans="1:7">
      <c r="A282" s="46"/>
      <c r="B282" s="120"/>
      <c r="C282" s="121"/>
      <c r="D282" s="120"/>
      <c r="E282" s="122"/>
      <c r="F282" s="120"/>
      <c r="G282" s="120"/>
    </row>
    <row r="283" spans="1:7">
      <c r="A283" s="46"/>
      <c r="B283" s="120"/>
      <c r="C283" s="121"/>
      <c r="D283" s="120"/>
      <c r="E283" s="122"/>
      <c r="F283" s="120"/>
      <c r="G283" s="120"/>
    </row>
    <row r="284" spans="1:7">
      <c r="A284" s="46"/>
      <c r="B284" s="120"/>
      <c r="C284" s="121"/>
      <c r="D284" s="120"/>
      <c r="E284" s="122"/>
      <c r="F284" s="120"/>
      <c r="G284" s="120"/>
    </row>
    <row r="285" spans="1:7">
      <c r="A285" s="46"/>
      <c r="B285" s="120"/>
      <c r="C285" s="121"/>
      <c r="D285" s="120"/>
      <c r="E285" s="122"/>
      <c r="F285" s="120"/>
      <c r="G285" s="120"/>
    </row>
    <row r="286" spans="1:7">
      <c r="A286" s="46"/>
      <c r="B286" s="120"/>
      <c r="C286" s="121"/>
      <c r="D286" s="120"/>
      <c r="E286" s="122"/>
      <c r="F286" s="120"/>
      <c r="G286" s="120"/>
    </row>
    <row r="287" spans="1:7">
      <c r="A287" s="46"/>
      <c r="B287" s="120"/>
      <c r="C287" s="121"/>
      <c r="D287" s="120"/>
      <c r="E287" s="122"/>
      <c r="F287" s="120"/>
      <c r="G287" s="120"/>
    </row>
    <row r="288" spans="1:7">
      <c r="A288" s="46"/>
      <c r="B288" s="120"/>
      <c r="C288" s="121"/>
      <c r="D288" s="120"/>
      <c r="E288" s="122"/>
      <c r="F288" s="120"/>
      <c r="G288" s="120"/>
    </row>
    <row r="289" spans="1:7">
      <c r="A289" s="46"/>
      <c r="B289" s="120"/>
      <c r="C289" s="121"/>
      <c r="D289" s="120"/>
      <c r="E289" s="122"/>
      <c r="F289" s="120"/>
      <c r="G289" s="120"/>
    </row>
    <row r="290" spans="1:7">
      <c r="A290" s="46"/>
      <c r="B290" s="120"/>
      <c r="C290" s="121"/>
      <c r="D290" s="120"/>
      <c r="E290" s="122"/>
      <c r="F290" s="120"/>
      <c r="G290" s="120"/>
    </row>
    <row r="291" spans="1:7">
      <c r="A291" s="46"/>
      <c r="B291" s="120"/>
      <c r="C291" s="121"/>
      <c r="D291" s="120"/>
      <c r="E291" s="122"/>
      <c r="F291" s="120"/>
      <c r="G291" s="120"/>
    </row>
    <row r="292" spans="1:7">
      <c r="A292" s="46"/>
      <c r="B292" s="120"/>
      <c r="C292" s="121"/>
      <c r="D292" s="120"/>
      <c r="E292" s="122"/>
      <c r="F292" s="120"/>
      <c r="G292" s="120"/>
    </row>
    <row r="293" spans="1:7">
      <c r="A293" s="46"/>
      <c r="B293" s="120"/>
      <c r="C293" s="121"/>
      <c r="D293" s="120"/>
      <c r="E293" s="122"/>
      <c r="F293" s="120"/>
      <c r="G293" s="120"/>
    </row>
    <row r="294" spans="1:7">
      <c r="A294" s="46"/>
      <c r="B294" s="120"/>
      <c r="C294" s="121"/>
      <c r="D294" s="120"/>
      <c r="E294" s="122"/>
      <c r="F294" s="120"/>
      <c r="G294" s="120"/>
    </row>
    <row r="295" spans="1:7">
      <c r="A295" s="46"/>
      <c r="B295" s="120"/>
      <c r="C295" s="121"/>
      <c r="D295" s="120"/>
      <c r="E295" s="122"/>
      <c r="F295" s="120"/>
      <c r="G295" s="120"/>
    </row>
    <row r="296" spans="1:7">
      <c r="A296" s="46"/>
      <c r="B296" s="120"/>
      <c r="C296" s="121"/>
      <c r="D296" s="120"/>
      <c r="E296" s="122"/>
      <c r="F296" s="120"/>
      <c r="G296" s="120"/>
    </row>
    <row r="297" spans="1:7">
      <c r="A297" s="46"/>
      <c r="B297" s="120"/>
      <c r="C297" s="121"/>
      <c r="D297" s="120"/>
      <c r="E297" s="122"/>
      <c r="F297" s="120"/>
      <c r="G297" s="120"/>
    </row>
    <row r="298" spans="1:7">
      <c r="A298" s="46"/>
      <c r="B298" s="120"/>
      <c r="C298" s="121"/>
      <c r="D298" s="120"/>
      <c r="E298" s="122"/>
      <c r="F298" s="120"/>
      <c r="G298" s="120"/>
    </row>
    <row r="299" spans="1:7">
      <c r="A299" s="46"/>
      <c r="B299" s="120"/>
      <c r="C299" s="121"/>
      <c r="D299" s="120"/>
      <c r="E299" s="122"/>
      <c r="F299" s="120"/>
      <c r="G299" s="120"/>
    </row>
    <row r="300" spans="1:7">
      <c r="A300" s="46"/>
      <c r="B300" s="120"/>
      <c r="C300" s="121"/>
      <c r="D300" s="120"/>
      <c r="E300" s="122"/>
      <c r="F300" s="120"/>
      <c r="G300" s="120"/>
    </row>
    <row r="301" spans="1:7">
      <c r="A301" s="46"/>
      <c r="B301" s="120"/>
      <c r="C301" s="121"/>
      <c r="D301" s="120"/>
      <c r="E301" s="122"/>
      <c r="F301" s="120"/>
      <c r="G301" s="120"/>
    </row>
    <row r="302" spans="1:7">
      <c r="A302" s="46"/>
      <c r="B302" s="120"/>
      <c r="C302" s="121"/>
      <c r="D302" s="120"/>
      <c r="E302" s="122"/>
      <c r="F302" s="120"/>
      <c r="G302" s="120"/>
    </row>
    <row r="303" spans="1:7">
      <c r="A303" s="46"/>
      <c r="B303" s="120"/>
      <c r="C303" s="121"/>
      <c r="D303" s="120"/>
      <c r="E303" s="122"/>
      <c r="F303" s="120"/>
      <c r="G303" s="120"/>
    </row>
    <row r="304" spans="1:7">
      <c r="A304" s="46"/>
      <c r="B304" s="120"/>
      <c r="C304" s="121"/>
      <c r="D304" s="120"/>
      <c r="E304" s="122"/>
      <c r="F304" s="120"/>
      <c r="G304" s="120"/>
    </row>
    <row r="305" spans="1:7">
      <c r="A305" s="46"/>
      <c r="B305" s="120"/>
      <c r="C305" s="121"/>
      <c r="D305" s="120"/>
      <c r="E305" s="122"/>
      <c r="F305" s="120"/>
      <c r="G305" s="120"/>
    </row>
    <row r="306" spans="1:7">
      <c r="A306" s="46"/>
      <c r="B306" s="120"/>
      <c r="C306" s="121"/>
      <c r="D306" s="120"/>
      <c r="E306" s="122"/>
      <c r="F306" s="120"/>
      <c r="G306" s="120"/>
    </row>
    <row r="307" spans="1:7">
      <c r="A307" s="46"/>
      <c r="B307" s="120"/>
      <c r="C307" s="121"/>
      <c r="D307" s="120"/>
      <c r="E307" s="122"/>
      <c r="F307" s="120"/>
      <c r="G307" s="120"/>
    </row>
    <row r="308" spans="1:7">
      <c r="A308" s="46"/>
      <c r="B308" s="120"/>
      <c r="C308" s="121"/>
      <c r="D308" s="120"/>
      <c r="E308" s="122"/>
      <c r="F308" s="120"/>
      <c r="G308" s="120"/>
    </row>
    <row r="309" spans="1:7">
      <c r="A309" s="46"/>
      <c r="B309" s="120"/>
      <c r="C309" s="121"/>
      <c r="D309" s="120"/>
      <c r="E309" s="122"/>
      <c r="F309" s="120"/>
      <c r="G309" s="120"/>
    </row>
    <row r="310" spans="1:7">
      <c r="A310" s="46"/>
      <c r="B310" s="120"/>
      <c r="C310" s="121"/>
      <c r="D310" s="120"/>
      <c r="E310" s="122"/>
      <c r="F310" s="120"/>
      <c r="G310" s="120"/>
    </row>
    <row r="311" spans="1:7">
      <c r="A311" s="46"/>
      <c r="B311" s="120"/>
      <c r="C311" s="121"/>
      <c r="D311" s="120"/>
      <c r="E311" s="122"/>
      <c r="F311" s="120"/>
      <c r="G311" s="120"/>
    </row>
    <row r="312" spans="1:7">
      <c r="A312" s="46"/>
      <c r="B312" s="120"/>
      <c r="C312" s="121"/>
      <c r="D312" s="120"/>
      <c r="E312" s="122"/>
      <c r="F312" s="120"/>
      <c r="G312" s="120"/>
    </row>
    <row r="313" spans="1:7">
      <c r="A313" s="46"/>
      <c r="B313" s="120"/>
      <c r="C313" s="121"/>
      <c r="D313" s="120"/>
      <c r="E313" s="122"/>
      <c r="F313" s="120"/>
      <c r="G313" s="120"/>
    </row>
    <row r="314" spans="1:7">
      <c r="A314" s="46"/>
      <c r="B314" s="120"/>
      <c r="C314" s="121"/>
      <c r="D314" s="120"/>
      <c r="E314" s="122"/>
      <c r="F314" s="120"/>
      <c r="G314" s="120"/>
    </row>
    <row r="315" spans="1:7">
      <c r="A315" s="46"/>
      <c r="B315" s="120"/>
      <c r="C315" s="121"/>
      <c r="D315" s="120"/>
      <c r="E315" s="122"/>
      <c r="F315" s="120"/>
      <c r="G315" s="120"/>
    </row>
    <row r="316" spans="1:7">
      <c r="A316" s="46"/>
      <c r="B316" s="120"/>
      <c r="C316" s="121"/>
      <c r="D316" s="120"/>
      <c r="E316" s="122"/>
      <c r="F316" s="120"/>
      <c r="G316" s="120"/>
    </row>
    <row r="317" spans="1:7">
      <c r="A317" s="46"/>
      <c r="B317" s="120"/>
      <c r="C317" s="121"/>
      <c r="D317" s="120"/>
      <c r="E317" s="122"/>
      <c r="F317" s="120"/>
      <c r="G317" s="120"/>
    </row>
    <row r="318" spans="1:7">
      <c r="A318" s="46"/>
      <c r="B318" s="120"/>
      <c r="C318" s="121"/>
      <c r="D318" s="120"/>
      <c r="E318" s="122"/>
      <c r="F318" s="120"/>
      <c r="G318" s="120"/>
    </row>
    <row r="319" spans="1:7">
      <c r="A319" s="46"/>
      <c r="B319" s="120"/>
      <c r="C319" s="121"/>
      <c r="D319" s="120"/>
      <c r="E319" s="122"/>
      <c r="F319" s="120"/>
      <c r="G319" s="120"/>
    </row>
    <row r="320" spans="1:7">
      <c r="A320" s="46"/>
      <c r="B320" s="120"/>
      <c r="C320" s="121"/>
      <c r="D320" s="120"/>
      <c r="E320" s="122"/>
      <c r="F320" s="120"/>
      <c r="G320" s="120"/>
    </row>
    <row r="321" spans="1:7">
      <c r="A321" s="46"/>
      <c r="B321" s="120"/>
      <c r="C321" s="121"/>
      <c r="D321" s="120"/>
      <c r="E321" s="122"/>
      <c r="F321" s="120"/>
      <c r="G321" s="120"/>
    </row>
    <row r="322" spans="1:7">
      <c r="A322" s="46"/>
      <c r="B322" s="120"/>
      <c r="C322" s="121"/>
      <c r="D322" s="120"/>
      <c r="E322" s="122"/>
      <c r="F322" s="120"/>
      <c r="G322" s="120"/>
    </row>
    <row r="323" spans="1:7">
      <c r="A323" s="46"/>
      <c r="B323" s="120"/>
      <c r="C323" s="121"/>
      <c r="D323" s="120"/>
      <c r="E323" s="122"/>
      <c r="F323" s="120"/>
      <c r="G323" s="120"/>
    </row>
    <row r="324" spans="1:7">
      <c r="A324" s="46"/>
      <c r="B324" s="120"/>
      <c r="C324" s="121"/>
      <c r="D324" s="120"/>
      <c r="E324" s="122"/>
      <c r="F324" s="120"/>
      <c r="G324" s="120"/>
    </row>
    <row r="325" spans="1:7">
      <c r="A325" s="46"/>
      <c r="B325" s="120"/>
      <c r="C325" s="121"/>
      <c r="D325" s="120"/>
      <c r="E325" s="122"/>
      <c r="F325" s="120"/>
      <c r="G325" s="120"/>
    </row>
    <row r="326" spans="1:7">
      <c r="A326" s="46"/>
      <c r="B326" s="120"/>
      <c r="C326" s="121"/>
      <c r="D326" s="120"/>
      <c r="E326" s="122"/>
      <c r="F326" s="120"/>
      <c r="G326" s="120"/>
    </row>
    <row r="327" spans="1:7">
      <c r="A327" s="46"/>
      <c r="B327" s="120"/>
      <c r="C327" s="121"/>
      <c r="D327" s="120"/>
      <c r="E327" s="122"/>
      <c r="F327" s="120"/>
      <c r="G327" s="120"/>
    </row>
    <row r="328" spans="1:7">
      <c r="A328" s="46"/>
      <c r="B328" s="120"/>
      <c r="C328" s="121"/>
      <c r="D328" s="120"/>
      <c r="E328" s="122"/>
      <c r="F328" s="120"/>
      <c r="G328" s="120"/>
    </row>
    <row r="329" spans="1:7">
      <c r="A329" s="46"/>
      <c r="B329" s="120"/>
      <c r="C329" s="121"/>
      <c r="D329" s="120"/>
      <c r="E329" s="122"/>
      <c r="F329" s="120"/>
      <c r="G329" s="120"/>
    </row>
    <row r="330" spans="1:7">
      <c r="A330" s="46"/>
      <c r="B330" s="120"/>
      <c r="C330" s="121"/>
      <c r="D330" s="120"/>
      <c r="E330" s="122"/>
      <c r="F330" s="120"/>
      <c r="G330" s="120"/>
    </row>
    <row r="331" spans="1:7">
      <c r="A331" s="46"/>
      <c r="B331" s="120"/>
      <c r="C331" s="121"/>
      <c r="D331" s="120"/>
      <c r="E331" s="122"/>
      <c r="F331" s="120"/>
      <c r="G331" s="120"/>
    </row>
    <row r="332" spans="1:7">
      <c r="A332" s="46"/>
      <c r="B332" s="120"/>
      <c r="C332" s="121"/>
      <c r="D332" s="120"/>
      <c r="E332" s="122"/>
      <c r="F332" s="120"/>
      <c r="G332" s="120"/>
    </row>
    <row r="333" spans="1:7">
      <c r="A333" s="46"/>
      <c r="B333" s="120"/>
      <c r="C333" s="121"/>
      <c r="D333" s="120"/>
      <c r="E333" s="122"/>
      <c r="F333" s="120"/>
      <c r="G333" s="120"/>
    </row>
    <row r="334" spans="1:7">
      <c r="A334" s="46"/>
      <c r="B334" s="120"/>
      <c r="C334" s="121"/>
      <c r="D334" s="120"/>
      <c r="E334" s="122"/>
      <c r="F334" s="120"/>
      <c r="G334" s="120"/>
    </row>
    <row r="335" spans="1:7">
      <c r="A335" s="46"/>
      <c r="B335" s="120"/>
      <c r="C335" s="121"/>
      <c r="D335" s="120"/>
      <c r="E335" s="122"/>
      <c r="F335" s="120"/>
      <c r="G335" s="120"/>
    </row>
    <row r="336" spans="1:7">
      <c r="A336" s="46"/>
      <c r="B336" s="120"/>
      <c r="C336" s="121"/>
      <c r="D336" s="120"/>
      <c r="E336" s="122"/>
      <c r="F336" s="120"/>
      <c r="G336" s="120"/>
    </row>
    <row r="337" spans="1:7">
      <c r="A337" s="46"/>
      <c r="B337" s="120"/>
      <c r="C337" s="121"/>
      <c r="D337" s="120"/>
      <c r="E337" s="122"/>
      <c r="F337" s="120"/>
      <c r="G337" s="120"/>
    </row>
    <row r="338" spans="1:7">
      <c r="A338" s="46"/>
      <c r="B338" s="120"/>
      <c r="C338" s="121"/>
      <c r="D338" s="120"/>
      <c r="E338" s="122"/>
      <c r="F338" s="120"/>
      <c r="G338" s="120"/>
    </row>
    <row r="339" spans="1:7">
      <c r="A339" s="46"/>
      <c r="B339" s="120"/>
      <c r="C339" s="121"/>
      <c r="D339" s="120"/>
      <c r="E339" s="122"/>
      <c r="F339" s="120"/>
      <c r="G339" s="120"/>
    </row>
    <row r="340" spans="1:7">
      <c r="A340" s="46"/>
      <c r="B340" s="120"/>
      <c r="C340" s="121"/>
      <c r="D340" s="120"/>
      <c r="E340" s="122"/>
      <c r="F340" s="120"/>
      <c r="G340" s="120"/>
    </row>
    <row r="341" spans="1:7">
      <c r="A341" s="46"/>
      <c r="B341" s="120"/>
      <c r="C341" s="121"/>
      <c r="D341" s="120"/>
      <c r="E341" s="122"/>
      <c r="F341" s="120"/>
      <c r="G341" s="120"/>
    </row>
    <row r="342" spans="1:7">
      <c r="A342" s="46"/>
      <c r="B342" s="120"/>
      <c r="C342" s="121"/>
      <c r="D342" s="120"/>
      <c r="E342" s="122"/>
      <c r="F342" s="120"/>
      <c r="G342" s="120"/>
    </row>
    <row r="343" spans="1:7">
      <c r="A343" s="46"/>
      <c r="B343" s="120"/>
      <c r="C343" s="121"/>
      <c r="D343" s="120"/>
      <c r="E343" s="122"/>
      <c r="F343" s="120"/>
      <c r="G343" s="120"/>
    </row>
    <row r="344" spans="1:7">
      <c r="A344" s="46"/>
      <c r="B344" s="120"/>
      <c r="C344" s="121"/>
      <c r="D344" s="120"/>
      <c r="E344" s="122"/>
      <c r="F344" s="120"/>
      <c r="G344" s="120"/>
    </row>
    <row r="345" spans="1:7">
      <c r="A345" s="46"/>
      <c r="B345" s="120"/>
      <c r="C345" s="121"/>
      <c r="D345" s="120"/>
      <c r="E345" s="122"/>
      <c r="F345" s="120"/>
      <c r="G345" s="120"/>
    </row>
    <row r="346" spans="1:7">
      <c r="A346" s="46"/>
      <c r="B346" s="120"/>
      <c r="C346" s="121"/>
      <c r="D346" s="120"/>
      <c r="E346" s="122"/>
      <c r="F346" s="120"/>
      <c r="G346" s="120"/>
    </row>
    <row r="347" spans="1:7">
      <c r="A347" s="46"/>
      <c r="B347" s="120"/>
      <c r="C347" s="121"/>
      <c r="D347" s="120"/>
      <c r="E347" s="122"/>
      <c r="F347" s="120"/>
      <c r="G347" s="120"/>
    </row>
    <row r="348" spans="1:7">
      <c r="A348" s="46"/>
      <c r="B348" s="120"/>
      <c r="C348" s="121"/>
      <c r="D348" s="120"/>
      <c r="E348" s="122"/>
      <c r="F348" s="120"/>
      <c r="G348" s="120"/>
    </row>
    <row r="349" spans="1:7">
      <c r="A349" s="46"/>
      <c r="B349" s="120"/>
      <c r="C349" s="121"/>
      <c r="D349" s="120"/>
      <c r="E349" s="122"/>
      <c r="F349" s="120"/>
      <c r="G349" s="120"/>
    </row>
    <row r="350" spans="1:7">
      <c r="A350" s="46"/>
      <c r="B350" s="120"/>
      <c r="C350" s="121"/>
      <c r="D350" s="120"/>
      <c r="E350" s="122"/>
      <c r="F350" s="120"/>
      <c r="G350" s="120"/>
    </row>
    <row r="351" spans="1:7">
      <c r="A351" s="46"/>
      <c r="B351" s="120"/>
      <c r="C351" s="121"/>
      <c r="D351" s="120"/>
      <c r="E351" s="122"/>
      <c r="F351" s="120"/>
      <c r="G351" s="120"/>
    </row>
    <row r="352" spans="1:7">
      <c r="A352" s="46"/>
      <c r="B352" s="120"/>
      <c r="C352" s="121"/>
      <c r="D352" s="120"/>
      <c r="E352" s="122"/>
      <c r="F352" s="120"/>
      <c r="G352" s="120"/>
    </row>
    <row r="353" spans="1:7">
      <c r="A353" s="46"/>
      <c r="B353" s="120"/>
      <c r="C353" s="121"/>
      <c r="D353" s="120"/>
      <c r="E353" s="122"/>
      <c r="F353" s="120"/>
      <c r="G353" s="120"/>
    </row>
    <row r="354" spans="1:7">
      <c r="A354" s="46"/>
      <c r="B354" s="120"/>
      <c r="C354" s="121"/>
      <c r="D354" s="120"/>
      <c r="E354" s="122"/>
      <c r="F354" s="120"/>
      <c r="G354" s="120"/>
    </row>
    <row r="355" spans="1:7">
      <c r="A355" s="46"/>
      <c r="B355" s="120"/>
      <c r="C355" s="121"/>
      <c r="D355" s="120"/>
      <c r="E355" s="122"/>
      <c r="F355" s="120"/>
      <c r="G355" s="120"/>
    </row>
    <row r="356" spans="1:7">
      <c r="A356" s="46"/>
      <c r="B356" s="120"/>
      <c r="C356" s="121"/>
      <c r="D356" s="120"/>
      <c r="E356" s="122"/>
      <c r="F356" s="120"/>
      <c r="G356" s="120"/>
    </row>
    <row r="357" spans="1:7">
      <c r="A357" s="46"/>
      <c r="B357" s="120"/>
      <c r="C357" s="121"/>
      <c r="D357" s="120"/>
      <c r="E357" s="122"/>
      <c r="F357" s="120"/>
      <c r="G357" s="120"/>
    </row>
    <row r="358" spans="1:7">
      <c r="A358" s="46"/>
      <c r="B358" s="120"/>
      <c r="C358" s="121"/>
      <c r="D358" s="120"/>
      <c r="E358" s="122"/>
      <c r="F358" s="120"/>
      <c r="G358" s="120"/>
    </row>
    <row r="359" spans="1:7">
      <c r="A359" s="46"/>
      <c r="B359" s="120"/>
      <c r="C359" s="121"/>
      <c r="D359" s="120"/>
      <c r="E359" s="122"/>
      <c r="F359" s="120"/>
      <c r="G359" s="120"/>
    </row>
    <row r="360" spans="1:7">
      <c r="A360" s="46"/>
      <c r="B360" s="120"/>
      <c r="C360" s="121"/>
      <c r="D360" s="120"/>
      <c r="E360" s="122"/>
      <c r="F360" s="120"/>
      <c r="G360" s="120"/>
    </row>
    <row r="361" spans="1:7">
      <c r="A361" s="46"/>
      <c r="B361" s="120"/>
      <c r="C361" s="121"/>
      <c r="D361" s="120"/>
      <c r="E361" s="122"/>
      <c r="F361" s="120"/>
      <c r="G361" s="120"/>
    </row>
    <row r="362" spans="1:7">
      <c r="A362" s="46"/>
      <c r="B362" s="120"/>
      <c r="C362" s="121"/>
      <c r="D362" s="120"/>
      <c r="E362" s="122"/>
      <c r="F362" s="120"/>
      <c r="G362" s="120"/>
    </row>
    <row r="363" spans="1:7">
      <c r="A363" s="46"/>
      <c r="B363" s="120"/>
      <c r="C363" s="121"/>
      <c r="D363" s="120"/>
      <c r="E363" s="122"/>
      <c r="F363" s="120"/>
      <c r="G363" s="120"/>
    </row>
    <row r="364" spans="1:7">
      <c r="A364" s="46"/>
      <c r="B364" s="120"/>
      <c r="C364" s="121"/>
      <c r="D364" s="120"/>
      <c r="E364" s="122"/>
      <c r="F364" s="120"/>
      <c r="G364" s="120"/>
    </row>
    <row r="365" spans="1:7">
      <c r="A365" s="46"/>
      <c r="B365" s="120"/>
      <c r="C365" s="121"/>
      <c r="D365" s="120"/>
      <c r="E365" s="122"/>
      <c r="F365" s="120"/>
      <c r="G365" s="120"/>
    </row>
    <row r="366" spans="1:7">
      <c r="A366" s="46"/>
      <c r="B366" s="120"/>
      <c r="C366" s="121"/>
      <c r="D366" s="120"/>
      <c r="E366" s="122"/>
      <c r="F366" s="120"/>
      <c r="G366" s="120"/>
    </row>
    <row r="367" spans="1:7">
      <c r="A367" s="46"/>
      <c r="B367" s="120"/>
      <c r="C367" s="121"/>
      <c r="D367" s="120"/>
      <c r="E367" s="122"/>
      <c r="F367" s="120"/>
      <c r="G367" s="120"/>
    </row>
    <row r="368" spans="1:7">
      <c r="A368" s="46"/>
      <c r="B368" s="120"/>
      <c r="C368" s="121"/>
      <c r="D368" s="120"/>
      <c r="E368" s="122"/>
      <c r="F368" s="120"/>
      <c r="G368" s="120"/>
    </row>
    <row r="369" spans="1:7">
      <c r="A369" s="46"/>
      <c r="B369" s="120"/>
      <c r="C369" s="121"/>
      <c r="D369" s="120"/>
      <c r="E369" s="122"/>
      <c r="F369" s="120"/>
      <c r="G369" s="120"/>
    </row>
    <row r="370" spans="1:7">
      <c r="A370" s="46"/>
      <c r="B370" s="120"/>
      <c r="C370" s="121"/>
      <c r="D370" s="120"/>
      <c r="E370" s="122"/>
      <c r="F370" s="120"/>
      <c r="G370" s="120"/>
    </row>
    <row r="371" spans="1:7">
      <c r="A371" s="46"/>
      <c r="B371" s="120"/>
      <c r="C371" s="121"/>
      <c r="D371" s="120"/>
      <c r="E371" s="122"/>
      <c r="F371" s="120"/>
      <c r="G371" s="120"/>
    </row>
    <row r="372" spans="1:7">
      <c r="A372" s="46"/>
      <c r="B372" s="120"/>
      <c r="C372" s="121"/>
      <c r="D372" s="120"/>
      <c r="E372" s="122"/>
      <c r="F372" s="120"/>
      <c r="G372" s="120"/>
    </row>
    <row r="373" spans="1:7">
      <c r="A373" s="46"/>
      <c r="B373" s="120"/>
      <c r="C373" s="121"/>
      <c r="D373" s="120"/>
      <c r="E373" s="122"/>
      <c r="F373" s="120"/>
      <c r="G373" s="120"/>
    </row>
    <row r="374" spans="1:7">
      <c r="A374" s="46"/>
      <c r="B374" s="120"/>
      <c r="C374" s="121"/>
      <c r="D374" s="120"/>
      <c r="E374" s="122"/>
      <c r="F374" s="120"/>
      <c r="G374" s="120"/>
    </row>
    <row r="375" spans="1:7">
      <c r="A375" s="46"/>
      <c r="B375" s="120"/>
      <c r="C375" s="121"/>
      <c r="D375" s="120"/>
      <c r="E375" s="122"/>
      <c r="F375" s="120"/>
      <c r="G375" s="120"/>
    </row>
    <row r="376" spans="1:7">
      <c r="A376" s="46"/>
      <c r="B376" s="120"/>
      <c r="C376" s="121"/>
      <c r="D376" s="120"/>
      <c r="E376" s="122"/>
      <c r="F376" s="120"/>
      <c r="G376" s="120"/>
    </row>
    <row r="377" spans="1:7">
      <c r="A377" s="46"/>
      <c r="B377" s="120"/>
      <c r="C377" s="121"/>
      <c r="D377" s="120"/>
      <c r="E377" s="122"/>
      <c r="F377" s="120"/>
      <c r="G377" s="120"/>
    </row>
    <row r="378" spans="1:7">
      <c r="A378" s="46"/>
      <c r="B378" s="120"/>
      <c r="C378" s="121"/>
      <c r="D378" s="120"/>
      <c r="E378" s="122"/>
      <c r="F378" s="120"/>
      <c r="G378" s="120"/>
    </row>
    <row r="379" spans="1:7">
      <c r="A379" s="46"/>
      <c r="B379" s="120"/>
      <c r="C379" s="121"/>
      <c r="D379" s="120"/>
      <c r="E379" s="122"/>
      <c r="F379" s="120"/>
      <c r="G379" s="120"/>
    </row>
    <row r="380" spans="1:7">
      <c r="A380" s="46"/>
      <c r="B380" s="120"/>
      <c r="C380" s="121"/>
      <c r="D380" s="120"/>
      <c r="E380" s="122"/>
      <c r="F380" s="120"/>
      <c r="G380" s="120"/>
    </row>
    <row r="381" spans="1:7">
      <c r="A381" s="46"/>
      <c r="B381" s="120"/>
      <c r="C381" s="121"/>
      <c r="D381" s="120"/>
      <c r="E381" s="122"/>
      <c r="F381" s="120"/>
      <c r="G381" s="120"/>
    </row>
    <row r="382" spans="1:7">
      <c r="A382" s="46"/>
      <c r="B382" s="120"/>
      <c r="C382" s="121"/>
      <c r="D382" s="120"/>
      <c r="E382" s="122"/>
      <c r="F382" s="120"/>
      <c r="G382" s="120"/>
    </row>
    <row r="383" spans="1:7">
      <c r="A383" s="46"/>
      <c r="B383" s="120"/>
      <c r="C383" s="121"/>
      <c r="D383" s="120"/>
      <c r="E383" s="122"/>
      <c r="F383" s="120"/>
      <c r="G383" s="120"/>
    </row>
    <row r="384" spans="1:7">
      <c r="A384" s="46"/>
      <c r="B384" s="120"/>
      <c r="C384" s="121"/>
      <c r="D384" s="120"/>
      <c r="E384" s="122"/>
      <c r="F384" s="120"/>
      <c r="G384" s="120"/>
    </row>
    <row r="385" spans="1:7">
      <c r="A385" s="46"/>
      <c r="B385" s="120"/>
      <c r="C385" s="121"/>
      <c r="D385" s="120"/>
      <c r="E385" s="122"/>
      <c r="F385" s="120"/>
      <c r="G385" s="120"/>
    </row>
    <row r="386" spans="1:7">
      <c r="A386" s="46"/>
      <c r="B386" s="120"/>
      <c r="C386" s="121"/>
      <c r="D386" s="120"/>
      <c r="E386" s="122"/>
      <c r="F386" s="120"/>
      <c r="G386" s="120"/>
    </row>
    <row r="387" spans="1:7">
      <c r="A387" s="46"/>
      <c r="B387" s="120"/>
      <c r="C387" s="121"/>
      <c r="D387" s="120"/>
      <c r="E387" s="122"/>
      <c r="F387" s="120"/>
      <c r="G387" s="120"/>
    </row>
    <row r="388" spans="1:7">
      <c r="A388" s="46"/>
      <c r="B388" s="120"/>
      <c r="C388" s="121"/>
      <c r="D388" s="120"/>
      <c r="E388" s="122"/>
      <c r="F388" s="120"/>
      <c r="G388" s="120"/>
    </row>
    <row r="389" spans="1:7">
      <c r="A389" s="46"/>
      <c r="B389" s="120"/>
      <c r="C389" s="121"/>
      <c r="D389" s="120"/>
      <c r="E389" s="122"/>
      <c r="F389" s="120"/>
      <c r="G389" s="120"/>
    </row>
    <row r="390" spans="1:7">
      <c r="A390" s="46"/>
      <c r="B390" s="120"/>
      <c r="C390" s="121"/>
      <c r="D390" s="120"/>
      <c r="E390" s="122"/>
      <c r="F390" s="120"/>
      <c r="G390" s="120"/>
    </row>
    <row r="391" spans="1:7">
      <c r="A391" s="46"/>
      <c r="B391" s="120"/>
      <c r="C391" s="121"/>
      <c r="D391" s="120"/>
      <c r="E391" s="122"/>
      <c r="F391" s="120"/>
      <c r="G391" s="120"/>
    </row>
    <row r="392" spans="1:7">
      <c r="A392" s="46"/>
      <c r="B392" s="120"/>
      <c r="C392" s="121"/>
      <c r="D392" s="120"/>
      <c r="E392" s="122"/>
      <c r="F392" s="120"/>
      <c r="G392" s="120"/>
    </row>
    <row r="393" spans="1:7">
      <c r="A393" s="46"/>
      <c r="B393" s="120"/>
      <c r="C393" s="121"/>
      <c r="D393" s="120"/>
      <c r="E393" s="122"/>
      <c r="F393" s="120"/>
      <c r="G393" s="120"/>
    </row>
    <row r="394" spans="1:7">
      <c r="A394" s="46"/>
      <c r="B394" s="120"/>
      <c r="C394" s="121"/>
      <c r="D394" s="120"/>
      <c r="E394" s="122"/>
      <c r="F394" s="120"/>
      <c r="G394" s="120"/>
    </row>
    <row r="395" spans="1:7">
      <c r="A395" s="46"/>
      <c r="B395" s="120"/>
      <c r="C395" s="121"/>
      <c r="D395" s="120"/>
      <c r="E395" s="122"/>
      <c r="F395" s="120"/>
      <c r="G395" s="120"/>
    </row>
    <row r="396" spans="1:7">
      <c r="A396" s="46"/>
      <c r="B396" s="120"/>
      <c r="C396" s="121"/>
      <c r="D396" s="120"/>
      <c r="E396" s="122"/>
      <c r="F396" s="120"/>
      <c r="G396" s="120"/>
    </row>
    <row r="397" spans="1:7">
      <c r="A397" s="46"/>
      <c r="B397" s="120"/>
      <c r="C397" s="121"/>
      <c r="D397" s="120"/>
      <c r="E397" s="122"/>
      <c r="F397" s="120"/>
      <c r="G397" s="120"/>
    </row>
    <row r="398" spans="1:7">
      <c r="A398" s="46"/>
      <c r="B398" s="120"/>
      <c r="C398" s="121"/>
      <c r="D398" s="120"/>
      <c r="E398" s="122"/>
      <c r="F398" s="120"/>
      <c r="G398" s="120"/>
    </row>
    <row r="399" spans="1:7">
      <c r="A399" s="46"/>
      <c r="B399" s="120"/>
      <c r="C399" s="121"/>
      <c r="D399" s="120"/>
      <c r="E399" s="122"/>
      <c r="F399" s="120"/>
      <c r="G399" s="120"/>
    </row>
    <row r="400" spans="1:7">
      <c r="A400" s="46"/>
      <c r="B400" s="120"/>
      <c r="C400" s="121"/>
      <c r="D400" s="120"/>
      <c r="E400" s="122"/>
      <c r="F400" s="120"/>
      <c r="G400" s="120"/>
    </row>
    <row r="401" spans="1:7">
      <c r="A401" s="46"/>
      <c r="B401" s="120"/>
      <c r="C401" s="121"/>
      <c r="D401" s="120"/>
      <c r="E401" s="122"/>
      <c r="F401" s="120"/>
      <c r="G401" s="120"/>
    </row>
    <row r="402" spans="1:7">
      <c r="A402" s="46"/>
      <c r="B402" s="120"/>
      <c r="C402" s="121"/>
      <c r="D402" s="120"/>
      <c r="E402" s="122"/>
      <c r="F402" s="120"/>
      <c r="G402" s="120"/>
    </row>
    <row r="403" spans="1:7">
      <c r="A403" s="46"/>
      <c r="B403" s="120"/>
      <c r="C403" s="121"/>
      <c r="D403" s="120"/>
      <c r="E403" s="122"/>
      <c r="F403" s="120"/>
      <c r="G403" s="120"/>
    </row>
    <row r="404" spans="1:7">
      <c r="A404" s="46"/>
      <c r="B404" s="120"/>
      <c r="C404" s="121"/>
      <c r="D404" s="120"/>
      <c r="E404" s="122"/>
      <c r="F404" s="120"/>
      <c r="G404" s="120"/>
    </row>
    <row r="405" spans="1:7">
      <c r="A405" s="46"/>
      <c r="B405" s="120"/>
      <c r="C405" s="121"/>
      <c r="D405" s="120"/>
      <c r="E405" s="122"/>
      <c r="F405" s="120"/>
      <c r="G405" s="120"/>
    </row>
    <row r="406" spans="1:7">
      <c r="A406" s="46"/>
      <c r="B406" s="120"/>
      <c r="C406" s="121"/>
      <c r="D406" s="120"/>
      <c r="E406" s="122"/>
      <c r="F406" s="120"/>
      <c r="G406" s="120"/>
    </row>
    <row r="407" spans="1:7">
      <c r="A407" s="46"/>
      <c r="B407" s="120"/>
      <c r="C407" s="121"/>
      <c r="D407" s="120"/>
      <c r="E407" s="122"/>
      <c r="F407" s="120"/>
      <c r="G407" s="120"/>
    </row>
    <row r="408" spans="1:7">
      <c r="A408" s="46"/>
      <c r="B408" s="120"/>
      <c r="C408" s="121"/>
      <c r="D408" s="120"/>
      <c r="E408" s="122"/>
      <c r="F408" s="120"/>
      <c r="G408" s="120"/>
    </row>
    <row r="409" spans="1:7">
      <c r="A409" s="46"/>
      <c r="B409" s="120"/>
      <c r="C409" s="121"/>
      <c r="D409" s="120"/>
      <c r="E409" s="122"/>
      <c r="F409" s="120"/>
      <c r="G409" s="120"/>
    </row>
    <row r="410" spans="1:7">
      <c r="A410" s="46"/>
      <c r="B410" s="120"/>
      <c r="C410" s="121"/>
      <c r="D410" s="120"/>
      <c r="E410" s="122"/>
      <c r="F410" s="120"/>
      <c r="G410" s="120"/>
    </row>
    <row r="411" spans="1:7">
      <c r="A411" s="46"/>
      <c r="B411" s="120"/>
      <c r="C411" s="121"/>
      <c r="D411" s="120"/>
      <c r="E411" s="122"/>
      <c r="F411" s="120"/>
      <c r="G411" s="120"/>
    </row>
    <row r="412" spans="1:7">
      <c r="A412" s="46"/>
      <c r="B412" s="120"/>
      <c r="C412" s="121"/>
      <c r="D412" s="120"/>
      <c r="E412" s="122"/>
      <c r="F412" s="120"/>
      <c r="G412" s="120"/>
    </row>
    <row r="413" spans="1:7">
      <c r="A413" s="46"/>
      <c r="B413" s="120"/>
      <c r="C413" s="121"/>
      <c r="D413" s="120"/>
      <c r="E413" s="122"/>
      <c r="F413" s="120"/>
      <c r="G413" s="120"/>
    </row>
    <row r="414" spans="1:7">
      <c r="A414" s="46"/>
      <c r="B414" s="120"/>
      <c r="C414" s="121"/>
      <c r="D414" s="120"/>
      <c r="E414" s="122"/>
      <c r="F414" s="120"/>
      <c r="G414" s="120"/>
    </row>
    <row r="415" spans="1:7">
      <c r="A415" s="46"/>
      <c r="B415" s="120"/>
      <c r="C415" s="121"/>
      <c r="D415" s="120"/>
      <c r="E415" s="122"/>
      <c r="F415" s="120"/>
      <c r="G415" s="120"/>
    </row>
    <row r="416" spans="1:7">
      <c r="A416" s="46"/>
      <c r="B416" s="120"/>
      <c r="C416" s="121"/>
      <c r="D416" s="120"/>
      <c r="E416" s="122"/>
      <c r="F416" s="120"/>
      <c r="G416" s="120"/>
    </row>
    <row r="417" spans="1:7">
      <c r="A417" s="46"/>
      <c r="B417" s="120"/>
      <c r="C417" s="121"/>
      <c r="D417" s="120"/>
      <c r="E417" s="122"/>
      <c r="F417" s="120"/>
      <c r="G417" s="120"/>
    </row>
    <row r="418" spans="1:7">
      <c r="A418" s="46"/>
      <c r="B418" s="120"/>
      <c r="C418" s="121"/>
      <c r="D418" s="120"/>
      <c r="E418" s="122"/>
      <c r="F418" s="120"/>
      <c r="G418" s="120"/>
    </row>
    <row r="419" spans="1:7">
      <c r="A419" s="46"/>
      <c r="B419" s="120"/>
      <c r="C419" s="121"/>
      <c r="D419" s="120"/>
      <c r="E419" s="122"/>
      <c r="F419" s="120"/>
      <c r="G419" s="120"/>
    </row>
    <row r="420" spans="1:7">
      <c r="A420" s="46"/>
      <c r="B420" s="120"/>
      <c r="C420" s="121"/>
      <c r="D420" s="120"/>
      <c r="E420" s="122"/>
      <c r="F420" s="120"/>
      <c r="G420" s="120"/>
    </row>
    <row r="421" spans="1:7">
      <c r="A421" s="46"/>
      <c r="B421" s="120"/>
      <c r="C421" s="121"/>
      <c r="D421" s="120"/>
      <c r="E421" s="122"/>
      <c r="F421" s="120"/>
      <c r="G421" s="120"/>
    </row>
    <row r="422" spans="1:7">
      <c r="A422" s="46"/>
      <c r="B422" s="120"/>
      <c r="C422" s="121"/>
      <c r="D422" s="120"/>
      <c r="E422" s="122"/>
      <c r="F422" s="120"/>
      <c r="G422" s="120"/>
    </row>
    <row r="423" spans="1:7">
      <c r="A423" s="46"/>
      <c r="B423" s="120"/>
      <c r="C423" s="121"/>
      <c r="D423" s="120"/>
      <c r="E423" s="122"/>
      <c r="F423" s="120"/>
      <c r="G423" s="120"/>
    </row>
    <row r="424" spans="1:7">
      <c r="A424" s="46"/>
      <c r="B424" s="120"/>
      <c r="C424" s="121"/>
      <c r="D424" s="120"/>
      <c r="E424" s="122"/>
      <c r="F424" s="120"/>
      <c r="G424" s="120"/>
    </row>
    <row r="425" spans="1:7">
      <c r="A425" s="46"/>
      <c r="B425" s="120"/>
      <c r="C425" s="121"/>
      <c r="D425" s="120"/>
      <c r="E425" s="122"/>
      <c r="F425" s="120"/>
      <c r="G425" s="120"/>
    </row>
    <row r="426" spans="1:7">
      <c r="A426" s="46"/>
      <c r="B426" s="120"/>
      <c r="C426" s="121"/>
      <c r="D426" s="120"/>
      <c r="E426" s="122"/>
      <c r="F426" s="120"/>
      <c r="G426" s="120"/>
    </row>
    <row r="427" spans="1:7">
      <c r="A427" s="46"/>
      <c r="B427" s="120"/>
      <c r="C427" s="121"/>
      <c r="D427" s="120"/>
      <c r="E427" s="122"/>
      <c r="F427" s="120"/>
      <c r="G427" s="120"/>
    </row>
    <row r="428" spans="1:7">
      <c r="A428" s="46"/>
      <c r="B428" s="120"/>
      <c r="C428" s="121"/>
      <c r="D428" s="120"/>
      <c r="E428" s="122"/>
      <c r="F428" s="120"/>
      <c r="G428" s="120"/>
    </row>
    <row r="429" spans="1:7">
      <c r="A429" s="46"/>
      <c r="B429" s="120"/>
      <c r="C429" s="121"/>
      <c r="D429" s="120"/>
      <c r="E429" s="122"/>
      <c r="F429" s="120"/>
      <c r="G429" s="120"/>
    </row>
    <row r="430" spans="1:7">
      <c r="A430" s="46"/>
      <c r="B430" s="120"/>
      <c r="C430" s="121"/>
      <c r="D430" s="120"/>
      <c r="E430" s="122"/>
      <c r="F430" s="120"/>
      <c r="G430" s="120"/>
    </row>
    <row r="431" spans="1:7">
      <c r="A431" s="46"/>
      <c r="B431" s="120"/>
      <c r="C431" s="121"/>
      <c r="D431" s="120"/>
      <c r="E431" s="122"/>
      <c r="F431" s="120"/>
      <c r="G431" s="120"/>
    </row>
    <row r="432" spans="1:7">
      <c r="A432" s="46"/>
      <c r="B432" s="120"/>
      <c r="C432" s="121"/>
      <c r="D432" s="120"/>
      <c r="E432" s="122"/>
      <c r="F432" s="120"/>
      <c r="G432" s="120"/>
    </row>
    <row r="433" spans="1:7">
      <c r="A433" s="46"/>
      <c r="B433" s="120"/>
      <c r="C433" s="121"/>
      <c r="D433" s="120"/>
      <c r="E433" s="122"/>
      <c r="F433" s="120"/>
      <c r="G433" s="120"/>
    </row>
    <row r="434" spans="1:7">
      <c r="A434" s="46"/>
      <c r="B434" s="120"/>
      <c r="C434" s="121"/>
      <c r="D434" s="120"/>
      <c r="E434" s="122"/>
      <c r="F434" s="120"/>
      <c r="G434" s="120"/>
    </row>
    <row r="435" spans="1:7">
      <c r="A435" s="46"/>
      <c r="B435" s="120"/>
      <c r="C435" s="121"/>
      <c r="D435" s="120"/>
      <c r="E435" s="122"/>
      <c r="F435" s="120"/>
      <c r="G435" s="120"/>
    </row>
    <row r="436" spans="1:7">
      <c r="A436" s="46"/>
      <c r="B436" s="120"/>
      <c r="C436" s="121"/>
      <c r="D436" s="120"/>
      <c r="E436" s="122"/>
      <c r="F436" s="120"/>
      <c r="G436" s="120"/>
    </row>
    <row r="437" spans="1:7">
      <c r="A437" s="46"/>
      <c r="B437" s="120"/>
      <c r="C437" s="121"/>
      <c r="D437" s="120"/>
      <c r="E437" s="122"/>
      <c r="F437" s="120"/>
      <c r="G437" s="120"/>
    </row>
    <row r="438" spans="1:7">
      <c r="A438" s="46"/>
      <c r="B438" s="120"/>
      <c r="C438" s="121"/>
      <c r="D438" s="120"/>
      <c r="E438" s="122"/>
      <c r="F438" s="120"/>
      <c r="G438" s="120"/>
    </row>
    <row r="439" spans="1:7">
      <c r="A439" s="46"/>
      <c r="B439" s="120"/>
      <c r="C439" s="121"/>
      <c r="D439" s="120"/>
      <c r="E439" s="122"/>
      <c r="F439" s="120"/>
      <c r="G439" s="120"/>
    </row>
    <row r="440" spans="1:7">
      <c r="A440" s="46"/>
      <c r="B440" s="120"/>
      <c r="C440" s="121"/>
      <c r="D440" s="120"/>
      <c r="E440" s="122"/>
      <c r="F440" s="120"/>
      <c r="G440" s="120"/>
    </row>
    <row r="441" spans="1:7">
      <c r="A441" s="46"/>
      <c r="B441" s="120"/>
      <c r="C441" s="121"/>
      <c r="D441" s="120"/>
      <c r="E441" s="122"/>
      <c r="F441" s="120"/>
      <c r="G441" s="120"/>
    </row>
    <row r="442" spans="1:7">
      <c r="A442" s="46"/>
      <c r="B442" s="120"/>
      <c r="C442" s="121"/>
      <c r="D442" s="120"/>
      <c r="E442" s="122"/>
      <c r="F442" s="120"/>
      <c r="G442" s="120"/>
    </row>
    <row r="443" spans="1:7">
      <c r="A443" s="46"/>
      <c r="B443" s="120"/>
      <c r="C443" s="121"/>
      <c r="D443" s="120"/>
      <c r="E443" s="122"/>
      <c r="F443" s="120"/>
      <c r="G443" s="120"/>
    </row>
    <row r="444" spans="1:7">
      <c r="A444" s="46"/>
      <c r="B444" s="120"/>
      <c r="C444" s="121"/>
      <c r="D444" s="120"/>
      <c r="E444" s="122"/>
      <c r="F444" s="120"/>
      <c r="G444" s="120"/>
    </row>
    <row r="445" spans="1:7">
      <c r="A445" s="46"/>
      <c r="B445" s="120"/>
      <c r="C445" s="121"/>
      <c r="D445" s="120"/>
      <c r="E445" s="122"/>
      <c r="F445" s="120"/>
      <c r="G445" s="120"/>
    </row>
    <row r="446" spans="1:7">
      <c r="A446" s="46"/>
      <c r="B446" s="120"/>
      <c r="C446" s="121"/>
      <c r="D446" s="120"/>
      <c r="E446" s="122"/>
      <c r="F446" s="120"/>
      <c r="G446" s="120"/>
    </row>
    <row r="447" spans="1:7">
      <c r="A447" s="46"/>
      <c r="B447" s="120"/>
      <c r="C447" s="121"/>
      <c r="D447" s="120"/>
      <c r="E447" s="122"/>
      <c r="F447" s="120"/>
      <c r="G447" s="120"/>
    </row>
    <row r="448" spans="1:7">
      <c r="A448" s="46"/>
      <c r="B448" s="120"/>
      <c r="C448" s="121"/>
      <c r="D448" s="120"/>
      <c r="E448" s="122"/>
      <c r="F448" s="120"/>
      <c r="G448" s="120"/>
    </row>
    <row r="449" spans="1:7">
      <c r="A449" s="46"/>
      <c r="B449" s="120"/>
      <c r="C449" s="121"/>
      <c r="D449" s="120"/>
      <c r="E449" s="122"/>
      <c r="F449" s="120"/>
      <c r="G449" s="120"/>
    </row>
    <row r="450" spans="1:7">
      <c r="A450" s="46"/>
      <c r="B450" s="120"/>
      <c r="C450" s="121"/>
      <c r="D450" s="120"/>
      <c r="E450" s="122"/>
      <c r="F450" s="120"/>
      <c r="G450" s="120"/>
    </row>
    <row r="451" spans="1:7">
      <c r="A451" s="46"/>
      <c r="B451" s="120"/>
      <c r="C451" s="121"/>
      <c r="D451" s="120"/>
      <c r="E451" s="122"/>
      <c r="F451" s="120"/>
      <c r="G451" s="120"/>
    </row>
    <row r="452" spans="1:7">
      <c r="A452" s="46"/>
      <c r="B452" s="120"/>
      <c r="C452" s="121"/>
      <c r="D452" s="120"/>
      <c r="E452" s="122"/>
      <c r="F452" s="120"/>
      <c r="G452" s="120"/>
    </row>
    <row r="453" spans="1:7">
      <c r="A453" s="46"/>
      <c r="B453" s="120"/>
      <c r="C453" s="121"/>
      <c r="D453" s="120"/>
      <c r="E453" s="122"/>
      <c r="F453" s="120"/>
      <c r="G453" s="120"/>
    </row>
    <row r="454" spans="1:7">
      <c r="A454" s="46"/>
      <c r="B454" s="120"/>
      <c r="C454" s="121"/>
      <c r="D454" s="120"/>
      <c r="E454" s="122"/>
      <c r="F454" s="120"/>
      <c r="G454" s="120"/>
    </row>
    <row r="455" spans="1:7">
      <c r="A455" s="46"/>
      <c r="B455" s="120"/>
      <c r="C455" s="121"/>
      <c r="D455" s="120"/>
      <c r="E455" s="122"/>
      <c r="F455" s="120"/>
      <c r="G455" s="120"/>
    </row>
    <row r="456" spans="1:7">
      <c r="A456" s="46"/>
      <c r="B456" s="120"/>
      <c r="C456" s="121"/>
      <c r="D456" s="120"/>
      <c r="E456" s="122"/>
      <c r="F456" s="120"/>
      <c r="G456" s="120"/>
    </row>
    <row r="457" spans="1:7">
      <c r="A457" s="46"/>
      <c r="B457" s="120"/>
      <c r="C457" s="121"/>
      <c r="D457" s="120"/>
      <c r="E457" s="122"/>
      <c r="F457" s="120"/>
      <c r="G457" s="120"/>
    </row>
    <row r="458" spans="1:7">
      <c r="A458" s="46"/>
      <c r="B458" s="120"/>
      <c r="C458" s="121"/>
      <c r="D458" s="120"/>
      <c r="E458" s="122"/>
      <c r="F458" s="120"/>
      <c r="G458" s="120"/>
    </row>
    <row r="459" spans="1:7">
      <c r="A459" s="46"/>
      <c r="B459" s="120"/>
      <c r="C459" s="121"/>
      <c r="D459" s="120"/>
      <c r="E459" s="122"/>
      <c r="F459" s="120"/>
      <c r="G459" s="120"/>
    </row>
    <row r="460" spans="1:7">
      <c r="A460" s="46"/>
      <c r="B460" s="120"/>
      <c r="C460" s="121"/>
      <c r="D460" s="120"/>
      <c r="E460" s="122"/>
      <c r="F460" s="120"/>
      <c r="G460" s="120"/>
    </row>
    <row r="461" spans="1:7">
      <c r="A461" s="46"/>
      <c r="B461" s="120"/>
      <c r="C461" s="121"/>
      <c r="D461" s="120"/>
      <c r="E461" s="122"/>
      <c r="F461" s="120"/>
      <c r="G461" s="120"/>
    </row>
    <row r="462" spans="1:7">
      <c r="A462" s="46"/>
      <c r="B462" s="120"/>
      <c r="C462" s="121"/>
      <c r="D462" s="120"/>
      <c r="E462" s="122"/>
      <c r="F462" s="120"/>
      <c r="G462" s="120"/>
    </row>
    <row r="463" spans="1:7">
      <c r="A463" s="46"/>
      <c r="B463" s="120"/>
      <c r="C463" s="121"/>
      <c r="D463" s="120"/>
      <c r="E463" s="122"/>
      <c r="F463" s="120"/>
      <c r="G463" s="120"/>
    </row>
    <row r="464" spans="1:7">
      <c r="A464" s="46"/>
      <c r="B464" s="120"/>
      <c r="C464" s="121"/>
      <c r="D464" s="120"/>
      <c r="E464" s="122"/>
      <c r="F464" s="120"/>
      <c r="G464" s="120"/>
    </row>
    <row r="465" spans="1:7">
      <c r="A465" s="46"/>
      <c r="B465" s="120"/>
      <c r="C465" s="121"/>
      <c r="D465" s="120"/>
      <c r="E465" s="122"/>
      <c r="F465" s="120"/>
      <c r="G465" s="120"/>
    </row>
    <row r="466" spans="1:7">
      <c r="A466" s="46"/>
      <c r="B466" s="120"/>
      <c r="C466" s="121"/>
      <c r="D466" s="120"/>
      <c r="E466" s="122"/>
      <c r="F466" s="120"/>
      <c r="G466" s="120"/>
    </row>
    <row r="467" spans="1:7">
      <c r="A467" s="46"/>
      <c r="B467" s="120"/>
      <c r="C467" s="121"/>
      <c r="D467" s="120"/>
      <c r="E467" s="122"/>
      <c r="F467" s="120"/>
      <c r="G467" s="120"/>
    </row>
    <row r="468" spans="1:7">
      <c r="A468" s="46"/>
      <c r="B468" s="120"/>
      <c r="C468" s="121"/>
      <c r="D468" s="120"/>
      <c r="E468" s="122"/>
      <c r="F468" s="120"/>
      <c r="G468" s="120"/>
    </row>
    <row r="469" spans="1:7">
      <c r="A469" s="46"/>
      <c r="B469" s="120"/>
      <c r="C469" s="121"/>
      <c r="D469" s="120"/>
      <c r="E469" s="122"/>
      <c r="F469" s="120"/>
      <c r="G469" s="120"/>
    </row>
    <row r="470" spans="1:7">
      <c r="A470" s="46"/>
      <c r="B470" s="120"/>
      <c r="C470" s="121"/>
      <c r="D470" s="120"/>
      <c r="E470" s="122"/>
      <c r="F470" s="120"/>
      <c r="G470" s="120"/>
    </row>
    <row r="471" spans="1:7">
      <c r="A471" s="46"/>
      <c r="B471" s="120"/>
      <c r="C471" s="121"/>
      <c r="D471" s="120"/>
      <c r="E471" s="122"/>
      <c r="F471" s="120"/>
      <c r="G471" s="120"/>
    </row>
    <row r="472" spans="1:7">
      <c r="A472" s="46"/>
      <c r="B472" s="120"/>
      <c r="C472" s="121"/>
      <c r="D472" s="120"/>
      <c r="E472" s="122"/>
      <c r="F472" s="120"/>
      <c r="G472" s="120"/>
    </row>
    <row r="473" spans="1:7">
      <c r="A473" s="46"/>
      <c r="B473" s="120"/>
      <c r="C473" s="121"/>
      <c r="D473" s="120"/>
      <c r="E473" s="122"/>
      <c r="F473" s="120"/>
      <c r="G473" s="120"/>
    </row>
    <row r="474" spans="1:7">
      <c r="A474" s="46"/>
      <c r="B474" s="120"/>
      <c r="C474" s="121"/>
      <c r="D474" s="120"/>
      <c r="E474" s="122"/>
      <c r="F474" s="120"/>
      <c r="G474" s="120"/>
    </row>
    <row r="475" spans="1:7">
      <c r="A475" s="46"/>
      <c r="B475" s="120"/>
      <c r="C475" s="121"/>
      <c r="D475" s="120"/>
      <c r="E475" s="122"/>
      <c r="F475" s="120"/>
      <c r="G475" s="120"/>
    </row>
    <row r="476" spans="1:7">
      <c r="A476" s="46"/>
      <c r="B476" s="120"/>
      <c r="C476" s="121"/>
      <c r="D476" s="120"/>
      <c r="E476" s="122"/>
      <c r="F476" s="120"/>
      <c r="G476" s="120"/>
    </row>
    <row r="477" spans="1:7">
      <c r="A477" s="46"/>
      <c r="B477" s="120"/>
      <c r="C477" s="121"/>
      <c r="D477" s="120"/>
      <c r="E477" s="122"/>
      <c r="F477" s="120"/>
      <c r="G477" s="120"/>
    </row>
    <row r="478" spans="1:7">
      <c r="A478" s="46"/>
      <c r="B478" s="120"/>
      <c r="C478" s="121"/>
      <c r="D478" s="120"/>
      <c r="E478" s="122"/>
      <c r="F478" s="120"/>
      <c r="G478" s="120"/>
    </row>
    <row r="479" spans="1:7">
      <c r="A479" s="46"/>
      <c r="B479" s="120"/>
      <c r="C479" s="121"/>
      <c r="D479" s="120"/>
      <c r="E479" s="122"/>
      <c r="F479" s="120"/>
      <c r="G479" s="120"/>
    </row>
    <row r="480" spans="1:7">
      <c r="A480" s="46"/>
      <c r="B480" s="120"/>
      <c r="C480" s="121"/>
      <c r="D480" s="120"/>
      <c r="E480" s="122"/>
      <c r="F480" s="120"/>
      <c r="G480" s="120"/>
    </row>
    <row r="481" spans="1:7">
      <c r="A481" s="46"/>
      <c r="B481" s="120"/>
      <c r="C481" s="121"/>
      <c r="D481" s="120"/>
      <c r="E481" s="122"/>
      <c r="F481" s="120"/>
      <c r="G481" s="120"/>
    </row>
    <row r="482" spans="1:7">
      <c r="A482" s="46"/>
      <c r="B482" s="120"/>
      <c r="C482" s="121"/>
      <c r="D482" s="120"/>
      <c r="E482" s="122"/>
      <c r="F482" s="120"/>
      <c r="G482" s="120"/>
    </row>
    <row r="483" spans="1:7">
      <c r="A483" s="46"/>
      <c r="B483" s="120"/>
      <c r="C483" s="121"/>
      <c r="D483" s="120"/>
      <c r="E483" s="122"/>
      <c r="F483" s="120"/>
      <c r="G483" s="120"/>
    </row>
    <row r="484" spans="1:7">
      <c r="A484" s="46"/>
      <c r="B484" s="120"/>
      <c r="C484" s="121"/>
      <c r="D484" s="120"/>
      <c r="E484" s="122"/>
      <c r="F484" s="120"/>
      <c r="G484" s="120"/>
    </row>
    <row r="485" spans="1:7">
      <c r="A485" s="46"/>
      <c r="B485" s="120"/>
      <c r="C485" s="121"/>
      <c r="D485" s="120"/>
      <c r="E485" s="122"/>
      <c r="F485" s="120"/>
      <c r="G485" s="120"/>
    </row>
    <row r="486" spans="1:7">
      <c r="A486" s="46"/>
      <c r="B486" s="120"/>
      <c r="C486" s="121"/>
      <c r="D486" s="120"/>
      <c r="E486" s="122"/>
      <c r="F486" s="120"/>
      <c r="G486" s="120"/>
    </row>
    <row r="487" spans="1:7">
      <c r="A487" s="46"/>
      <c r="B487" s="120"/>
      <c r="C487" s="121"/>
      <c r="D487" s="120"/>
      <c r="E487" s="122"/>
      <c r="F487" s="120"/>
      <c r="G487" s="120"/>
    </row>
    <row r="488" spans="1:7">
      <c r="A488" s="46"/>
      <c r="B488" s="120"/>
      <c r="C488" s="121"/>
      <c r="D488" s="120"/>
      <c r="E488" s="122"/>
      <c r="F488" s="120"/>
      <c r="G488" s="120"/>
    </row>
    <row r="489" spans="1:7">
      <c r="A489" s="46"/>
      <c r="B489" s="120"/>
      <c r="C489" s="121"/>
      <c r="D489" s="120"/>
      <c r="E489" s="122"/>
      <c r="F489" s="120"/>
      <c r="G489" s="120"/>
    </row>
    <row r="490" spans="1:7">
      <c r="A490" s="46"/>
      <c r="B490" s="120"/>
      <c r="C490" s="121"/>
      <c r="D490" s="120"/>
      <c r="E490" s="122"/>
      <c r="F490" s="120"/>
      <c r="G490" s="120"/>
    </row>
    <row r="491" spans="1:7">
      <c r="A491" s="46"/>
      <c r="B491" s="120"/>
      <c r="C491" s="121"/>
      <c r="D491" s="120"/>
      <c r="E491" s="122"/>
      <c r="F491" s="120"/>
      <c r="G491" s="120"/>
    </row>
    <row r="492" spans="1:7">
      <c r="A492" s="46"/>
      <c r="B492" s="120"/>
      <c r="C492" s="121"/>
      <c r="D492" s="120"/>
      <c r="E492" s="122"/>
      <c r="F492" s="120"/>
      <c r="G492" s="120"/>
    </row>
    <row r="493" spans="1:7">
      <c r="A493" s="46"/>
      <c r="B493" s="120"/>
      <c r="C493" s="121"/>
      <c r="D493" s="120"/>
      <c r="E493" s="122"/>
      <c r="F493" s="120"/>
      <c r="G493" s="120"/>
    </row>
    <row r="494" spans="1:7">
      <c r="A494" s="46"/>
      <c r="B494" s="120"/>
      <c r="C494" s="121"/>
      <c r="D494" s="120"/>
      <c r="E494" s="122"/>
      <c r="F494" s="120"/>
      <c r="G494" s="120"/>
    </row>
    <row r="495" spans="1:7">
      <c r="A495" s="46"/>
      <c r="B495" s="120"/>
      <c r="C495" s="121"/>
      <c r="D495" s="120"/>
      <c r="E495" s="122"/>
      <c r="F495" s="120"/>
      <c r="G495" s="120"/>
    </row>
    <row r="496" spans="1:7">
      <c r="A496" s="46"/>
      <c r="B496" s="120"/>
      <c r="C496" s="121"/>
      <c r="D496" s="120"/>
      <c r="E496" s="122"/>
      <c r="F496" s="120"/>
      <c r="G496" s="120"/>
    </row>
    <row r="497" spans="1:7">
      <c r="A497" s="46"/>
      <c r="B497" s="120"/>
      <c r="C497" s="121"/>
      <c r="D497" s="120"/>
      <c r="E497" s="122"/>
      <c r="F497" s="120"/>
      <c r="G497" s="120"/>
    </row>
    <row r="498" spans="1:7">
      <c r="A498" s="46"/>
      <c r="B498" s="120"/>
      <c r="C498" s="121"/>
      <c r="D498" s="120"/>
      <c r="E498" s="122"/>
      <c r="F498" s="120"/>
      <c r="G498" s="120"/>
    </row>
    <row r="499" spans="1:7">
      <c r="A499" s="46"/>
      <c r="B499" s="120"/>
      <c r="C499" s="121"/>
      <c r="D499" s="120"/>
      <c r="E499" s="122"/>
      <c r="F499" s="120"/>
      <c r="G499" s="120"/>
    </row>
    <row r="500" spans="1:7">
      <c r="A500" s="46"/>
      <c r="B500" s="120"/>
      <c r="C500" s="121"/>
      <c r="D500" s="120"/>
      <c r="E500" s="122"/>
      <c r="F500" s="120"/>
      <c r="G500" s="120"/>
    </row>
    <row r="501" spans="1:7">
      <c r="A501" s="46"/>
      <c r="B501" s="120"/>
      <c r="C501" s="121"/>
      <c r="D501" s="120"/>
      <c r="E501" s="122"/>
      <c r="F501" s="120"/>
      <c r="G501" s="120"/>
    </row>
    <row r="502" spans="1:7">
      <c r="A502" s="46"/>
      <c r="B502" s="120"/>
      <c r="C502" s="121"/>
      <c r="D502" s="120"/>
      <c r="E502" s="122"/>
      <c r="F502" s="120"/>
      <c r="G502" s="120"/>
    </row>
    <row r="503" spans="1:7">
      <c r="A503" s="46"/>
      <c r="B503" s="120"/>
      <c r="C503" s="121"/>
      <c r="D503" s="120"/>
      <c r="E503" s="122"/>
      <c r="F503" s="120"/>
      <c r="G503" s="120"/>
    </row>
    <row r="504" spans="1:7">
      <c r="A504" s="46"/>
      <c r="B504" s="120"/>
      <c r="C504" s="121"/>
      <c r="D504" s="120"/>
      <c r="E504" s="122"/>
      <c r="F504" s="120"/>
      <c r="G504" s="120"/>
    </row>
    <row r="505" spans="1:7">
      <c r="A505" s="46"/>
      <c r="B505" s="120"/>
      <c r="C505" s="121"/>
      <c r="D505" s="120"/>
      <c r="E505" s="122"/>
      <c r="F505" s="120"/>
      <c r="G505" s="120"/>
    </row>
    <row r="506" spans="1:7">
      <c r="A506" s="46"/>
      <c r="B506" s="120"/>
      <c r="C506" s="121"/>
      <c r="D506" s="120"/>
      <c r="E506" s="122"/>
      <c r="F506" s="120"/>
      <c r="G506" s="120"/>
    </row>
    <row r="507" spans="1:7">
      <c r="A507" s="46"/>
      <c r="B507" s="120"/>
      <c r="C507" s="121"/>
      <c r="D507" s="120"/>
      <c r="E507" s="122"/>
      <c r="F507" s="120"/>
      <c r="G507" s="120"/>
    </row>
    <row r="508" spans="1:7">
      <c r="A508" s="46"/>
      <c r="B508" s="120"/>
      <c r="C508" s="121"/>
      <c r="D508" s="120"/>
      <c r="E508" s="122"/>
      <c r="F508" s="120"/>
      <c r="G508" s="120"/>
    </row>
    <row r="509" spans="1:7">
      <c r="A509" s="46"/>
      <c r="B509" s="120"/>
      <c r="C509" s="121"/>
      <c r="D509" s="120"/>
      <c r="E509" s="122"/>
      <c r="F509" s="120"/>
      <c r="G509" s="120"/>
    </row>
    <row r="510" spans="1:7">
      <c r="A510" s="46"/>
      <c r="B510" s="120"/>
      <c r="C510" s="121"/>
      <c r="D510" s="120"/>
      <c r="E510" s="122"/>
      <c r="F510" s="120"/>
      <c r="G510" s="120"/>
    </row>
    <row r="511" spans="1:7">
      <c r="A511" s="46"/>
      <c r="B511" s="120"/>
      <c r="C511" s="121"/>
      <c r="D511" s="120"/>
      <c r="E511" s="122"/>
      <c r="F511" s="120"/>
      <c r="G511" s="120"/>
    </row>
    <row r="512" spans="1:7">
      <c r="A512" s="46"/>
      <c r="B512" s="120"/>
      <c r="C512" s="121"/>
      <c r="D512" s="120"/>
      <c r="E512" s="122"/>
      <c r="F512" s="120"/>
      <c r="G512" s="120"/>
    </row>
    <row r="513" spans="1:7">
      <c r="A513" s="46"/>
      <c r="B513" s="120"/>
      <c r="C513" s="121"/>
      <c r="D513" s="120"/>
      <c r="E513" s="122"/>
      <c r="F513" s="120"/>
      <c r="G513" s="120"/>
    </row>
    <row r="514" spans="1:7">
      <c r="A514" s="46"/>
      <c r="B514" s="120"/>
      <c r="C514" s="121"/>
      <c r="D514" s="120"/>
      <c r="E514" s="122"/>
      <c r="F514" s="120"/>
      <c r="G514" s="120"/>
    </row>
    <row r="515" spans="1:7">
      <c r="A515" s="46"/>
      <c r="B515" s="120"/>
      <c r="C515" s="121"/>
      <c r="D515" s="120"/>
      <c r="E515" s="122"/>
      <c r="F515" s="120"/>
      <c r="G515" s="120"/>
    </row>
    <row r="516" spans="1:7">
      <c r="A516" s="46"/>
      <c r="B516" s="120"/>
      <c r="C516" s="121"/>
      <c r="D516" s="120"/>
      <c r="E516" s="122"/>
      <c r="F516" s="120"/>
      <c r="G516" s="120"/>
    </row>
    <row r="517" spans="1:7">
      <c r="A517" s="46"/>
      <c r="B517" s="120"/>
      <c r="C517" s="121"/>
      <c r="D517" s="120"/>
      <c r="E517" s="122"/>
      <c r="F517" s="120"/>
      <c r="G517" s="120"/>
    </row>
    <row r="518" spans="1:7">
      <c r="A518" s="46"/>
      <c r="B518" s="120"/>
      <c r="C518" s="121"/>
      <c r="D518" s="120"/>
      <c r="E518" s="122"/>
      <c r="F518" s="120"/>
      <c r="G518" s="120"/>
    </row>
    <row r="519" spans="1:7">
      <c r="A519" s="46"/>
      <c r="B519" s="120"/>
      <c r="C519" s="121"/>
      <c r="D519" s="120"/>
      <c r="E519" s="122"/>
      <c r="F519" s="120"/>
      <c r="G519" s="120"/>
    </row>
    <row r="520" spans="1:7">
      <c r="A520" s="46"/>
      <c r="B520" s="120"/>
      <c r="C520" s="121"/>
      <c r="D520" s="120"/>
      <c r="E520" s="122"/>
      <c r="F520" s="120"/>
      <c r="G520" s="120"/>
    </row>
    <row r="521" spans="1:7">
      <c r="A521" s="46"/>
      <c r="B521" s="120"/>
      <c r="C521" s="121"/>
      <c r="D521" s="120"/>
      <c r="E521" s="122"/>
      <c r="F521" s="120"/>
      <c r="G521" s="120"/>
    </row>
    <row r="522" spans="1:7">
      <c r="A522" s="46"/>
      <c r="B522" s="120"/>
      <c r="C522" s="121"/>
      <c r="D522" s="120"/>
      <c r="E522" s="122"/>
      <c r="F522" s="120"/>
      <c r="G522" s="120"/>
    </row>
    <row r="523" spans="1:7">
      <c r="A523" s="46"/>
      <c r="B523" s="120"/>
      <c r="C523" s="121"/>
      <c r="D523" s="120"/>
      <c r="E523" s="122"/>
      <c r="F523" s="120"/>
      <c r="G523" s="120"/>
    </row>
    <row r="524" spans="1:7">
      <c r="A524" s="46"/>
      <c r="B524" s="120"/>
      <c r="C524" s="121"/>
      <c r="D524" s="120"/>
      <c r="E524" s="122"/>
      <c r="F524" s="120"/>
      <c r="G524" s="120"/>
    </row>
    <row r="525" spans="1:7">
      <c r="A525" s="46"/>
      <c r="B525" s="120"/>
      <c r="C525" s="121"/>
      <c r="D525" s="120"/>
      <c r="E525" s="122"/>
      <c r="F525" s="120"/>
      <c r="G525" s="120"/>
    </row>
    <row r="526" spans="1:7">
      <c r="A526" s="46"/>
      <c r="B526" s="120"/>
      <c r="C526" s="121"/>
      <c r="D526" s="120"/>
      <c r="E526" s="122"/>
      <c r="F526" s="120"/>
      <c r="G526" s="120"/>
    </row>
    <row r="527" spans="1:7">
      <c r="A527" s="46"/>
      <c r="B527" s="120"/>
      <c r="C527" s="121"/>
      <c r="D527" s="120"/>
      <c r="E527" s="122"/>
      <c r="F527" s="120"/>
      <c r="G527" s="120"/>
    </row>
    <row r="528" spans="1:7">
      <c r="A528" s="46"/>
      <c r="B528" s="120"/>
      <c r="C528" s="121"/>
      <c r="D528" s="120"/>
      <c r="E528" s="122"/>
      <c r="F528" s="120"/>
      <c r="G528" s="120"/>
    </row>
    <row r="529" spans="1:7">
      <c r="A529" s="46"/>
      <c r="B529" s="120"/>
      <c r="C529" s="121"/>
      <c r="D529" s="120"/>
      <c r="E529" s="122"/>
      <c r="F529" s="120"/>
      <c r="G529" s="120"/>
    </row>
    <row r="530" spans="1:7">
      <c r="A530" s="46"/>
      <c r="B530" s="120"/>
      <c r="C530" s="121"/>
      <c r="D530" s="120"/>
      <c r="E530" s="122"/>
      <c r="F530" s="120"/>
      <c r="G530" s="120"/>
    </row>
    <row r="531" spans="1:7">
      <c r="A531" s="46"/>
      <c r="B531" s="120"/>
      <c r="C531" s="121"/>
      <c r="D531" s="120"/>
      <c r="E531" s="122"/>
      <c r="F531" s="120"/>
      <c r="G531" s="120"/>
    </row>
    <row r="532" spans="1:7">
      <c r="A532" s="46"/>
      <c r="B532" s="120"/>
      <c r="C532" s="121"/>
      <c r="D532" s="120"/>
      <c r="E532" s="122"/>
      <c r="F532" s="120"/>
      <c r="G532" s="120"/>
    </row>
    <row r="533" spans="1:7">
      <c r="A533" s="46"/>
      <c r="B533" s="120"/>
      <c r="C533" s="121"/>
      <c r="D533" s="120"/>
      <c r="E533" s="122"/>
      <c r="F533" s="120"/>
      <c r="G533" s="120"/>
    </row>
    <row r="534" spans="1:7">
      <c r="A534" s="46"/>
      <c r="B534" s="120"/>
      <c r="C534" s="121"/>
      <c r="D534" s="120"/>
      <c r="E534" s="122"/>
      <c r="F534" s="120"/>
      <c r="G534" s="120"/>
    </row>
    <row r="535" spans="1:7">
      <c r="A535" s="46"/>
      <c r="B535" s="120"/>
      <c r="C535" s="121"/>
      <c r="D535" s="120"/>
      <c r="E535" s="122"/>
      <c r="F535" s="120"/>
      <c r="G535" s="120"/>
    </row>
    <row r="536" spans="1:7">
      <c r="A536" s="46"/>
      <c r="B536" s="120"/>
      <c r="C536" s="121"/>
      <c r="D536" s="120"/>
      <c r="E536" s="122"/>
      <c r="F536" s="120"/>
      <c r="G536" s="120"/>
    </row>
    <row r="537" spans="1:7">
      <c r="A537" s="46"/>
      <c r="B537" s="120"/>
      <c r="C537" s="121"/>
      <c r="D537" s="120"/>
      <c r="E537" s="122"/>
      <c r="F537" s="120"/>
      <c r="G537" s="120"/>
    </row>
    <row r="538" spans="1:7">
      <c r="A538" s="46"/>
      <c r="B538" s="120"/>
      <c r="C538" s="121"/>
      <c r="D538" s="120"/>
      <c r="E538" s="122"/>
      <c r="F538" s="120"/>
      <c r="G538" s="120"/>
    </row>
    <row r="539" spans="1:7">
      <c r="A539" s="46"/>
      <c r="B539" s="120"/>
      <c r="C539" s="121"/>
      <c r="D539" s="120"/>
      <c r="E539" s="122"/>
      <c r="F539" s="120"/>
      <c r="G539" s="120"/>
    </row>
    <row r="540" spans="1:7">
      <c r="A540" s="46"/>
      <c r="B540" s="120"/>
      <c r="C540" s="121"/>
      <c r="D540" s="120"/>
      <c r="E540" s="122"/>
      <c r="F540" s="120"/>
      <c r="G540" s="120"/>
    </row>
    <row r="541" spans="1:7">
      <c r="A541" s="46"/>
      <c r="B541" s="120"/>
      <c r="C541" s="121"/>
      <c r="D541" s="120"/>
      <c r="E541" s="122"/>
      <c r="F541" s="120"/>
      <c r="G541" s="120"/>
    </row>
    <row r="542" spans="1:7">
      <c r="A542" s="46"/>
      <c r="B542" s="120"/>
      <c r="C542" s="121"/>
      <c r="D542" s="120"/>
      <c r="E542" s="122"/>
      <c r="F542" s="120"/>
      <c r="G542" s="120"/>
    </row>
    <row r="543" spans="1:7">
      <c r="A543" s="46"/>
      <c r="B543" s="120"/>
      <c r="C543" s="121"/>
      <c r="D543" s="120"/>
      <c r="E543" s="122"/>
      <c r="F543" s="120"/>
      <c r="G543" s="120"/>
    </row>
    <row r="544" spans="1:7">
      <c r="A544" s="46"/>
      <c r="B544" s="120"/>
      <c r="C544" s="121"/>
      <c r="D544" s="120"/>
      <c r="E544" s="122"/>
      <c r="F544" s="120"/>
      <c r="G544" s="120"/>
    </row>
    <row r="545" spans="1:7">
      <c r="A545" s="46"/>
      <c r="B545" s="120"/>
      <c r="C545" s="121"/>
      <c r="D545" s="120"/>
      <c r="E545" s="122"/>
      <c r="F545" s="120"/>
      <c r="G545" s="120"/>
    </row>
    <row r="546" spans="1:7">
      <c r="A546" s="46"/>
      <c r="B546" s="120"/>
      <c r="C546" s="121"/>
      <c r="D546" s="120"/>
      <c r="E546" s="122"/>
      <c r="F546" s="120"/>
      <c r="G546" s="120"/>
    </row>
    <row r="547" spans="1:7">
      <c r="A547" s="46"/>
      <c r="B547" s="120"/>
      <c r="C547" s="121"/>
      <c r="D547" s="120"/>
      <c r="E547" s="122"/>
      <c r="F547" s="120"/>
      <c r="G547" s="120"/>
    </row>
    <row r="548" spans="1:7">
      <c r="A548" s="46"/>
      <c r="B548" s="120"/>
      <c r="C548" s="121"/>
      <c r="D548" s="120"/>
      <c r="E548" s="122"/>
      <c r="F548" s="120"/>
      <c r="G548" s="120"/>
    </row>
    <row r="549" spans="1:7">
      <c r="A549" s="46"/>
      <c r="B549" s="120"/>
      <c r="C549" s="121"/>
      <c r="D549" s="120"/>
      <c r="E549" s="122"/>
      <c r="F549" s="120"/>
      <c r="G549" s="120"/>
    </row>
    <row r="550" spans="1:7">
      <c r="A550" s="46"/>
      <c r="B550" s="120"/>
      <c r="C550" s="121"/>
      <c r="D550" s="120"/>
      <c r="E550" s="122"/>
      <c r="F550" s="120"/>
      <c r="G550" s="120"/>
    </row>
    <row r="551" spans="1:7">
      <c r="A551" s="46"/>
      <c r="B551" s="120"/>
      <c r="C551" s="121"/>
      <c r="D551" s="120"/>
      <c r="E551" s="122"/>
      <c r="F551" s="120"/>
      <c r="G551" s="120"/>
    </row>
    <row r="552" spans="1:7">
      <c r="A552" s="46"/>
      <c r="B552" s="120"/>
      <c r="C552" s="121"/>
      <c r="D552" s="120"/>
      <c r="E552" s="122"/>
      <c r="F552" s="120"/>
      <c r="G552" s="120"/>
    </row>
    <row r="553" spans="1:7">
      <c r="A553" s="46"/>
      <c r="B553" s="120"/>
      <c r="C553" s="121"/>
      <c r="D553" s="120"/>
      <c r="E553" s="122"/>
      <c r="F553" s="120"/>
      <c r="G553" s="120"/>
    </row>
    <row r="554" spans="1:7">
      <c r="A554" s="46"/>
      <c r="B554" s="120"/>
      <c r="C554" s="121"/>
      <c r="D554" s="120"/>
      <c r="E554" s="122"/>
      <c r="F554" s="120"/>
      <c r="G554" s="120"/>
    </row>
    <row r="555" spans="1:7">
      <c r="A555" s="46"/>
      <c r="B555" s="120"/>
      <c r="C555" s="121"/>
      <c r="D555" s="120"/>
      <c r="E555" s="122"/>
      <c r="F555" s="120"/>
      <c r="G555" s="120"/>
    </row>
    <row r="556" spans="1:7">
      <c r="A556" s="46"/>
      <c r="B556" s="120"/>
      <c r="C556" s="121"/>
      <c r="D556" s="120"/>
      <c r="E556" s="122"/>
      <c r="F556" s="120"/>
      <c r="G556" s="120"/>
    </row>
    <row r="557" spans="1:7">
      <c r="A557" s="46"/>
      <c r="B557" s="120"/>
      <c r="C557" s="121"/>
      <c r="D557" s="120"/>
      <c r="E557" s="122"/>
      <c r="F557" s="120"/>
      <c r="G557" s="120"/>
    </row>
    <row r="558" spans="1:7">
      <c r="A558" s="46"/>
      <c r="B558" s="120"/>
      <c r="C558" s="121"/>
      <c r="D558" s="120"/>
      <c r="E558" s="122"/>
      <c r="F558" s="120"/>
      <c r="G558" s="120"/>
    </row>
    <row r="559" spans="1:7">
      <c r="A559" s="46"/>
      <c r="B559" s="120"/>
      <c r="C559" s="121"/>
      <c r="D559" s="120"/>
      <c r="E559" s="122"/>
      <c r="F559" s="120"/>
      <c r="G559" s="120"/>
    </row>
    <row r="560" spans="1:7">
      <c r="A560" s="46"/>
      <c r="B560" s="120"/>
      <c r="C560" s="121"/>
      <c r="D560" s="120"/>
      <c r="E560" s="122"/>
      <c r="F560" s="120"/>
      <c r="G560" s="120"/>
    </row>
    <row r="561" spans="1:7">
      <c r="A561" s="46"/>
      <c r="B561" s="120"/>
      <c r="C561" s="121"/>
      <c r="D561" s="120"/>
      <c r="E561" s="122"/>
      <c r="F561" s="120"/>
      <c r="G561" s="120"/>
    </row>
    <row r="562" spans="1:7">
      <c r="A562" s="46"/>
      <c r="B562" s="120"/>
      <c r="C562" s="121"/>
      <c r="D562" s="120"/>
      <c r="E562" s="122"/>
      <c r="F562" s="120"/>
      <c r="G562" s="120"/>
    </row>
    <row r="563" spans="1:7">
      <c r="A563" s="46"/>
      <c r="B563" s="120"/>
      <c r="C563" s="121"/>
      <c r="D563" s="120"/>
      <c r="E563" s="122"/>
      <c r="F563" s="120"/>
      <c r="G563" s="120"/>
    </row>
    <row r="564" spans="1:7">
      <c r="A564" s="46"/>
      <c r="B564" s="120"/>
      <c r="C564" s="121"/>
      <c r="D564" s="120"/>
      <c r="E564" s="122"/>
      <c r="F564" s="120"/>
      <c r="G564" s="120"/>
    </row>
    <row r="565" spans="1:7">
      <c r="A565" s="46"/>
      <c r="B565" s="120"/>
      <c r="C565" s="121"/>
      <c r="D565" s="120"/>
      <c r="E565" s="122"/>
      <c r="F565" s="120"/>
      <c r="G565" s="120"/>
    </row>
    <row r="566" spans="1:7">
      <c r="A566" s="46"/>
      <c r="B566" s="120"/>
      <c r="C566" s="121"/>
      <c r="D566" s="120"/>
      <c r="E566" s="122"/>
      <c r="F566" s="120"/>
      <c r="G566" s="120"/>
    </row>
    <row r="567" spans="1:7">
      <c r="A567" s="46"/>
      <c r="B567" s="120"/>
      <c r="C567" s="121"/>
      <c r="D567" s="120"/>
      <c r="E567" s="122"/>
      <c r="F567" s="120"/>
      <c r="G567" s="120"/>
    </row>
    <row r="568" spans="1:7">
      <c r="A568" s="46"/>
      <c r="B568" s="120"/>
      <c r="C568" s="121"/>
      <c r="D568" s="120"/>
      <c r="E568" s="122"/>
      <c r="F568" s="120"/>
      <c r="G568" s="120"/>
    </row>
    <row r="569" spans="1:7">
      <c r="A569" s="46"/>
      <c r="B569" s="120"/>
      <c r="C569" s="121"/>
      <c r="D569" s="120"/>
      <c r="E569" s="122"/>
      <c r="F569" s="120"/>
      <c r="G569" s="120"/>
    </row>
    <row r="570" spans="1:7">
      <c r="A570" s="46"/>
      <c r="B570" s="120"/>
      <c r="C570" s="121"/>
      <c r="D570" s="120"/>
      <c r="E570" s="122"/>
      <c r="F570" s="120"/>
      <c r="G570" s="120"/>
    </row>
    <row r="571" spans="1:7">
      <c r="A571" s="46"/>
      <c r="B571" s="120"/>
      <c r="C571" s="121"/>
      <c r="D571" s="120"/>
      <c r="E571" s="122"/>
      <c r="F571" s="120"/>
      <c r="G571" s="120"/>
    </row>
    <row r="572" spans="1:7">
      <c r="A572" s="46"/>
      <c r="B572" s="120"/>
      <c r="C572" s="121"/>
      <c r="D572" s="120"/>
      <c r="E572" s="122"/>
      <c r="F572" s="120"/>
      <c r="G572" s="120"/>
    </row>
    <row r="573" spans="1:7">
      <c r="A573" s="46"/>
      <c r="B573" s="120"/>
      <c r="C573" s="121"/>
      <c r="D573" s="120"/>
      <c r="E573" s="122"/>
      <c r="F573" s="120"/>
      <c r="G573" s="120"/>
    </row>
    <row r="574" spans="1:7">
      <c r="A574" s="46"/>
      <c r="B574" s="120"/>
      <c r="C574" s="121"/>
      <c r="D574" s="120"/>
      <c r="E574" s="122"/>
      <c r="F574" s="120"/>
      <c r="G574" s="120"/>
    </row>
    <row r="575" spans="1:7">
      <c r="A575" s="46"/>
      <c r="B575" s="120"/>
      <c r="C575" s="121"/>
      <c r="D575" s="120"/>
      <c r="E575" s="122"/>
      <c r="F575" s="120"/>
      <c r="G575" s="120"/>
    </row>
    <row r="576" spans="1:7">
      <c r="A576" s="46"/>
      <c r="B576" s="120"/>
      <c r="C576" s="121"/>
      <c r="D576" s="120"/>
      <c r="E576" s="122"/>
      <c r="F576" s="120"/>
      <c r="G576" s="120"/>
    </row>
    <row r="577" spans="1:7">
      <c r="A577" s="46"/>
      <c r="B577" s="120"/>
      <c r="C577" s="121"/>
      <c r="D577" s="120"/>
      <c r="E577" s="122"/>
      <c r="F577" s="120"/>
      <c r="G577" s="120"/>
    </row>
    <row r="578" spans="1:7">
      <c r="A578" s="46"/>
      <c r="B578" s="120"/>
      <c r="C578" s="121"/>
      <c r="D578" s="120"/>
      <c r="E578" s="122"/>
      <c r="F578" s="120"/>
      <c r="G578" s="120"/>
    </row>
    <row r="579" spans="1:7">
      <c r="A579" s="46"/>
      <c r="B579" s="120"/>
      <c r="C579" s="121"/>
      <c r="D579" s="120"/>
      <c r="E579" s="122"/>
      <c r="F579" s="120"/>
      <c r="G579" s="120"/>
    </row>
    <row r="580" spans="1:7">
      <c r="A580" s="46"/>
      <c r="B580" s="120"/>
      <c r="C580" s="121"/>
      <c r="D580" s="120"/>
      <c r="E580" s="122"/>
      <c r="F580" s="120"/>
      <c r="G580" s="120"/>
    </row>
    <row r="581" spans="1:7">
      <c r="A581" s="46"/>
      <c r="B581" s="120"/>
      <c r="C581" s="121"/>
      <c r="D581" s="120"/>
      <c r="E581" s="122"/>
      <c r="F581" s="120"/>
      <c r="G581" s="120"/>
    </row>
    <row r="582" spans="1:7">
      <c r="A582" s="46"/>
      <c r="B582" s="120"/>
      <c r="C582" s="121"/>
      <c r="D582" s="120"/>
      <c r="E582" s="122"/>
      <c r="F582" s="120"/>
      <c r="G582" s="120"/>
    </row>
    <row r="583" spans="1:7">
      <c r="A583" s="46"/>
      <c r="B583" s="120"/>
      <c r="C583" s="121"/>
      <c r="D583" s="120"/>
      <c r="E583" s="122"/>
      <c r="F583" s="120"/>
      <c r="G583" s="120"/>
    </row>
    <row r="584" spans="1:7">
      <c r="A584" s="46"/>
      <c r="B584" s="120"/>
      <c r="C584" s="121"/>
      <c r="D584" s="120"/>
      <c r="E584" s="122"/>
      <c r="F584" s="120"/>
      <c r="G584" s="120"/>
    </row>
    <row r="585" spans="1:7">
      <c r="A585" s="46"/>
      <c r="B585" s="120"/>
      <c r="C585" s="121"/>
      <c r="D585" s="120"/>
      <c r="E585" s="122"/>
      <c r="F585" s="120"/>
      <c r="G585" s="120"/>
    </row>
    <row r="586" spans="1:7">
      <c r="A586" s="46"/>
      <c r="B586" s="120"/>
      <c r="C586" s="121"/>
      <c r="D586" s="120"/>
      <c r="E586" s="122"/>
      <c r="F586" s="120"/>
      <c r="G586" s="120"/>
    </row>
    <row r="587" spans="1:7">
      <c r="A587" s="46"/>
      <c r="B587" s="120"/>
      <c r="C587" s="121"/>
      <c r="D587" s="120"/>
      <c r="E587" s="122"/>
      <c r="F587" s="120"/>
      <c r="G587" s="120"/>
    </row>
    <row r="588" spans="1:7">
      <c r="A588" s="46"/>
      <c r="B588" s="120"/>
      <c r="C588" s="121"/>
      <c r="D588" s="120"/>
      <c r="E588" s="122"/>
      <c r="F588" s="120"/>
      <c r="G588" s="120"/>
    </row>
    <row r="589" spans="1:7">
      <c r="A589" s="46"/>
      <c r="B589" s="120"/>
      <c r="C589" s="121"/>
      <c r="D589" s="120"/>
      <c r="E589" s="122"/>
      <c r="F589" s="120"/>
      <c r="G589" s="120"/>
    </row>
    <row r="590" spans="1:7">
      <c r="A590" s="46"/>
      <c r="B590" s="120"/>
      <c r="C590" s="121"/>
      <c r="D590" s="120"/>
      <c r="E590" s="122"/>
      <c r="F590" s="120"/>
      <c r="G590" s="120"/>
    </row>
    <row r="591" spans="1:7">
      <c r="A591" s="46"/>
      <c r="B591" s="120"/>
      <c r="C591" s="121"/>
      <c r="D591" s="120"/>
      <c r="E591" s="122"/>
      <c r="F591" s="120"/>
      <c r="G591" s="120"/>
    </row>
    <row r="592" spans="1:7">
      <c r="A592" s="46"/>
      <c r="B592" s="120"/>
      <c r="C592" s="121"/>
      <c r="D592" s="120"/>
      <c r="E592" s="122"/>
      <c r="F592" s="120"/>
      <c r="G592" s="120"/>
    </row>
    <row r="593" spans="1:7">
      <c r="A593" s="46"/>
      <c r="B593" s="120"/>
      <c r="C593" s="121"/>
      <c r="D593" s="120"/>
      <c r="E593" s="122"/>
      <c r="F593" s="120"/>
      <c r="G593" s="120"/>
    </row>
    <row r="594" spans="1:7">
      <c r="A594" s="46"/>
      <c r="B594" s="120"/>
      <c r="C594" s="121"/>
      <c r="D594" s="120"/>
      <c r="E594" s="122"/>
      <c r="F594" s="120"/>
      <c r="G594" s="120"/>
    </row>
    <row r="595" spans="1:7">
      <c r="A595" s="46"/>
      <c r="B595" s="120"/>
      <c r="C595" s="121"/>
      <c r="D595" s="120"/>
      <c r="E595" s="122"/>
      <c r="F595" s="120"/>
      <c r="G595" s="120"/>
    </row>
    <row r="596" spans="1:7">
      <c r="A596" s="46"/>
      <c r="B596" s="120"/>
      <c r="C596" s="121"/>
      <c r="D596" s="120"/>
      <c r="E596" s="122"/>
      <c r="F596" s="120"/>
      <c r="G596" s="120"/>
    </row>
    <row r="597" spans="1:7">
      <c r="A597" s="46"/>
      <c r="B597" s="120"/>
      <c r="C597" s="121"/>
      <c r="D597" s="120"/>
      <c r="E597" s="122"/>
      <c r="F597" s="120"/>
      <c r="G597" s="120"/>
    </row>
    <row r="598" spans="1:7">
      <c r="A598" s="46"/>
      <c r="B598" s="120"/>
      <c r="C598" s="121"/>
      <c r="D598" s="120"/>
      <c r="E598" s="122"/>
      <c r="F598" s="120"/>
      <c r="G598" s="120"/>
    </row>
    <row r="599" spans="1:7">
      <c r="A599" s="46"/>
      <c r="B599" s="120"/>
      <c r="C599" s="121"/>
      <c r="D599" s="120"/>
      <c r="E599" s="122"/>
      <c r="F599" s="120"/>
      <c r="G599" s="120"/>
    </row>
    <row r="600" spans="1:7">
      <c r="A600" s="46"/>
      <c r="B600" s="120"/>
      <c r="C600" s="121"/>
      <c r="D600" s="120"/>
      <c r="E600" s="122"/>
      <c r="F600" s="120"/>
      <c r="G600" s="120"/>
    </row>
    <row r="601" spans="1:7">
      <c r="A601" s="46"/>
      <c r="B601" s="120"/>
      <c r="C601" s="121"/>
      <c r="D601" s="120"/>
      <c r="E601" s="122"/>
      <c r="F601" s="120"/>
      <c r="G601" s="120"/>
    </row>
    <row r="602" spans="1:7">
      <c r="A602" s="46"/>
      <c r="B602" s="120"/>
      <c r="C602" s="121"/>
      <c r="D602" s="120"/>
      <c r="E602" s="122"/>
      <c r="F602" s="120"/>
      <c r="G602" s="120"/>
    </row>
    <row r="603" spans="1:7">
      <c r="A603" s="46"/>
      <c r="B603" s="120"/>
      <c r="C603" s="121"/>
      <c r="D603" s="120"/>
      <c r="E603" s="122"/>
      <c r="F603" s="120"/>
      <c r="G603" s="120"/>
    </row>
    <row r="604" spans="1:7">
      <c r="A604" s="46"/>
      <c r="B604" s="120"/>
      <c r="C604" s="121"/>
      <c r="D604" s="120"/>
      <c r="E604" s="122"/>
      <c r="F604" s="120"/>
      <c r="G604" s="120"/>
    </row>
    <row r="605" spans="1:7">
      <c r="A605" s="46"/>
      <c r="B605" s="120"/>
      <c r="C605" s="121"/>
      <c r="D605" s="120"/>
      <c r="E605" s="122"/>
      <c r="F605" s="120"/>
      <c r="G605" s="120"/>
    </row>
    <row r="606" spans="1:7">
      <c r="A606" s="46"/>
      <c r="B606" s="120"/>
      <c r="C606" s="121"/>
      <c r="D606" s="120"/>
      <c r="E606" s="122"/>
      <c r="F606" s="120"/>
      <c r="G606" s="120"/>
    </row>
    <row r="607" spans="1:7">
      <c r="A607" s="46"/>
      <c r="B607" s="120"/>
      <c r="C607" s="121"/>
      <c r="D607" s="120"/>
      <c r="E607" s="122"/>
      <c r="F607" s="120"/>
      <c r="G607" s="120"/>
    </row>
    <row r="608" spans="1:7">
      <c r="A608" s="46"/>
      <c r="B608" s="120"/>
      <c r="C608" s="121"/>
      <c r="D608" s="120"/>
      <c r="E608" s="122"/>
      <c r="F608" s="120"/>
      <c r="G608" s="120"/>
    </row>
    <row r="609" spans="1:7">
      <c r="A609" s="46"/>
      <c r="B609" s="120"/>
      <c r="C609" s="121"/>
      <c r="D609" s="120"/>
      <c r="E609" s="122"/>
      <c r="F609" s="120"/>
      <c r="G609" s="120"/>
    </row>
    <row r="610" spans="1:7">
      <c r="A610" s="46"/>
      <c r="B610" s="120"/>
      <c r="C610" s="121"/>
      <c r="D610" s="120"/>
      <c r="E610" s="122"/>
      <c r="F610" s="120"/>
      <c r="G610" s="120"/>
    </row>
    <row r="611" spans="1:7">
      <c r="A611" s="46"/>
      <c r="B611" s="120"/>
      <c r="C611" s="121"/>
      <c r="D611" s="120"/>
      <c r="E611" s="122"/>
      <c r="F611" s="120"/>
      <c r="G611" s="120"/>
    </row>
    <row r="612" spans="1:7">
      <c r="A612" s="46"/>
      <c r="B612" s="120"/>
      <c r="C612" s="121"/>
      <c r="D612" s="120"/>
      <c r="E612" s="122"/>
      <c r="F612" s="120"/>
      <c r="G612" s="120"/>
    </row>
    <row r="613" spans="1:7">
      <c r="A613" s="46"/>
      <c r="B613" s="120"/>
      <c r="C613" s="121"/>
      <c r="D613" s="120"/>
      <c r="E613" s="122"/>
      <c r="F613" s="120"/>
      <c r="G613" s="120"/>
    </row>
    <row r="614" spans="1:7">
      <c r="A614" s="46"/>
      <c r="B614" s="120"/>
      <c r="C614" s="121"/>
      <c r="D614" s="120"/>
      <c r="E614" s="122"/>
      <c r="F614" s="120"/>
      <c r="G614" s="120"/>
    </row>
    <row r="615" spans="1:7">
      <c r="A615" s="46"/>
      <c r="B615" s="120"/>
      <c r="C615" s="121"/>
      <c r="D615" s="120"/>
      <c r="E615" s="122"/>
      <c r="F615" s="120"/>
      <c r="G615" s="120"/>
    </row>
    <row r="616" spans="1:7">
      <c r="A616" s="46"/>
      <c r="B616" s="120"/>
      <c r="C616" s="121"/>
      <c r="D616" s="120"/>
      <c r="E616" s="122"/>
      <c r="F616" s="120"/>
      <c r="G616" s="120"/>
    </row>
    <row r="617" spans="1:7">
      <c r="A617" s="46"/>
      <c r="B617" s="120"/>
      <c r="C617" s="121"/>
      <c r="D617" s="120"/>
      <c r="E617" s="122"/>
      <c r="F617" s="120"/>
      <c r="G617" s="120"/>
    </row>
    <row r="618" spans="1:7">
      <c r="A618" s="46"/>
      <c r="B618" s="120"/>
      <c r="C618" s="121"/>
      <c r="D618" s="120"/>
      <c r="E618" s="122"/>
      <c r="F618" s="120"/>
      <c r="G618" s="120"/>
    </row>
    <row r="619" spans="1:7">
      <c r="A619" s="46"/>
      <c r="B619" s="120"/>
      <c r="C619" s="121"/>
      <c r="D619" s="120"/>
      <c r="E619" s="122"/>
      <c r="F619" s="120"/>
      <c r="G619" s="120"/>
    </row>
    <row r="620" spans="1:7">
      <c r="A620" s="46"/>
      <c r="B620" s="120"/>
      <c r="C620" s="121"/>
      <c r="D620" s="120"/>
      <c r="E620" s="122"/>
      <c r="F620" s="120"/>
      <c r="G620" s="120"/>
    </row>
    <row r="621" spans="1:7">
      <c r="A621" s="46"/>
      <c r="B621" s="120"/>
      <c r="C621" s="121"/>
      <c r="D621" s="120"/>
      <c r="E621" s="122"/>
      <c r="F621" s="120"/>
      <c r="G621" s="120"/>
    </row>
    <row r="622" spans="1:7">
      <c r="A622" s="46"/>
      <c r="B622" s="120"/>
      <c r="C622" s="121"/>
      <c r="D622" s="120"/>
      <c r="E622" s="122"/>
      <c r="F622" s="120"/>
      <c r="G622" s="120"/>
    </row>
    <row r="623" spans="1:7">
      <c r="A623" s="46"/>
      <c r="B623" s="120"/>
      <c r="C623" s="121"/>
      <c r="D623" s="120"/>
      <c r="E623" s="122"/>
      <c r="F623" s="120"/>
      <c r="G623" s="120"/>
    </row>
    <row r="624" spans="1:7">
      <c r="A624" s="46"/>
      <c r="B624" s="120"/>
      <c r="C624" s="121"/>
      <c r="D624" s="120"/>
      <c r="E624" s="122"/>
      <c r="F624" s="120"/>
      <c r="G624" s="120"/>
    </row>
    <row r="625" spans="1:7">
      <c r="A625" s="46"/>
      <c r="B625" s="120"/>
      <c r="C625" s="121"/>
      <c r="D625" s="120"/>
      <c r="E625" s="122"/>
      <c r="F625" s="120"/>
      <c r="G625" s="120"/>
    </row>
    <row r="626" spans="1:7">
      <c r="A626" s="46"/>
      <c r="B626" s="120"/>
      <c r="C626" s="121"/>
      <c r="D626" s="120"/>
      <c r="E626" s="122"/>
      <c r="F626" s="120"/>
      <c r="G626" s="120"/>
    </row>
    <row r="627" spans="1:7">
      <c r="A627" s="46"/>
      <c r="B627" s="120"/>
      <c r="C627" s="121"/>
      <c r="D627" s="120"/>
      <c r="E627" s="122"/>
      <c r="F627" s="120"/>
      <c r="G627" s="120"/>
    </row>
    <row r="628" spans="1:7">
      <c r="A628" s="46"/>
      <c r="B628" s="120"/>
      <c r="C628" s="121"/>
      <c r="D628" s="120"/>
      <c r="E628" s="122"/>
      <c r="F628" s="120"/>
      <c r="G628" s="120"/>
    </row>
    <row r="629" spans="1:7">
      <c r="A629" s="46"/>
      <c r="B629" s="120"/>
      <c r="C629" s="121"/>
      <c r="D629" s="120"/>
      <c r="E629" s="122"/>
      <c r="F629" s="120"/>
      <c r="G629" s="120"/>
    </row>
    <row r="630" spans="1:7">
      <c r="A630" s="46"/>
      <c r="B630" s="120"/>
      <c r="C630" s="121"/>
      <c r="D630" s="120"/>
      <c r="E630" s="122"/>
      <c r="F630" s="120"/>
      <c r="G630" s="120"/>
    </row>
    <row r="631" spans="1:7">
      <c r="A631" s="46"/>
      <c r="B631" s="120"/>
      <c r="C631" s="121"/>
      <c r="D631" s="120"/>
      <c r="E631" s="122"/>
      <c r="F631" s="120"/>
      <c r="G631" s="120"/>
    </row>
    <row r="632" spans="1:7">
      <c r="A632" s="46"/>
      <c r="B632" s="120"/>
      <c r="C632" s="121"/>
      <c r="D632" s="120"/>
      <c r="E632" s="122"/>
      <c r="F632" s="120"/>
      <c r="G632" s="120"/>
    </row>
    <row r="633" spans="1:7">
      <c r="A633" s="46"/>
      <c r="B633" s="120"/>
      <c r="C633" s="121"/>
      <c r="D633" s="120"/>
      <c r="E633" s="122"/>
      <c r="F633" s="120"/>
      <c r="G633" s="120"/>
    </row>
    <row r="634" spans="1:7">
      <c r="A634" s="46"/>
      <c r="B634" s="120"/>
      <c r="C634" s="121"/>
      <c r="D634" s="120"/>
      <c r="E634" s="122"/>
      <c r="F634" s="120"/>
      <c r="G634" s="120"/>
    </row>
    <row r="635" spans="1:7">
      <c r="A635" s="46"/>
      <c r="B635" s="120"/>
      <c r="C635" s="121"/>
      <c r="D635" s="120"/>
      <c r="E635" s="122"/>
      <c r="F635" s="120"/>
      <c r="G635" s="120"/>
    </row>
    <row r="636" spans="1:7">
      <c r="A636" s="46"/>
      <c r="B636" s="120"/>
      <c r="C636" s="121"/>
      <c r="D636" s="120"/>
      <c r="E636" s="122"/>
      <c r="F636" s="120"/>
      <c r="G636" s="120"/>
    </row>
    <row r="637" spans="1:7">
      <c r="A637" s="46"/>
      <c r="B637" s="120"/>
      <c r="C637" s="121"/>
      <c r="D637" s="120"/>
      <c r="E637" s="122"/>
      <c r="F637" s="120"/>
      <c r="G637" s="120"/>
    </row>
    <row r="638" spans="1:7">
      <c r="A638" s="46"/>
      <c r="B638" s="120"/>
      <c r="C638" s="121"/>
      <c r="D638" s="120"/>
      <c r="E638" s="122"/>
      <c r="F638" s="120"/>
      <c r="G638" s="120"/>
    </row>
    <row r="639" spans="1:7">
      <c r="A639" s="46"/>
      <c r="B639" s="120"/>
      <c r="C639" s="121"/>
      <c r="D639" s="120"/>
      <c r="E639" s="122"/>
      <c r="F639" s="120"/>
      <c r="G639" s="120"/>
    </row>
    <row r="640" spans="1:7">
      <c r="A640" s="46"/>
      <c r="B640" s="120"/>
      <c r="C640" s="121"/>
      <c r="D640" s="120"/>
      <c r="E640" s="122"/>
      <c r="F640" s="120"/>
      <c r="G640" s="120"/>
    </row>
    <row r="641" spans="1:7">
      <c r="A641" s="46"/>
      <c r="B641" s="120"/>
      <c r="C641" s="121"/>
      <c r="D641" s="120"/>
      <c r="E641" s="122"/>
      <c r="F641" s="120"/>
      <c r="G641" s="120"/>
    </row>
    <row r="642" spans="1:7">
      <c r="A642" s="46"/>
      <c r="B642" s="120"/>
      <c r="C642" s="121"/>
      <c r="D642" s="120"/>
      <c r="E642" s="122"/>
      <c r="F642" s="120"/>
      <c r="G642" s="120"/>
    </row>
    <row r="643" spans="1:7">
      <c r="A643" s="46"/>
      <c r="B643" s="120"/>
      <c r="C643" s="121"/>
      <c r="D643" s="120"/>
      <c r="E643" s="122"/>
      <c r="F643" s="120"/>
      <c r="G643" s="120"/>
    </row>
    <row r="644" spans="1:7">
      <c r="A644" s="46"/>
      <c r="B644" s="120"/>
      <c r="C644" s="121"/>
      <c r="D644" s="120"/>
      <c r="E644" s="122"/>
      <c r="F644" s="120"/>
      <c r="G644" s="120"/>
    </row>
    <row r="645" spans="1:7">
      <c r="A645" s="46"/>
      <c r="B645" s="120"/>
      <c r="C645" s="121"/>
      <c r="D645" s="120"/>
      <c r="E645" s="122"/>
      <c r="F645" s="120"/>
      <c r="G645" s="120"/>
    </row>
    <row r="646" spans="1:7">
      <c r="A646" s="46"/>
      <c r="B646" s="120"/>
      <c r="C646" s="121"/>
      <c r="D646" s="120"/>
      <c r="E646" s="122"/>
      <c r="F646" s="120"/>
      <c r="G646" s="120"/>
    </row>
    <row r="647" spans="1:7">
      <c r="A647" s="46"/>
      <c r="B647" s="120"/>
      <c r="C647" s="121"/>
      <c r="D647" s="120"/>
      <c r="E647" s="122"/>
      <c r="F647" s="120"/>
      <c r="G647" s="120"/>
    </row>
    <row r="648" spans="1:7">
      <c r="A648" s="46"/>
      <c r="B648" s="120"/>
      <c r="C648" s="121"/>
      <c r="D648" s="120"/>
      <c r="E648" s="122"/>
      <c r="F648" s="120"/>
      <c r="G648" s="120"/>
    </row>
    <row r="649" spans="1:7">
      <c r="A649" s="46"/>
      <c r="B649" s="120"/>
      <c r="C649" s="121"/>
      <c r="D649" s="120"/>
      <c r="E649" s="122"/>
      <c r="F649" s="120"/>
      <c r="G649" s="120"/>
    </row>
    <row r="650" spans="1:7">
      <c r="A650" s="46"/>
      <c r="B650" s="120"/>
      <c r="C650" s="121"/>
      <c r="D650" s="120"/>
      <c r="E650" s="122"/>
      <c r="F650" s="120"/>
      <c r="G650" s="120"/>
    </row>
    <row r="651" spans="1:7">
      <c r="A651" s="46"/>
      <c r="B651" s="120"/>
      <c r="C651" s="121"/>
      <c r="D651" s="120"/>
      <c r="E651" s="122"/>
      <c r="F651" s="120"/>
      <c r="G651" s="120"/>
    </row>
    <row r="652" spans="1:7">
      <c r="A652" s="46"/>
      <c r="B652" s="120"/>
      <c r="C652" s="121"/>
      <c r="D652" s="120"/>
      <c r="E652" s="122"/>
      <c r="F652" s="120"/>
      <c r="G652" s="120"/>
    </row>
    <row r="653" spans="1:7">
      <c r="A653" s="46"/>
      <c r="B653" s="120"/>
      <c r="C653" s="121"/>
      <c r="D653" s="120"/>
      <c r="E653" s="122"/>
      <c r="F653" s="120"/>
      <c r="G653" s="120"/>
    </row>
    <row r="654" spans="1:7">
      <c r="A654" s="46"/>
      <c r="B654" s="120"/>
      <c r="C654" s="121"/>
      <c r="D654" s="120"/>
      <c r="E654" s="122"/>
      <c r="F654" s="120"/>
      <c r="G654" s="120"/>
    </row>
    <row r="655" spans="1:7">
      <c r="A655" s="46"/>
      <c r="B655" s="120"/>
      <c r="C655" s="121"/>
      <c r="D655" s="120"/>
      <c r="E655" s="122"/>
      <c r="F655" s="120"/>
      <c r="G655" s="120"/>
    </row>
    <row r="656" spans="1:7">
      <c r="A656" s="46"/>
      <c r="B656" s="120"/>
      <c r="C656" s="121"/>
      <c r="D656" s="120"/>
      <c r="E656" s="122"/>
      <c r="F656" s="120"/>
      <c r="G656" s="120"/>
    </row>
    <row r="657" spans="1:7">
      <c r="A657" s="46"/>
      <c r="B657" s="120"/>
      <c r="C657" s="121"/>
      <c r="D657" s="120"/>
      <c r="E657" s="122"/>
      <c r="F657" s="120"/>
      <c r="G657" s="120"/>
    </row>
    <row r="658" spans="1:7">
      <c r="A658" s="46"/>
      <c r="B658" s="120"/>
      <c r="C658" s="121"/>
      <c r="D658" s="120"/>
      <c r="E658" s="122"/>
      <c r="F658" s="120"/>
      <c r="G658" s="120"/>
    </row>
    <row r="659" spans="1:7">
      <c r="A659" s="46"/>
      <c r="B659" s="120"/>
      <c r="C659" s="121"/>
      <c r="D659" s="120"/>
      <c r="E659" s="122"/>
      <c r="F659" s="120"/>
      <c r="G659" s="120"/>
    </row>
    <row r="660" spans="1:7">
      <c r="A660" s="46"/>
      <c r="B660" s="120"/>
      <c r="C660" s="121"/>
      <c r="D660" s="120"/>
      <c r="E660" s="122"/>
      <c r="F660" s="120"/>
      <c r="G660" s="120"/>
    </row>
    <row r="661" spans="1:7">
      <c r="A661" s="46"/>
      <c r="B661" s="120"/>
      <c r="C661" s="121"/>
      <c r="D661" s="120"/>
      <c r="E661" s="122"/>
      <c r="F661" s="120"/>
      <c r="G661" s="120"/>
    </row>
    <row r="662" spans="1:7">
      <c r="A662" s="46"/>
      <c r="B662" s="120"/>
      <c r="C662" s="121"/>
      <c r="D662" s="120"/>
      <c r="E662" s="122"/>
      <c r="F662" s="120"/>
      <c r="G662" s="120"/>
    </row>
    <row r="663" spans="1:7">
      <c r="A663" s="46"/>
      <c r="B663" s="120"/>
      <c r="C663" s="121"/>
      <c r="D663" s="120"/>
      <c r="E663" s="122"/>
      <c r="F663" s="120"/>
      <c r="G663" s="120"/>
    </row>
    <row r="664" spans="1:7">
      <c r="A664" s="46"/>
      <c r="B664" s="120"/>
      <c r="C664" s="121"/>
      <c r="D664" s="120"/>
      <c r="E664" s="122"/>
      <c r="F664" s="120"/>
      <c r="G664" s="120"/>
    </row>
    <row r="665" spans="1:7">
      <c r="A665" s="46"/>
      <c r="B665" s="120"/>
      <c r="C665" s="121"/>
      <c r="D665" s="120"/>
      <c r="E665" s="122"/>
      <c r="F665" s="120"/>
      <c r="G665" s="120"/>
    </row>
    <row r="666" spans="1:7">
      <c r="A666" s="46"/>
      <c r="B666" s="120"/>
      <c r="C666" s="121"/>
      <c r="D666" s="120"/>
      <c r="E666" s="122"/>
      <c r="F666" s="120"/>
      <c r="G666" s="120"/>
    </row>
    <row r="667" spans="1:7">
      <c r="A667" s="46"/>
      <c r="B667" s="120"/>
      <c r="C667" s="121"/>
      <c r="D667" s="120"/>
      <c r="E667" s="122"/>
      <c r="F667" s="120"/>
      <c r="G667" s="120"/>
    </row>
    <row r="668" spans="1:7">
      <c r="A668" s="46"/>
      <c r="B668" s="120"/>
      <c r="C668" s="121"/>
      <c r="D668" s="120"/>
      <c r="E668" s="122"/>
      <c r="F668" s="120"/>
      <c r="G668" s="120"/>
    </row>
    <row r="669" spans="1:7">
      <c r="A669" s="46"/>
      <c r="B669" s="120"/>
      <c r="C669" s="121"/>
      <c r="D669" s="120"/>
      <c r="E669" s="122"/>
      <c r="F669" s="120"/>
      <c r="G669" s="120"/>
    </row>
    <row r="670" spans="1:7">
      <c r="A670" s="46"/>
      <c r="B670" s="120"/>
      <c r="C670" s="121"/>
      <c r="D670" s="120"/>
      <c r="E670" s="122"/>
      <c r="F670" s="120"/>
      <c r="G670" s="120"/>
    </row>
    <row r="671" spans="1:7">
      <c r="A671" s="46"/>
      <c r="B671" s="120"/>
      <c r="C671" s="121"/>
      <c r="D671" s="120"/>
      <c r="E671" s="122"/>
      <c r="F671" s="120"/>
      <c r="G671" s="120"/>
    </row>
    <row r="672" spans="1:7">
      <c r="A672" s="46"/>
      <c r="B672" s="120"/>
      <c r="C672" s="121"/>
      <c r="D672" s="120"/>
      <c r="E672" s="122"/>
      <c r="F672" s="120"/>
      <c r="G672" s="120"/>
    </row>
    <row r="673" spans="1:7">
      <c r="A673" s="46"/>
      <c r="B673" s="120"/>
      <c r="C673" s="121"/>
      <c r="D673" s="120"/>
      <c r="E673" s="122"/>
      <c r="F673" s="120"/>
      <c r="G673" s="120"/>
    </row>
    <row r="674" spans="1:7">
      <c r="A674" s="46"/>
      <c r="B674" s="120"/>
      <c r="C674" s="121"/>
      <c r="D674" s="120"/>
      <c r="E674" s="122"/>
      <c r="F674" s="120"/>
      <c r="G674" s="120"/>
    </row>
    <row r="675" spans="1:7">
      <c r="A675" s="46"/>
      <c r="B675" s="120"/>
      <c r="C675" s="121"/>
      <c r="D675" s="120"/>
      <c r="E675" s="122"/>
      <c r="F675" s="120"/>
      <c r="G675" s="120"/>
    </row>
    <row r="676" spans="1:7">
      <c r="A676" s="46"/>
      <c r="B676" s="120"/>
      <c r="C676" s="121"/>
      <c r="D676" s="120"/>
      <c r="E676" s="122"/>
      <c r="F676" s="120"/>
      <c r="G676" s="120"/>
    </row>
    <row r="677" spans="1:7">
      <c r="A677" s="46"/>
      <c r="B677" s="120"/>
      <c r="C677" s="121"/>
      <c r="D677" s="120"/>
      <c r="E677" s="122"/>
      <c r="F677" s="120"/>
      <c r="G677" s="120"/>
    </row>
    <row r="678" spans="1:7">
      <c r="A678" s="46"/>
      <c r="B678" s="120"/>
      <c r="C678" s="121"/>
      <c r="D678" s="120"/>
      <c r="E678" s="122"/>
      <c r="F678" s="120"/>
      <c r="G678" s="120"/>
    </row>
    <row r="679" spans="1:7">
      <c r="A679" s="46"/>
      <c r="B679" s="120"/>
      <c r="C679" s="121"/>
      <c r="D679" s="120"/>
      <c r="E679" s="122"/>
      <c r="F679" s="120"/>
      <c r="G679" s="120"/>
    </row>
    <row r="680" spans="1:7">
      <c r="A680" s="46"/>
      <c r="B680" s="120"/>
      <c r="C680" s="121"/>
      <c r="D680" s="120"/>
      <c r="E680" s="122"/>
      <c r="F680" s="120"/>
      <c r="G680" s="120"/>
    </row>
    <row r="681" spans="1:7">
      <c r="A681" s="46"/>
      <c r="B681" s="120"/>
      <c r="C681" s="121"/>
      <c r="D681" s="120"/>
      <c r="E681" s="122"/>
      <c r="F681" s="120"/>
      <c r="G681" s="120"/>
    </row>
    <row r="682" spans="1:7">
      <c r="A682" s="46"/>
      <c r="B682" s="120"/>
      <c r="C682" s="121"/>
      <c r="D682" s="120"/>
      <c r="E682" s="122"/>
      <c r="F682" s="120"/>
      <c r="G682" s="120"/>
    </row>
    <row r="683" spans="1:7">
      <c r="A683" s="46"/>
      <c r="B683" s="120"/>
      <c r="C683" s="121"/>
      <c r="D683" s="120"/>
      <c r="E683" s="122"/>
      <c r="F683" s="120"/>
      <c r="G683" s="120"/>
    </row>
    <row r="684" spans="1:7">
      <c r="A684" s="46"/>
      <c r="B684" s="120"/>
      <c r="C684" s="121"/>
      <c r="D684" s="120"/>
      <c r="E684" s="122"/>
      <c r="F684" s="120"/>
      <c r="G684" s="120"/>
    </row>
    <row r="685" spans="1:7">
      <c r="A685" s="46"/>
      <c r="B685" s="120"/>
      <c r="C685" s="121"/>
      <c r="D685" s="120"/>
      <c r="E685" s="122"/>
      <c r="F685" s="120"/>
      <c r="G685" s="120"/>
    </row>
    <row r="686" spans="1:7">
      <c r="A686" s="46"/>
      <c r="B686" s="120"/>
      <c r="C686" s="121"/>
      <c r="D686" s="120"/>
      <c r="E686" s="122"/>
      <c r="F686" s="120"/>
      <c r="G686" s="120"/>
    </row>
    <row r="687" spans="1:7">
      <c r="A687" s="46"/>
      <c r="B687" s="120"/>
      <c r="C687" s="121"/>
      <c r="D687" s="120"/>
      <c r="E687" s="122"/>
      <c r="F687" s="120"/>
      <c r="G687" s="120"/>
    </row>
    <row r="688" spans="1:7">
      <c r="A688" s="46"/>
      <c r="B688" s="120"/>
      <c r="C688" s="121"/>
      <c r="D688" s="120"/>
      <c r="E688" s="122"/>
      <c r="F688" s="120"/>
      <c r="G688" s="120"/>
    </row>
    <row r="689" spans="1:7">
      <c r="A689" s="46"/>
      <c r="B689" s="120"/>
      <c r="C689" s="121"/>
      <c r="D689" s="120"/>
      <c r="E689" s="122"/>
      <c r="F689" s="120"/>
      <c r="G689" s="120"/>
    </row>
    <row r="690" spans="1:7">
      <c r="A690" s="46"/>
      <c r="B690" s="120"/>
      <c r="C690" s="121"/>
      <c r="D690" s="120"/>
      <c r="E690" s="122"/>
      <c r="F690" s="120"/>
      <c r="G690" s="120"/>
    </row>
    <row r="691" spans="1:7">
      <c r="A691" s="46"/>
      <c r="B691" s="120"/>
      <c r="C691" s="121"/>
      <c r="D691" s="120"/>
      <c r="E691" s="122"/>
      <c r="F691" s="120"/>
      <c r="G691" s="120"/>
    </row>
    <row r="692" spans="1:7">
      <c r="A692" s="46"/>
      <c r="B692" s="120"/>
      <c r="C692" s="121"/>
      <c r="D692" s="120"/>
      <c r="E692" s="122"/>
      <c r="F692" s="120"/>
      <c r="G692" s="120"/>
    </row>
    <row r="693" spans="1:7">
      <c r="A693" s="46"/>
      <c r="B693" s="120"/>
      <c r="C693" s="121"/>
      <c r="D693" s="120"/>
      <c r="E693" s="122"/>
      <c r="F693" s="120"/>
      <c r="G693" s="120"/>
    </row>
    <row r="694" spans="1:7">
      <c r="A694" s="46"/>
      <c r="B694" s="120"/>
      <c r="C694" s="121"/>
      <c r="D694" s="120"/>
      <c r="E694" s="122"/>
      <c r="F694" s="120"/>
      <c r="G694" s="120"/>
    </row>
    <row r="695" spans="1:7">
      <c r="A695" s="46"/>
      <c r="B695" s="120"/>
      <c r="C695" s="121"/>
      <c r="D695" s="120"/>
      <c r="E695" s="122"/>
      <c r="F695" s="120"/>
      <c r="G695" s="120"/>
    </row>
    <row r="696" spans="1:7">
      <c r="A696" s="46"/>
      <c r="B696" s="120"/>
      <c r="C696" s="121"/>
      <c r="D696" s="120"/>
      <c r="E696" s="122"/>
      <c r="F696" s="120"/>
      <c r="G696" s="120"/>
    </row>
    <row r="697" spans="1:7">
      <c r="A697" s="46"/>
      <c r="B697" s="120"/>
      <c r="C697" s="121"/>
      <c r="D697" s="120"/>
      <c r="E697" s="122"/>
      <c r="F697" s="120"/>
      <c r="G697" s="120"/>
    </row>
    <row r="698" spans="1:7">
      <c r="A698" s="46"/>
      <c r="B698" s="120"/>
      <c r="C698" s="121"/>
      <c r="D698" s="120"/>
      <c r="E698" s="122"/>
      <c r="F698" s="120"/>
      <c r="G698" s="120"/>
    </row>
    <row r="699" spans="1:7">
      <c r="A699" s="46"/>
      <c r="B699" s="120"/>
      <c r="C699" s="121"/>
      <c r="D699" s="120"/>
      <c r="E699" s="122"/>
      <c r="F699" s="120"/>
      <c r="G699" s="120"/>
    </row>
    <row r="700" spans="1:7">
      <c r="A700" s="46"/>
      <c r="B700" s="120"/>
      <c r="C700" s="121"/>
      <c r="D700" s="120"/>
      <c r="E700" s="122"/>
      <c r="F700" s="120"/>
      <c r="G700" s="120"/>
    </row>
    <row r="701" spans="1:7">
      <c r="A701" s="46"/>
      <c r="B701" s="120"/>
      <c r="C701" s="121"/>
      <c r="D701" s="120"/>
      <c r="E701" s="122"/>
      <c r="F701" s="120"/>
      <c r="G701" s="120"/>
    </row>
    <row r="702" spans="1:7">
      <c r="A702" s="46"/>
      <c r="B702" s="120"/>
      <c r="C702" s="121"/>
      <c r="D702" s="120"/>
      <c r="E702" s="122"/>
      <c r="F702" s="120"/>
      <c r="G702" s="120"/>
    </row>
    <row r="703" spans="1:7">
      <c r="A703" s="46"/>
      <c r="B703" s="120"/>
      <c r="C703" s="121"/>
      <c r="D703" s="120"/>
      <c r="E703" s="122"/>
      <c r="F703" s="120"/>
      <c r="G703" s="120"/>
    </row>
    <row r="704" spans="1:7">
      <c r="A704" s="46"/>
      <c r="B704" s="120"/>
      <c r="C704" s="121"/>
      <c r="D704" s="120"/>
      <c r="E704" s="122"/>
      <c r="F704" s="120"/>
      <c r="G704" s="120"/>
    </row>
    <row r="705" spans="1:7">
      <c r="A705" s="46"/>
      <c r="B705" s="120"/>
      <c r="C705" s="121"/>
      <c r="D705" s="120"/>
      <c r="E705" s="122"/>
      <c r="F705" s="120"/>
      <c r="G705" s="120"/>
    </row>
    <row r="706" spans="1:7">
      <c r="A706" s="46"/>
      <c r="B706" s="120"/>
      <c r="C706" s="121"/>
      <c r="D706" s="120"/>
      <c r="E706" s="122"/>
      <c r="F706" s="120"/>
      <c r="G706" s="120"/>
    </row>
    <row r="707" spans="1:7">
      <c r="A707" s="46"/>
      <c r="B707" s="120"/>
      <c r="C707" s="121"/>
      <c r="D707" s="120"/>
      <c r="E707" s="122"/>
      <c r="F707" s="120"/>
      <c r="G707" s="120"/>
    </row>
    <row r="708" spans="1:7">
      <c r="A708" s="46"/>
      <c r="B708" s="120"/>
      <c r="C708" s="121"/>
      <c r="D708" s="120"/>
      <c r="E708" s="122"/>
      <c r="F708" s="120"/>
      <c r="G708" s="120"/>
    </row>
    <row r="709" spans="1:7">
      <c r="A709" s="46"/>
      <c r="B709" s="120"/>
      <c r="C709" s="121"/>
      <c r="D709" s="120"/>
      <c r="E709" s="122"/>
      <c r="F709" s="120"/>
      <c r="G709" s="120"/>
    </row>
    <row r="710" spans="1:7">
      <c r="A710" s="46"/>
      <c r="B710" s="120"/>
      <c r="C710" s="121"/>
      <c r="D710" s="120"/>
      <c r="E710" s="122"/>
      <c r="F710" s="120"/>
      <c r="G710" s="120"/>
    </row>
    <row r="711" spans="1:7">
      <c r="A711" s="46"/>
      <c r="B711" s="120"/>
      <c r="C711" s="121"/>
      <c r="D711" s="120"/>
      <c r="E711" s="122"/>
      <c r="F711" s="120"/>
      <c r="G711" s="120"/>
    </row>
    <row r="712" spans="1:7">
      <c r="A712" s="46"/>
      <c r="B712" s="120"/>
      <c r="C712" s="121"/>
      <c r="D712" s="120"/>
      <c r="E712" s="122"/>
      <c r="F712" s="120"/>
      <c r="G712" s="120"/>
    </row>
    <row r="713" spans="1:7">
      <c r="A713" s="46"/>
      <c r="B713" s="120"/>
      <c r="C713" s="121"/>
      <c r="D713" s="120"/>
      <c r="E713" s="122"/>
      <c r="F713" s="120"/>
      <c r="G713" s="120"/>
    </row>
    <row r="714" spans="1:7">
      <c r="A714" s="46"/>
      <c r="B714" s="120"/>
      <c r="C714" s="121"/>
      <c r="D714" s="120"/>
      <c r="E714" s="122"/>
      <c r="F714" s="120"/>
      <c r="G714" s="120"/>
    </row>
    <row r="715" spans="1:7">
      <c r="A715" s="46"/>
      <c r="B715" s="120"/>
      <c r="C715" s="121"/>
      <c r="D715" s="120"/>
      <c r="E715" s="122"/>
      <c r="F715" s="120"/>
      <c r="G715" s="120"/>
    </row>
    <row r="716" spans="1:7">
      <c r="A716" s="46"/>
      <c r="B716" s="120"/>
      <c r="C716" s="121"/>
      <c r="D716" s="120"/>
      <c r="E716" s="122"/>
      <c r="F716" s="120"/>
      <c r="G716" s="120"/>
    </row>
    <row r="717" spans="1:7">
      <c r="A717" s="46"/>
      <c r="B717" s="120"/>
      <c r="C717" s="121"/>
      <c r="D717" s="120"/>
      <c r="E717" s="122"/>
      <c r="F717" s="120"/>
      <c r="G717" s="120"/>
    </row>
    <row r="718" spans="1:7">
      <c r="A718" s="46"/>
      <c r="B718" s="120"/>
      <c r="C718" s="121"/>
      <c r="D718" s="120"/>
      <c r="E718" s="122"/>
      <c r="F718" s="120"/>
      <c r="G718" s="120"/>
    </row>
    <row r="719" spans="1:7">
      <c r="A719" s="46"/>
      <c r="B719" s="120"/>
      <c r="C719" s="121"/>
      <c r="D719" s="120"/>
      <c r="E719" s="122"/>
      <c r="F719" s="120"/>
      <c r="G719" s="120"/>
    </row>
    <row r="720" spans="1:7">
      <c r="A720" s="46"/>
      <c r="B720" s="120"/>
      <c r="C720" s="121"/>
      <c r="D720" s="120"/>
      <c r="E720" s="122"/>
      <c r="F720" s="120"/>
      <c r="G720" s="120"/>
    </row>
    <row r="721" spans="1:7">
      <c r="A721" s="46"/>
      <c r="B721" s="120"/>
      <c r="C721" s="121"/>
      <c r="D721" s="120"/>
      <c r="E721" s="122"/>
      <c r="F721" s="120"/>
      <c r="G721" s="120"/>
    </row>
    <row r="722" spans="1:7">
      <c r="A722" s="46"/>
      <c r="B722" s="120"/>
      <c r="C722" s="121"/>
      <c r="D722" s="120"/>
      <c r="E722" s="122"/>
      <c r="F722" s="120"/>
      <c r="G722" s="120"/>
    </row>
    <row r="723" spans="1:7">
      <c r="A723" s="46"/>
      <c r="B723" s="120"/>
      <c r="C723" s="121"/>
      <c r="D723" s="120"/>
      <c r="E723" s="122"/>
      <c r="F723" s="120"/>
      <c r="G723" s="120"/>
    </row>
    <row r="724" spans="1:7">
      <c r="A724" s="46"/>
      <c r="B724" s="120"/>
      <c r="C724" s="121"/>
      <c r="D724" s="120"/>
      <c r="E724" s="122"/>
      <c r="F724" s="120"/>
      <c r="G724" s="120"/>
    </row>
    <row r="725" spans="1:7">
      <c r="A725" s="46"/>
      <c r="B725" s="120"/>
      <c r="C725" s="121"/>
      <c r="D725" s="120"/>
      <c r="E725" s="122"/>
      <c r="F725" s="120"/>
      <c r="G725" s="120"/>
    </row>
    <row r="726" spans="1:7">
      <c r="A726" s="46"/>
      <c r="B726" s="120"/>
      <c r="C726" s="121"/>
      <c r="D726" s="120"/>
      <c r="E726" s="122"/>
      <c r="F726" s="120"/>
      <c r="G726" s="120"/>
    </row>
    <row r="727" spans="1:7">
      <c r="A727" s="46"/>
      <c r="B727" s="120"/>
      <c r="C727" s="121"/>
      <c r="D727" s="120"/>
      <c r="E727" s="122"/>
      <c r="F727" s="120"/>
      <c r="G727" s="120"/>
    </row>
    <row r="728" spans="1:7">
      <c r="A728" s="46"/>
      <c r="B728" s="120"/>
      <c r="C728" s="121"/>
      <c r="D728" s="120"/>
      <c r="E728" s="122"/>
      <c r="F728" s="120"/>
      <c r="G728" s="120"/>
    </row>
    <row r="729" spans="1:7">
      <c r="A729" s="46"/>
      <c r="B729" s="120"/>
      <c r="C729" s="121"/>
      <c r="D729" s="120"/>
      <c r="E729" s="122"/>
      <c r="F729" s="120"/>
      <c r="G729" s="120"/>
    </row>
    <row r="730" spans="1:7">
      <c r="A730" s="46"/>
      <c r="B730" s="120"/>
      <c r="C730" s="121"/>
      <c r="D730" s="120"/>
      <c r="E730" s="122"/>
      <c r="F730" s="120"/>
      <c r="G730" s="120"/>
    </row>
    <row r="731" spans="1:7">
      <c r="A731" s="46"/>
      <c r="B731" s="120"/>
      <c r="C731" s="121"/>
      <c r="D731" s="120"/>
      <c r="E731" s="122"/>
      <c r="F731" s="120"/>
      <c r="G731" s="120"/>
    </row>
    <row r="732" spans="1:7">
      <c r="A732" s="46"/>
      <c r="B732" s="120"/>
      <c r="C732" s="121"/>
      <c r="D732" s="120"/>
      <c r="E732" s="122"/>
      <c r="F732" s="120"/>
      <c r="G732" s="120"/>
    </row>
    <row r="733" spans="1:7">
      <c r="A733" s="46"/>
      <c r="B733" s="120"/>
      <c r="C733" s="121"/>
      <c r="D733" s="120"/>
      <c r="E733" s="122"/>
      <c r="F733" s="120"/>
      <c r="G733" s="120"/>
    </row>
    <row r="734" spans="1:7">
      <c r="A734" s="46"/>
      <c r="B734" s="120"/>
      <c r="C734" s="121"/>
      <c r="D734" s="120"/>
      <c r="E734" s="122"/>
      <c r="F734" s="120"/>
      <c r="G734" s="120"/>
    </row>
    <row r="735" spans="1:7">
      <c r="A735" s="46"/>
      <c r="B735" s="120"/>
      <c r="C735" s="121"/>
      <c r="D735" s="120"/>
      <c r="E735" s="122"/>
      <c r="F735" s="120"/>
      <c r="G735" s="120"/>
    </row>
    <row r="736" spans="1:7">
      <c r="A736" s="46"/>
      <c r="B736" s="120"/>
      <c r="C736" s="121"/>
      <c r="D736" s="120"/>
      <c r="E736" s="122"/>
      <c r="F736" s="120"/>
      <c r="G736" s="120"/>
    </row>
    <row r="737" spans="1:7">
      <c r="A737" s="46"/>
      <c r="B737" s="120"/>
      <c r="C737" s="121"/>
      <c r="D737" s="120"/>
      <c r="E737" s="122"/>
      <c r="F737" s="120"/>
      <c r="G737" s="120"/>
    </row>
    <row r="738" spans="1:7">
      <c r="A738" s="46"/>
      <c r="B738" s="120"/>
      <c r="C738" s="121"/>
      <c r="D738" s="120"/>
      <c r="E738" s="122"/>
      <c r="F738" s="120"/>
      <c r="G738" s="120"/>
    </row>
    <row r="739" spans="1:7">
      <c r="A739" s="46"/>
      <c r="B739" s="120"/>
      <c r="C739" s="121"/>
      <c r="D739" s="120"/>
      <c r="E739" s="122"/>
      <c r="F739" s="120"/>
      <c r="G739" s="120"/>
    </row>
    <row r="740" spans="1:7">
      <c r="A740" s="46"/>
      <c r="B740" s="120"/>
      <c r="C740" s="121"/>
      <c r="D740" s="120"/>
      <c r="E740" s="122"/>
      <c r="F740" s="120"/>
      <c r="G740" s="120"/>
    </row>
    <row r="741" spans="1:7">
      <c r="A741" s="46"/>
      <c r="B741" s="120"/>
      <c r="C741" s="121"/>
      <c r="D741" s="120"/>
      <c r="E741" s="122"/>
      <c r="F741" s="120"/>
      <c r="G741" s="120"/>
    </row>
    <row r="742" spans="1:7">
      <c r="A742" s="46"/>
      <c r="B742" s="120"/>
      <c r="C742" s="121"/>
      <c r="D742" s="120"/>
      <c r="E742" s="122"/>
      <c r="F742" s="120"/>
      <c r="G742" s="120"/>
    </row>
    <row r="743" spans="1:7">
      <c r="A743" s="46"/>
      <c r="B743" s="120"/>
      <c r="C743" s="121"/>
      <c r="D743" s="120"/>
      <c r="E743" s="122"/>
      <c r="F743" s="120"/>
      <c r="G743" s="120"/>
    </row>
    <row r="744" spans="1:7">
      <c r="A744" s="46"/>
      <c r="B744" s="120"/>
      <c r="C744" s="121"/>
      <c r="D744" s="120"/>
      <c r="E744" s="122"/>
      <c r="F744" s="120"/>
      <c r="G744" s="120"/>
    </row>
    <row r="745" spans="1:7">
      <c r="A745" s="46"/>
      <c r="B745" s="120"/>
      <c r="C745" s="121"/>
      <c r="D745" s="120"/>
      <c r="E745" s="122"/>
      <c r="F745" s="120"/>
      <c r="G745" s="120"/>
    </row>
    <row r="746" spans="1:7">
      <c r="A746" s="46"/>
      <c r="B746" s="120"/>
      <c r="C746" s="121"/>
      <c r="D746" s="120"/>
      <c r="E746" s="122"/>
      <c r="F746" s="120"/>
      <c r="G746" s="120"/>
    </row>
    <row r="747" spans="1:7">
      <c r="A747" s="46"/>
      <c r="B747" s="120"/>
      <c r="C747" s="121"/>
      <c r="D747" s="120"/>
      <c r="E747" s="122"/>
      <c r="F747" s="120"/>
      <c r="G747" s="120"/>
    </row>
    <row r="748" spans="1:7">
      <c r="A748" s="46"/>
      <c r="B748" s="120"/>
      <c r="C748" s="121"/>
      <c r="D748" s="120"/>
      <c r="E748" s="122"/>
      <c r="F748" s="120"/>
      <c r="G748" s="120"/>
    </row>
    <row r="749" spans="1:7">
      <c r="A749" s="46"/>
      <c r="B749" s="120"/>
      <c r="C749" s="121"/>
      <c r="D749" s="120"/>
      <c r="E749" s="122"/>
      <c r="F749" s="120"/>
      <c r="G749" s="120"/>
    </row>
    <row r="750" spans="1:7">
      <c r="A750" s="46"/>
      <c r="B750" s="120"/>
      <c r="C750" s="121"/>
      <c r="D750" s="120"/>
      <c r="E750" s="122"/>
      <c r="F750" s="120"/>
      <c r="G750" s="120"/>
    </row>
    <row r="751" spans="1:7">
      <c r="A751" s="46"/>
      <c r="B751" s="120"/>
      <c r="C751" s="121"/>
      <c r="D751" s="120"/>
      <c r="E751" s="122"/>
      <c r="F751" s="120"/>
      <c r="G751" s="120"/>
    </row>
    <row r="752" spans="1:7">
      <c r="A752" s="46"/>
      <c r="B752" s="120"/>
      <c r="C752" s="121"/>
      <c r="D752" s="120"/>
      <c r="E752" s="122"/>
      <c r="F752" s="120"/>
      <c r="G752" s="120"/>
    </row>
    <row r="753" spans="1:7">
      <c r="A753" s="46"/>
      <c r="B753" s="120"/>
      <c r="C753" s="121"/>
      <c r="D753" s="120"/>
      <c r="E753" s="122"/>
      <c r="F753" s="120"/>
      <c r="G753" s="120"/>
    </row>
    <row r="754" spans="1:7">
      <c r="A754" s="46"/>
      <c r="B754" s="120"/>
      <c r="C754" s="121"/>
      <c r="D754" s="120"/>
      <c r="E754" s="122"/>
      <c r="F754" s="120"/>
      <c r="G754" s="120"/>
    </row>
    <row r="755" spans="1:7">
      <c r="A755" s="46"/>
      <c r="B755" s="120"/>
      <c r="C755" s="121"/>
      <c r="D755" s="120"/>
      <c r="E755" s="122"/>
      <c r="F755" s="120"/>
      <c r="G755" s="120"/>
    </row>
    <row r="756" spans="1:7">
      <c r="A756" s="46"/>
      <c r="B756" s="120"/>
      <c r="C756" s="121"/>
      <c r="D756" s="120"/>
      <c r="E756" s="122"/>
      <c r="F756" s="120"/>
      <c r="G756" s="120"/>
    </row>
    <row r="757" spans="1:7">
      <c r="A757" s="46"/>
      <c r="B757" s="120"/>
      <c r="C757" s="121"/>
      <c r="D757" s="120"/>
      <c r="E757" s="122"/>
      <c r="F757" s="120"/>
      <c r="G757" s="120"/>
    </row>
    <row r="758" spans="1:7">
      <c r="A758" s="46"/>
      <c r="B758" s="120"/>
      <c r="C758" s="121"/>
      <c r="D758" s="120"/>
      <c r="E758" s="122"/>
      <c r="F758" s="120"/>
      <c r="G758" s="120"/>
    </row>
    <row r="759" spans="1:7">
      <c r="A759" s="46"/>
      <c r="B759" s="120"/>
      <c r="C759" s="121"/>
      <c r="D759" s="120"/>
      <c r="E759" s="122"/>
      <c r="F759" s="120"/>
      <c r="G759" s="120"/>
    </row>
    <row r="760" spans="1:7">
      <c r="A760" s="46"/>
      <c r="B760" s="120"/>
      <c r="C760" s="121"/>
      <c r="D760" s="120"/>
      <c r="E760" s="122"/>
      <c r="F760" s="120"/>
      <c r="G760" s="120"/>
    </row>
    <row r="761" spans="1:7">
      <c r="A761" s="46"/>
      <c r="B761" s="120"/>
      <c r="C761" s="121"/>
      <c r="D761" s="120"/>
      <c r="E761" s="122"/>
      <c r="F761" s="120"/>
      <c r="G761" s="120"/>
    </row>
    <row r="762" spans="1:7">
      <c r="A762" s="46"/>
      <c r="B762" s="120"/>
      <c r="C762" s="121"/>
      <c r="D762" s="120"/>
      <c r="E762" s="122"/>
      <c r="F762" s="120"/>
      <c r="G762" s="120"/>
    </row>
    <row r="763" spans="1:7">
      <c r="A763" s="46"/>
      <c r="B763" s="120"/>
      <c r="C763" s="121"/>
      <c r="D763" s="120"/>
      <c r="E763" s="122"/>
      <c r="F763" s="120"/>
      <c r="G763" s="120"/>
    </row>
    <row r="764" spans="1:7">
      <c r="A764" s="46"/>
      <c r="B764" s="120"/>
      <c r="C764" s="121"/>
      <c r="D764" s="120"/>
      <c r="E764" s="122"/>
      <c r="F764" s="120"/>
      <c r="G764" s="120"/>
    </row>
    <row r="765" spans="1:7">
      <c r="A765" s="46"/>
      <c r="B765" s="120"/>
      <c r="C765" s="121"/>
      <c r="D765" s="120"/>
      <c r="E765" s="122"/>
      <c r="F765" s="120"/>
      <c r="G765" s="120"/>
    </row>
    <row r="766" spans="1:7">
      <c r="A766" s="46"/>
      <c r="B766" s="120"/>
      <c r="C766" s="121"/>
      <c r="D766" s="120"/>
      <c r="E766" s="122"/>
      <c r="F766" s="120"/>
      <c r="G766" s="120"/>
    </row>
    <row r="767" spans="1:7">
      <c r="A767" s="46"/>
      <c r="B767" s="120"/>
      <c r="C767" s="121"/>
      <c r="D767" s="120"/>
      <c r="E767" s="122"/>
      <c r="F767" s="120"/>
      <c r="G767" s="120"/>
    </row>
    <row r="768" spans="1:7">
      <c r="A768" s="46"/>
      <c r="B768" s="120"/>
      <c r="C768" s="121"/>
      <c r="D768" s="120"/>
      <c r="E768" s="122"/>
      <c r="F768" s="120"/>
      <c r="G768" s="120"/>
    </row>
    <row r="769" spans="1:7">
      <c r="A769" s="46"/>
      <c r="B769" s="120"/>
      <c r="C769" s="121"/>
      <c r="D769" s="120"/>
      <c r="E769" s="122"/>
      <c r="F769" s="120"/>
      <c r="G769" s="120"/>
    </row>
    <row r="770" spans="1:7">
      <c r="A770" s="46"/>
      <c r="B770" s="120"/>
      <c r="C770" s="121"/>
      <c r="D770" s="120"/>
      <c r="E770" s="122"/>
      <c r="F770" s="120"/>
      <c r="G770" s="120"/>
    </row>
    <row r="771" spans="1:7">
      <c r="A771" s="46"/>
      <c r="B771" s="120"/>
      <c r="C771" s="121"/>
      <c r="D771" s="120"/>
      <c r="E771" s="122"/>
      <c r="F771" s="120"/>
      <c r="G771" s="120"/>
    </row>
    <row r="772" spans="1:7">
      <c r="A772" s="46"/>
      <c r="B772" s="120"/>
      <c r="C772" s="121"/>
      <c r="D772" s="120"/>
      <c r="E772" s="122"/>
      <c r="F772" s="120"/>
      <c r="G772" s="120"/>
    </row>
    <row r="773" spans="1:7">
      <c r="A773" s="46"/>
      <c r="B773" s="120"/>
      <c r="C773" s="121"/>
      <c r="D773" s="120"/>
      <c r="E773" s="122"/>
      <c r="F773" s="120"/>
      <c r="G773" s="120"/>
    </row>
    <row r="774" spans="1:7">
      <c r="A774" s="46"/>
      <c r="B774" s="120"/>
      <c r="C774" s="121"/>
      <c r="D774" s="120"/>
      <c r="E774" s="122"/>
      <c r="F774" s="120"/>
      <c r="G774" s="120"/>
    </row>
    <row r="775" spans="1:7">
      <c r="A775" s="46"/>
      <c r="B775" s="120"/>
      <c r="C775" s="121"/>
      <c r="D775" s="120"/>
      <c r="E775" s="122"/>
      <c r="F775" s="120"/>
      <c r="G775" s="120"/>
    </row>
    <row r="776" spans="1:7">
      <c r="A776" s="46"/>
      <c r="B776" s="120"/>
      <c r="C776" s="121"/>
      <c r="D776" s="120"/>
      <c r="E776" s="122"/>
      <c r="F776" s="120"/>
      <c r="G776" s="120"/>
    </row>
    <row r="777" spans="1:7">
      <c r="A777" s="46"/>
      <c r="B777" s="120"/>
      <c r="C777" s="121"/>
      <c r="D777" s="120"/>
      <c r="E777" s="122"/>
      <c r="F777" s="120"/>
      <c r="G777" s="120"/>
    </row>
    <row r="778" spans="1:7">
      <c r="A778" s="46"/>
      <c r="B778" s="120"/>
      <c r="C778" s="121"/>
      <c r="D778" s="120"/>
      <c r="E778" s="122"/>
      <c r="F778" s="120"/>
      <c r="G778" s="120"/>
    </row>
    <row r="779" spans="1:7">
      <c r="A779" s="46"/>
      <c r="B779" s="120"/>
      <c r="C779" s="121"/>
      <c r="D779" s="120"/>
      <c r="E779" s="122"/>
      <c r="F779" s="120"/>
      <c r="G779" s="120"/>
    </row>
    <row r="780" spans="1:7">
      <c r="A780" s="46"/>
      <c r="B780" s="120"/>
      <c r="C780" s="121"/>
      <c r="D780" s="120"/>
      <c r="E780" s="122"/>
      <c r="F780" s="120"/>
      <c r="G780" s="120"/>
    </row>
    <row r="781" spans="1:7">
      <c r="A781" s="46"/>
      <c r="B781" s="120"/>
      <c r="C781" s="121"/>
      <c r="D781" s="120"/>
      <c r="E781" s="122"/>
      <c r="F781" s="120"/>
      <c r="G781" s="120"/>
    </row>
    <row r="782" spans="1:7">
      <c r="A782" s="46"/>
      <c r="B782" s="120"/>
      <c r="C782" s="121"/>
      <c r="D782" s="120"/>
      <c r="E782" s="122"/>
      <c r="F782" s="120"/>
      <c r="G782" s="120"/>
    </row>
    <row r="783" spans="1:7">
      <c r="A783" s="46"/>
      <c r="B783" s="120"/>
      <c r="C783" s="121"/>
      <c r="D783" s="120"/>
      <c r="E783" s="122"/>
      <c r="F783" s="120"/>
      <c r="G783" s="120"/>
    </row>
    <row r="784" spans="1:7">
      <c r="A784" s="46"/>
      <c r="B784" s="120"/>
      <c r="C784" s="121"/>
      <c r="D784" s="120"/>
      <c r="E784" s="122"/>
      <c r="F784" s="120"/>
      <c r="G784" s="120"/>
    </row>
    <row r="785" spans="1:7">
      <c r="A785" s="46"/>
      <c r="B785" s="120"/>
      <c r="C785" s="121"/>
      <c r="D785" s="120"/>
      <c r="E785" s="122"/>
      <c r="F785" s="120"/>
      <c r="G785" s="120"/>
    </row>
    <row r="786" spans="1:7">
      <c r="A786" s="46"/>
      <c r="B786" s="120"/>
      <c r="C786" s="121"/>
      <c r="D786" s="120"/>
      <c r="E786" s="122"/>
      <c r="F786" s="120"/>
      <c r="G786" s="120"/>
    </row>
    <row r="787" spans="1:7">
      <c r="A787" s="46"/>
      <c r="B787" s="120"/>
      <c r="C787" s="121"/>
      <c r="D787" s="120"/>
      <c r="E787" s="122"/>
      <c r="F787" s="120"/>
      <c r="G787" s="120"/>
    </row>
    <row r="788" spans="1:7">
      <c r="A788" s="46"/>
      <c r="B788" s="120"/>
      <c r="C788" s="121"/>
      <c r="D788" s="120"/>
      <c r="E788" s="122"/>
      <c r="F788" s="120"/>
      <c r="G788" s="120"/>
    </row>
    <row r="789" spans="1:7">
      <c r="A789" s="46"/>
      <c r="B789" s="120"/>
      <c r="C789" s="121"/>
      <c r="D789" s="120"/>
      <c r="E789" s="122"/>
      <c r="F789" s="120"/>
      <c r="G789" s="120"/>
    </row>
    <row r="790" spans="1:7">
      <c r="A790" s="46"/>
      <c r="B790" s="120"/>
      <c r="C790" s="121"/>
      <c r="D790" s="120"/>
      <c r="E790" s="122"/>
      <c r="F790" s="120"/>
      <c r="G790" s="120"/>
    </row>
    <row r="791" spans="1:7">
      <c r="A791" s="46"/>
      <c r="B791" s="120"/>
      <c r="C791" s="121"/>
      <c r="D791" s="120"/>
      <c r="E791" s="122"/>
      <c r="F791" s="120"/>
      <c r="G791" s="120"/>
    </row>
    <row r="792" spans="1:7">
      <c r="A792" s="46"/>
      <c r="B792" s="120"/>
      <c r="C792" s="121"/>
      <c r="D792" s="120"/>
      <c r="E792" s="122"/>
      <c r="F792" s="120"/>
      <c r="G792" s="120"/>
    </row>
    <row r="793" spans="1:7">
      <c r="A793" s="46"/>
      <c r="B793" s="120"/>
      <c r="C793" s="121"/>
      <c r="D793" s="120"/>
      <c r="E793" s="122"/>
      <c r="F793" s="120"/>
      <c r="G793" s="120"/>
    </row>
    <row r="794" spans="1:7">
      <c r="A794" s="46"/>
      <c r="B794" s="120"/>
      <c r="C794" s="121"/>
      <c r="D794" s="120"/>
      <c r="E794" s="122"/>
      <c r="F794" s="120"/>
      <c r="G794" s="120"/>
    </row>
    <row r="795" spans="1:7">
      <c r="A795" s="46"/>
      <c r="B795" s="120"/>
      <c r="C795" s="121"/>
      <c r="D795" s="120"/>
      <c r="E795" s="122"/>
      <c r="F795" s="120"/>
      <c r="G795" s="120"/>
    </row>
    <row r="796" spans="1:7">
      <c r="A796" s="46"/>
      <c r="B796" s="120"/>
      <c r="C796" s="121"/>
      <c r="D796" s="120"/>
      <c r="E796" s="122"/>
      <c r="F796" s="120"/>
      <c r="G796" s="120"/>
    </row>
    <row r="797" spans="1:7">
      <c r="A797" s="46"/>
      <c r="B797" s="120"/>
      <c r="C797" s="121"/>
      <c r="D797" s="120"/>
      <c r="E797" s="122"/>
      <c r="F797" s="120"/>
      <c r="G797" s="120"/>
    </row>
    <row r="798" spans="1:7">
      <c r="A798" s="46"/>
      <c r="B798" s="120"/>
      <c r="C798" s="121"/>
      <c r="D798" s="120"/>
      <c r="E798" s="122"/>
      <c r="F798" s="120"/>
      <c r="G798" s="120"/>
    </row>
    <row r="799" spans="1:7">
      <c r="A799" s="46"/>
      <c r="B799" s="120"/>
      <c r="C799" s="121"/>
      <c r="D799" s="120"/>
      <c r="E799" s="122"/>
      <c r="F799" s="120"/>
      <c r="G799" s="120"/>
    </row>
    <row r="800" spans="1:7">
      <c r="A800" s="46"/>
      <c r="B800" s="120"/>
      <c r="C800" s="121"/>
      <c r="D800" s="120"/>
      <c r="E800" s="122"/>
      <c r="F800" s="120"/>
      <c r="G800" s="120"/>
    </row>
    <row r="801" spans="1:7">
      <c r="A801" s="46"/>
      <c r="B801" s="120"/>
      <c r="C801" s="121"/>
      <c r="D801" s="120"/>
      <c r="E801" s="122"/>
      <c r="F801" s="120"/>
      <c r="G801" s="120"/>
    </row>
    <row r="802" spans="1:7">
      <c r="A802" s="46"/>
      <c r="B802" s="120"/>
      <c r="C802" s="121"/>
      <c r="D802" s="120"/>
      <c r="E802" s="122"/>
      <c r="F802" s="120"/>
      <c r="G802" s="120"/>
    </row>
    <row r="803" spans="1:7">
      <c r="A803" s="46"/>
      <c r="B803" s="120"/>
      <c r="C803" s="121"/>
      <c r="D803" s="120"/>
      <c r="E803" s="122"/>
      <c r="F803" s="120"/>
      <c r="G803" s="120"/>
    </row>
    <row r="804" spans="1:7">
      <c r="A804" s="46"/>
      <c r="B804" s="120"/>
      <c r="C804" s="121"/>
      <c r="D804" s="120"/>
      <c r="E804" s="122"/>
      <c r="F804" s="120"/>
      <c r="G804" s="120"/>
    </row>
    <row r="805" spans="1:7">
      <c r="A805" s="46"/>
      <c r="B805" s="120"/>
      <c r="C805" s="121"/>
      <c r="D805" s="120"/>
      <c r="E805" s="122"/>
      <c r="F805" s="120"/>
      <c r="G805" s="120"/>
    </row>
    <row r="806" spans="1:7">
      <c r="A806" s="46"/>
      <c r="B806" s="120"/>
      <c r="C806" s="121"/>
      <c r="D806" s="120"/>
      <c r="E806" s="122"/>
      <c r="F806" s="120"/>
      <c r="G806" s="120"/>
    </row>
    <row r="807" spans="1:7">
      <c r="A807" s="46"/>
      <c r="B807" s="120"/>
      <c r="C807" s="121"/>
      <c r="D807" s="120"/>
      <c r="E807" s="122"/>
      <c r="F807" s="120"/>
      <c r="G807" s="120"/>
    </row>
    <row r="808" spans="1:7">
      <c r="A808" s="46"/>
      <c r="B808" s="120"/>
      <c r="C808" s="121"/>
      <c r="D808" s="120"/>
      <c r="E808" s="122"/>
      <c r="F808" s="120"/>
      <c r="G808" s="120"/>
    </row>
    <row r="809" spans="1:7">
      <c r="A809" s="46"/>
      <c r="B809" s="120"/>
      <c r="C809" s="121"/>
      <c r="D809" s="120"/>
      <c r="E809" s="122"/>
      <c r="F809" s="120"/>
      <c r="G809" s="120"/>
    </row>
    <row r="810" spans="1:7">
      <c r="A810" s="46"/>
      <c r="B810" s="120"/>
      <c r="C810" s="121"/>
      <c r="D810" s="120"/>
      <c r="E810" s="122"/>
      <c r="F810" s="120"/>
      <c r="G810" s="120"/>
    </row>
    <row r="811" spans="1:7">
      <c r="A811" s="46"/>
      <c r="B811" s="120"/>
      <c r="C811" s="121"/>
      <c r="D811" s="120"/>
      <c r="E811" s="122"/>
      <c r="F811" s="120"/>
      <c r="G811" s="120"/>
    </row>
    <row r="812" spans="1:7">
      <c r="A812" s="46"/>
      <c r="B812" s="120"/>
      <c r="C812" s="121"/>
      <c r="D812" s="120"/>
      <c r="E812" s="122"/>
      <c r="F812" s="120"/>
      <c r="G812" s="120"/>
    </row>
    <row r="813" spans="1:7">
      <c r="A813" s="46"/>
      <c r="B813" s="120"/>
      <c r="C813" s="121"/>
      <c r="D813" s="120"/>
      <c r="E813" s="122"/>
      <c r="F813" s="120"/>
      <c r="G813" s="120"/>
    </row>
    <row r="814" spans="1:7">
      <c r="A814" s="46"/>
      <c r="B814" s="120"/>
      <c r="C814" s="121"/>
      <c r="D814" s="120"/>
      <c r="E814" s="122"/>
      <c r="F814" s="120"/>
      <c r="G814" s="120"/>
    </row>
    <row r="815" spans="1:7">
      <c r="A815" s="46"/>
      <c r="B815" s="120"/>
      <c r="C815" s="121"/>
      <c r="D815" s="120"/>
      <c r="E815" s="122"/>
      <c r="F815" s="120"/>
      <c r="G815" s="120"/>
    </row>
    <row r="816" spans="1:7">
      <c r="A816" s="46"/>
      <c r="B816" s="120"/>
      <c r="C816" s="121"/>
      <c r="D816" s="120"/>
      <c r="E816" s="122"/>
      <c r="F816" s="120"/>
      <c r="G816" s="120"/>
    </row>
    <row r="817" spans="1:7">
      <c r="A817" s="46"/>
      <c r="B817" s="120"/>
      <c r="C817" s="121"/>
      <c r="D817" s="120"/>
      <c r="E817" s="122"/>
      <c r="F817" s="120"/>
      <c r="G817" s="120"/>
    </row>
    <row r="818" spans="1:7">
      <c r="A818" s="46"/>
      <c r="B818" s="120"/>
      <c r="C818" s="121"/>
      <c r="D818" s="120"/>
      <c r="E818" s="122"/>
      <c r="F818" s="120"/>
      <c r="G818" s="120"/>
    </row>
    <row r="819" spans="1:7">
      <c r="A819" s="46"/>
      <c r="B819" s="120"/>
      <c r="C819" s="121"/>
      <c r="D819" s="120"/>
      <c r="E819" s="122"/>
      <c r="F819" s="120"/>
      <c r="G819" s="120"/>
    </row>
    <row r="820" spans="1:7">
      <c r="A820" s="46"/>
      <c r="B820" s="120"/>
      <c r="C820" s="121"/>
      <c r="D820" s="120"/>
      <c r="E820" s="122"/>
      <c r="F820" s="120"/>
      <c r="G820" s="120"/>
    </row>
    <row r="821" spans="1:7">
      <c r="A821" s="46"/>
      <c r="B821" s="120"/>
      <c r="C821" s="121"/>
      <c r="D821" s="120"/>
      <c r="E821" s="122"/>
      <c r="F821" s="120"/>
      <c r="G821" s="120"/>
    </row>
    <row r="822" spans="1:7">
      <c r="A822" s="46"/>
      <c r="B822" s="120"/>
      <c r="C822" s="121"/>
      <c r="D822" s="120"/>
      <c r="E822" s="122"/>
      <c r="F822" s="120"/>
      <c r="G822" s="120"/>
    </row>
    <row r="823" spans="1:7">
      <c r="A823" s="46"/>
      <c r="B823" s="120"/>
      <c r="C823" s="121"/>
      <c r="D823" s="120"/>
      <c r="E823" s="122"/>
      <c r="F823" s="120"/>
      <c r="G823" s="120"/>
    </row>
    <row r="824" spans="1:7">
      <c r="A824" s="46"/>
      <c r="B824" s="120"/>
      <c r="C824" s="121"/>
      <c r="D824" s="120"/>
      <c r="E824" s="122"/>
      <c r="F824" s="120"/>
      <c r="G824" s="120"/>
    </row>
    <row r="825" spans="1:7">
      <c r="A825" s="46"/>
      <c r="B825" s="120"/>
      <c r="C825" s="121"/>
      <c r="D825" s="120"/>
      <c r="E825" s="122"/>
      <c r="F825" s="120"/>
      <c r="G825" s="120"/>
    </row>
    <row r="826" spans="1:7">
      <c r="A826" s="46"/>
      <c r="B826" s="120"/>
      <c r="C826" s="121"/>
      <c r="D826" s="120"/>
      <c r="E826" s="122"/>
      <c r="F826" s="120"/>
      <c r="G826" s="120"/>
    </row>
    <row r="827" spans="1:7">
      <c r="A827" s="46"/>
      <c r="B827" s="120"/>
      <c r="C827" s="121"/>
      <c r="D827" s="120"/>
      <c r="E827" s="122"/>
      <c r="F827" s="120"/>
      <c r="G827" s="120"/>
    </row>
    <row r="828" spans="1:7">
      <c r="A828" s="46"/>
      <c r="B828" s="120"/>
      <c r="C828" s="121"/>
      <c r="D828" s="120"/>
      <c r="E828" s="122"/>
      <c r="F828" s="120"/>
      <c r="G828" s="120"/>
    </row>
    <row r="829" spans="1:7">
      <c r="A829" s="46"/>
      <c r="B829" s="120"/>
      <c r="C829" s="121"/>
      <c r="D829" s="120"/>
      <c r="E829" s="122"/>
      <c r="F829" s="120"/>
      <c r="G829" s="120"/>
    </row>
    <row r="830" spans="1:7">
      <c r="A830" s="46"/>
      <c r="B830" s="120"/>
      <c r="C830" s="121"/>
      <c r="D830" s="120"/>
      <c r="E830" s="122"/>
      <c r="F830" s="120"/>
      <c r="G830" s="120"/>
    </row>
    <row r="831" spans="1:7">
      <c r="A831" s="46"/>
      <c r="B831" s="120"/>
      <c r="C831" s="121"/>
      <c r="D831" s="120"/>
      <c r="E831" s="122"/>
      <c r="F831" s="120"/>
      <c r="G831" s="120"/>
    </row>
    <row r="832" spans="1:7">
      <c r="A832" s="46"/>
      <c r="B832" s="120"/>
      <c r="C832" s="121"/>
      <c r="D832" s="120"/>
      <c r="E832" s="122"/>
      <c r="F832" s="120"/>
      <c r="G832" s="120"/>
    </row>
    <row r="833" spans="1:7">
      <c r="A833" s="46"/>
      <c r="B833" s="120"/>
      <c r="C833" s="121"/>
      <c r="D833" s="120"/>
      <c r="E833" s="122"/>
      <c r="F833" s="120"/>
      <c r="G833" s="120"/>
    </row>
    <row r="834" spans="1:7">
      <c r="A834" s="46"/>
      <c r="B834" s="120"/>
      <c r="C834" s="121"/>
      <c r="D834" s="120"/>
      <c r="E834" s="122"/>
      <c r="F834" s="120"/>
      <c r="G834" s="120"/>
    </row>
    <row r="835" spans="1:7">
      <c r="A835" s="46"/>
      <c r="B835" s="120"/>
      <c r="C835" s="121"/>
      <c r="D835" s="120"/>
      <c r="E835" s="122"/>
      <c r="F835" s="120"/>
      <c r="G835" s="120"/>
    </row>
    <row r="836" spans="1:7">
      <c r="A836" s="46"/>
      <c r="B836" s="120"/>
      <c r="C836" s="121"/>
      <c r="D836" s="120"/>
      <c r="E836" s="122"/>
      <c r="F836" s="120"/>
      <c r="G836" s="120"/>
    </row>
    <row r="837" spans="1:7">
      <c r="A837" s="46"/>
      <c r="B837" s="120"/>
      <c r="C837" s="121"/>
      <c r="D837" s="120"/>
      <c r="E837" s="122"/>
      <c r="F837" s="120"/>
      <c r="G837" s="120"/>
    </row>
    <row r="838" spans="1:7">
      <c r="A838" s="46"/>
      <c r="B838" s="120"/>
      <c r="C838" s="121"/>
      <c r="D838" s="120"/>
      <c r="E838" s="122"/>
      <c r="F838" s="120"/>
      <c r="G838" s="120"/>
    </row>
    <row r="839" spans="1:7">
      <c r="A839" s="46"/>
      <c r="B839" s="120"/>
      <c r="C839" s="121"/>
      <c r="D839" s="120"/>
      <c r="E839" s="122"/>
      <c r="F839" s="120"/>
      <c r="G839" s="120"/>
    </row>
    <row r="840" spans="1:7">
      <c r="A840" s="46"/>
      <c r="B840" s="120"/>
      <c r="C840" s="121"/>
      <c r="D840" s="120"/>
      <c r="E840" s="122"/>
      <c r="F840" s="120"/>
      <c r="G840" s="120"/>
    </row>
    <row r="841" spans="1:7">
      <c r="A841" s="46"/>
      <c r="B841" s="120"/>
      <c r="C841" s="121"/>
      <c r="D841" s="120"/>
      <c r="E841" s="122"/>
      <c r="F841" s="120"/>
      <c r="G841" s="120"/>
    </row>
    <row r="842" spans="1:7">
      <c r="A842" s="46"/>
      <c r="B842" s="120"/>
      <c r="C842" s="121"/>
      <c r="D842" s="120"/>
      <c r="E842" s="122"/>
      <c r="F842" s="120"/>
      <c r="G842" s="120"/>
    </row>
    <row r="843" spans="1:7">
      <c r="A843" s="46"/>
      <c r="B843" s="120"/>
      <c r="C843" s="121"/>
      <c r="D843" s="120"/>
      <c r="E843" s="122"/>
      <c r="F843" s="120"/>
      <c r="G843" s="120"/>
    </row>
    <row r="844" spans="1:7">
      <c r="A844" s="46"/>
      <c r="B844" s="120"/>
      <c r="C844" s="121"/>
      <c r="D844" s="120"/>
      <c r="E844" s="122"/>
      <c r="F844" s="120"/>
      <c r="G844" s="120"/>
    </row>
    <row r="845" spans="1:7">
      <c r="A845" s="46"/>
      <c r="B845" s="120"/>
      <c r="C845" s="121"/>
      <c r="D845" s="120"/>
      <c r="E845" s="122"/>
      <c r="F845" s="120"/>
      <c r="G845" s="120"/>
    </row>
    <row r="846" spans="1:7">
      <c r="A846" s="46"/>
      <c r="B846" s="120"/>
      <c r="C846" s="121"/>
      <c r="D846" s="120"/>
      <c r="E846" s="122"/>
      <c r="F846" s="120"/>
      <c r="G846" s="120"/>
    </row>
    <row r="847" spans="1:7">
      <c r="A847" s="46"/>
      <c r="B847" s="120"/>
      <c r="C847" s="121"/>
      <c r="D847" s="120"/>
      <c r="E847" s="122"/>
      <c r="F847" s="120"/>
      <c r="G847" s="120"/>
    </row>
    <row r="848" spans="1:7">
      <c r="A848" s="46"/>
      <c r="B848" s="120"/>
      <c r="C848" s="121"/>
      <c r="D848" s="120"/>
      <c r="E848" s="122"/>
      <c r="F848" s="120"/>
      <c r="G848" s="120"/>
    </row>
    <row r="849" spans="1:7">
      <c r="A849" s="46"/>
      <c r="B849" s="120"/>
      <c r="C849" s="121"/>
      <c r="D849" s="120"/>
      <c r="E849" s="122"/>
      <c r="F849" s="120"/>
      <c r="G849" s="120"/>
    </row>
    <row r="850" spans="1:7">
      <c r="A850" s="46"/>
      <c r="B850" s="120"/>
      <c r="C850" s="121"/>
      <c r="D850" s="120"/>
      <c r="E850" s="122"/>
      <c r="F850" s="120"/>
      <c r="G850" s="120"/>
    </row>
    <row r="851" spans="1:7">
      <c r="A851" s="46"/>
      <c r="B851" s="120"/>
      <c r="C851" s="121"/>
      <c r="D851" s="120"/>
      <c r="E851" s="122"/>
      <c r="F851" s="120"/>
      <c r="G851" s="120"/>
    </row>
    <row r="852" spans="1:7">
      <c r="A852" s="46"/>
      <c r="B852" s="120"/>
      <c r="C852" s="121"/>
      <c r="D852" s="120"/>
      <c r="E852" s="122"/>
      <c r="F852" s="120"/>
      <c r="G852" s="120"/>
    </row>
    <row r="853" spans="1:7">
      <c r="A853" s="46"/>
      <c r="B853" s="120"/>
      <c r="C853" s="121"/>
      <c r="D853" s="120"/>
      <c r="E853" s="122"/>
      <c r="F853" s="120"/>
      <c r="G853" s="120"/>
    </row>
    <row r="854" spans="1:7">
      <c r="A854" s="46"/>
      <c r="B854" s="120"/>
      <c r="C854" s="121"/>
      <c r="D854" s="120"/>
      <c r="E854" s="122"/>
      <c r="F854" s="120"/>
      <c r="G854" s="120"/>
    </row>
    <row r="855" spans="1:7">
      <c r="A855" s="46"/>
      <c r="B855" s="120"/>
      <c r="C855" s="121"/>
      <c r="D855" s="120"/>
      <c r="E855" s="122"/>
      <c r="F855" s="120"/>
      <c r="G855" s="120"/>
    </row>
    <row r="856" spans="1:7">
      <c r="A856" s="46"/>
      <c r="B856" s="120"/>
      <c r="C856" s="121"/>
      <c r="D856" s="120"/>
      <c r="E856" s="122"/>
      <c r="F856" s="120"/>
      <c r="G856" s="120"/>
    </row>
    <row r="857" spans="1:7">
      <c r="A857" s="46"/>
      <c r="B857" s="120"/>
      <c r="C857" s="121"/>
      <c r="D857" s="120"/>
      <c r="E857" s="122"/>
      <c r="F857" s="120"/>
      <c r="G857" s="120"/>
    </row>
    <row r="858" spans="1:7">
      <c r="A858" s="46"/>
      <c r="B858" s="120"/>
      <c r="C858" s="121"/>
      <c r="D858" s="120"/>
      <c r="E858" s="122"/>
      <c r="F858" s="120"/>
      <c r="G858" s="120"/>
    </row>
    <row r="859" spans="1:7">
      <c r="A859" s="46"/>
      <c r="B859" s="120"/>
      <c r="C859" s="121"/>
      <c r="D859" s="120"/>
      <c r="E859" s="122"/>
      <c r="F859" s="120"/>
      <c r="G859" s="120"/>
    </row>
    <row r="860" spans="1:7">
      <c r="A860" s="46"/>
      <c r="B860" s="120"/>
      <c r="C860" s="121"/>
      <c r="D860" s="120"/>
      <c r="E860" s="122"/>
      <c r="F860" s="120"/>
      <c r="G860" s="120"/>
    </row>
    <row r="861" spans="1:7">
      <c r="A861" s="46"/>
      <c r="B861" s="120"/>
      <c r="C861" s="121"/>
      <c r="D861" s="120"/>
      <c r="E861" s="122"/>
      <c r="F861" s="120"/>
      <c r="G861" s="120"/>
    </row>
    <row r="862" spans="1:7">
      <c r="A862" s="46"/>
      <c r="B862" s="120"/>
      <c r="C862" s="121"/>
      <c r="D862" s="120"/>
      <c r="E862" s="122"/>
      <c r="F862" s="120"/>
      <c r="G862" s="120"/>
    </row>
    <row r="863" spans="1:7">
      <c r="A863" s="46"/>
      <c r="B863" s="120"/>
      <c r="C863" s="121"/>
      <c r="D863" s="120"/>
      <c r="E863" s="122"/>
      <c r="F863" s="120"/>
      <c r="G863" s="120"/>
    </row>
    <row r="864" spans="1:7">
      <c r="A864" s="46"/>
      <c r="B864" s="120"/>
      <c r="C864" s="121"/>
      <c r="D864" s="120"/>
      <c r="E864" s="122"/>
      <c r="F864" s="120"/>
      <c r="G864" s="120"/>
    </row>
    <row r="865" spans="1:7">
      <c r="A865" s="46"/>
      <c r="B865" s="120"/>
      <c r="C865" s="121"/>
      <c r="D865" s="120"/>
      <c r="E865" s="122"/>
      <c r="F865" s="120"/>
      <c r="G865" s="120"/>
    </row>
    <row r="866" spans="1:7">
      <c r="A866" s="46"/>
      <c r="B866" s="120"/>
      <c r="C866" s="121"/>
      <c r="D866" s="120"/>
      <c r="E866" s="122"/>
      <c r="F866" s="120"/>
      <c r="G866" s="120"/>
    </row>
    <row r="867" spans="1:7">
      <c r="A867" s="46"/>
      <c r="B867" s="120"/>
      <c r="C867" s="121"/>
      <c r="D867" s="120"/>
      <c r="E867" s="122"/>
      <c r="F867" s="120"/>
      <c r="G867" s="120"/>
    </row>
    <row r="868" spans="1:7">
      <c r="A868" s="46"/>
      <c r="B868" s="120"/>
      <c r="C868" s="121"/>
      <c r="D868" s="120"/>
      <c r="E868" s="122"/>
      <c r="F868" s="120"/>
      <c r="G868" s="120"/>
    </row>
    <row r="869" spans="1:7">
      <c r="A869" s="46"/>
      <c r="B869" s="120"/>
      <c r="C869" s="121"/>
      <c r="D869" s="120"/>
      <c r="E869" s="122"/>
      <c r="F869" s="120"/>
      <c r="G869" s="120"/>
    </row>
    <row r="870" spans="1:7">
      <c r="A870" s="46"/>
      <c r="B870" s="120"/>
      <c r="C870" s="121"/>
      <c r="D870" s="120"/>
      <c r="E870" s="122"/>
      <c r="F870" s="120"/>
      <c r="G870" s="120"/>
    </row>
    <row r="871" spans="1:7">
      <c r="A871" s="46"/>
      <c r="B871" s="120"/>
      <c r="C871" s="121"/>
      <c r="D871" s="120"/>
      <c r="E871" s="122"/>
      <c r="F871" s="120"/>
      <c r="G871" s="120"/>
    </row>
    <row r="872" spans="1:7">
      <c r="A872" s="46"/>
      <c r="B872" s="120"/>
      <c r="C872" s="121"/>
      <c r="D872" s="120"/>
      <c r="E872" s="122"/>
      <c r="F872" s="120"/>
      <c r="G872" s="120"/>
    </row>
    <row r="873" spans="1:7">
      <c r="A873" s="46"/>
      <c r="B873" s="120"/>
      <c r="C873" s="121"/>
      <c r="D873" s="120"/>
      <c r="E873" s="122"/>
      <c r="F873" s="120"/>
      <c r="G873" s="120"/>
    </row>
    <row r="874" spans="1:7">
      <c r="A874" s="46"/>
      <c r="B874" s="120"/>
      <c r="C874" s="121"/>
      <c r="D874" s="120"/>
      <c r="E874" s="122"/>
      <c r="F874" s="120"/>
      <c r="G874" s="120"/>
    </row>
    <row r="875" spans="1:7">
      <c r="A875" s="46"/>
      <c r="B875" s="120"/>
      <c r="C875" s="121"/>
      <c r="D875" s="120"/>
      <c r="E875" s="122"/>
      <c r="F875" s="120"/>
      <c r="G875" s="120"/>
    </row>
    <row r="876" spans="1:7">
      <c r="A876" s="46"/>
      <c r="B876" s="120"/>
      <c r="C876" s="121"/>
      <c r="D876" s="120"/>
      <c r="E876" s="122"/>
      <c r="F876" s="120"/>
      <c r="G876" s="120"/>
    </row>
    <row r="877" spans="1:7">
      <c r="A877" s="46"/>
      <c r="B877" s="120"/>
      <c r="C877" s="121"/>
      <c r="D877" s="120"/>
      <c r="E877" s="122"/>
      <c r="F877" s="120"/>
      <c r="G877" s="120"/>
    </row>
    <row r="878" spans="1:7">
      <c r="A878" s="46"/>
      <c r="B878" s="120"/>
      <c r="C878" s="121"/>
      <c r="D878" s="120"/>
      <c r="E878" s="122"/>
      <c r="F878" s="120"/>
      <c r="G878" s="120"/>
    </row>
    <row r="879" spans="1:7">
      <c r="A879" s="46"/>
      <c r="B879" s="120"/>
      <c r="C879" s="121"/>
      <c r="D879" s="120"/>
      <c r="E879" s="122"/>
      <c r="F879" s="120"/>
      <c r="G879" s="120"/>
    </row>
    <row r="880" spans="1:7">
      <c r="A880" s="46"/>
      <c r="B880" s="120"/>
      <c r="C880" s="121"/>
      <c r="D880" s="120"/>
      <c r="E880" s="122"/>
      <c r="F880" s="120"/>
      <c r="G880" s="120"/>
    </row>
    <row r="881" spans="1:7">
      <c r="A881" s="46"/>
      <c r="B881" s="120"/>
      <c r="C881" s="121"/>
      <c r="D881" s="120"/>
      <c r="E881" s="122"/>
      <c r="F881" s="120"/>
      <c r="G881" s="120"/>
    </row>
    <row r="882" spans="1:7">
      <c r="A882" s="46"/>
      <c r="B882" s="120"/>
      <c r="C882" s="121"/>
      <c r="D882" s="120"/>
      <c r="E882" s="122"/>
      <c r="F882" s="120"/>
      <c r="G882" s="120"/>
    </row>
    <row r="883" spans="1:7">
      <c r="A883" s="46"/>
      <c r="B883" s="120"/>
      <c r="C883" s="121"/>
      <c r="D883" s="120"/>
      <c r="E883" s="122"/>
      <c r="F883" s="120"/>
      <c r="G883" s="120"/>
    </row>
    <row r="884" spans="1:7">
      <c r="A884" s="46"/>
      <c r="B884" s="120"/>
      <c r="C884" s="121"/>
      <c r="D884" s="120"/>
      <c r="E884" s="122"/>
      <c r="F884" s="120"/>
      <c r="G884" s="120"/>
    </row>
    <row r="885" spans="1:7">
      <c r="A885" s="46"/>
      <c r="B885" s="120"/>
      <c r="C885" s="121"/>
      <c r="D885" s="120"/>
      <c r="E885" s="122"/>
      <c r="F885" s="120"/>
      <c r="G885" s="120"/>
    </row>
    <row r="886" spans="1:7">
      <c r="A886" s="46"/>
      <c r="B886" s="120"/>
      <c r="C886" s="121"/>
      <c r="D886" s="120"/>
      <c r="E886" s="122"/>
      <c r="F886" s="120"/>
      <c r="G886" s="120"/>
    </row>
    <row r="887" spans="1:7">
      <c r="A887" s="46"/>
      <c r="B887" s="120"/>
      <c r="C887" s="121"/>
      <c r="D887" s="120"/>
      <c r="E887" s="122"/>
      <c r="F887" s="120"/>
      <c r="G887" s="120"/>
    </row>
    <row r="888" spans="1:7">
      <c r="A888" s="46"/>
      <c r="B888" s="120"/>
      <c r="C888" s="121"/>
      <c r="D888" s="120"/>
      <c r="E888" s="122"/>
      <c r="F888" s="120"/>
      <c r="G888" s="120"/>
    </row>
    <row r="889" spans="1:7">
      <c r="A889" s="46"/>
      <c r="B889" s="120"/>
      <c r="C889" s="121"/>
      <c r="D889" s="120"/>
      <c r="E889" s="122"/>
      <c r="F889" s="120"/>
      <c r="G889" s="120"/>
    </row>
    <row r="890" spans="1:7">
      <c r="A890" s="46"/>
      <c r="B890" s="120"/>
      <c r="C890" s="121"/>
      <c r="D890" s="120"/>
      <c r="E890" s="122"/>
      <c r="F890" s="120"/>
      <c r="G890" s="120"/>
    </row>
    <row r="891" spans="1:7">
      <c r="A891" s="46"/>
      <c r="B891" s="120"/>
      <c r="C891" s="121"/>
      <c r="D891" s="120"/>
      <c r="E891" s="122"/>
      <c r="F891" s="120"/>
      <c r="G891" s="120"/>
    </row>
    <row r="892" spans="1:7">
      <c r="A892" s="46"/>
      <c r="B892" s="120"/>
      <c r="C892" s="121"/>
      <c r="D892" s="120"/>
      <c r="E892" s="122"/>
      <c r="F892" s="120"/>
      <c r="G892" s="120"/>
    </row>
    <row r="893" spans="1:7">
      <c r="A893" s="46"/>
      <c r="B893" s="120"/>
      <c r="C893" s="121"/>
      <c r="D893" s="120"/>
      <c r="E893" s="122"/>
      <c r="F893" s="120"/>
      <c r="G893" s="120"/>
    </row>
    <row r="894" spans="1:7">
      <c r="A894" s="46"/>
      <c r="B894" s="120"/>
      <c r="C894" s="121"/>
      <c r="D894" s="120"/>
      <c r="E894" s="122"/>
      <c r="F894" s="120"/>
      <c r="G894" s="120"/>
    </row>
    <row r="895" spans="1:7">
      <c r="A895" s="46"/>
      <c r="B895" s="120"/>
      <c r="C895" s="121"/>
      <c r="D895" s="120"/>
      <c r="E895" s="122"/>
      <c r="F895" s="120"/>
      <c r="G895" s="120"/>
    </row>
    <row r="896" spans="1:7">
      <c r="A896" s="46"/>
      <c r="B896" s="120"/>
      <c r="C896" s="121"/>
      <c r="D896" s="120"/>
      <c r="E896" s="122"/>
      <c r="F896" s="120"/>
      <c r="G896" s="120"/>
    </row>
    <row r="897" spans="1:7">
      <c r="A897" s="46"/>
      <c r="B897" s="120"/>
      <c r="C897" s="121"/>
      <c r="D897" s="120"/>
      <c r="E897" s="122"/>
      <c r="F897" s="120"/>
      <c r="G897" s="120"/>
    </row>
    <row r="898" spans="1:7">
      <c r="A898" s="46"/>
      <c r="B898" s="120"/>
      <c r="C898" s="121"/>
      <c r="D898" s="120"/>
      <c r="E898" s="122"/>
      <c r="F898" s="120"/>
      <c r="G898" s="120"/>
    </row>
    <row r="899" spans="1:7">
      <c r="A899" s="46"/>
      <c r="B899" s="120"/>
      <c r="C899" s="121"/>
      <c r="D899" s="120"/>
      <c r="E899" s="122"/>
      <c r="F899" s="120"/>
      <c r="G899" s="120"/>
    </row>
    <row r="900" spans="1:7">
      <c r="A900" s="46"/>
      <c r="B900" s="120"/>
      <c r="C900" s="121"/>
      <c r="D900" s="120"/>
      <c r="E900" s="122"/>
      <c r="F900" s="120"/>
      <c r="G900" s="120"/>
    </row>
    <row r="901" spans="1:7">
      <c r="A901" s="46"/>
      <c r="B901" s="120"/>
      <c r="C901" s="121"/>
      <c r="D901" s="120"/>
      <c r="E901" s="122"/>
      <c r="F901" s="120"/>
      <c r="G901" s="120"/>
    </row>
    <row r="902" spans="1:7">
      <c r="A902" s="46"/>
      <c r="B902" s="120"/>
      <c r="C902" s="121"/>
      <c r="D902" s="120"/>
      <c r="E902" s="122"/>
      <c r="F902" s="120"/>
      <c r="G902" s="120"/>
    </row>
    <row r="903" spans="1:7">
      <c r="A903" s="46"/>
      <c r="B903" s="120"/>
      <c r="C903" s="121"/>
      <c r="D903" s="120"/>
      <c r="E903" s="122"/>
      <c r="F903" s="120"/>
      <c r="G903" s="120"/>
    </row>
    <row r="904" spans="1:7">
      <c r="A904" s="46"/>
      <c r="B904" s="120"/>
      <c r="C904" s="121"/>
      <c r="D904" s="120"/>
      <c r="E904" s="122"/>
      <c r="F904" s="120"/>
      <c r="G904" s="120"/>
    </row>
    <row r="905" spans="1:7">
      <c r="A905" s="46"/>
      <c r="B905" s="120"/>
      <c r="C905" s="121"/>
      <c r="D905" s="120"/>
      <c r="E905" s="122"/>
      <c r="F905" s="120"/>
      <c r="G905" s="120"/>
    </row>
    <row r="906" spans="1:7">
      <c r="A906" s="46"/>
      <c r="B906" s="120"/>
      <c r="C906" s="121"/>
      <c r="D906" s="120"/>
      <c r="E906" s="122"/>
      <c r="F906" s="120"/>
      <c r="G906" s="120"/>
    </row>
    <row r="907" spans="1:7">
      <c r="A907" s="46"/>
      <c r="B907" s="120"/>
      <c r="C907" s="121"/>
      <c r="D907" s="120"/>
      <c r="E907" s="122"/>
      <c r="F907" s="120"/>
      <c r="G907" s="120"/>
    </row>
    <row r="908" spans="1:7">
      <c r="A908" s="46"/>
      <c r="B908" s="120"/>
      <c r="C908" s="121"/>
      <c r="D908" s="120"/>
      <c r="E908" s="122"/>
      <c r="F908" s="120"/>
      <c r="G908" s="120"/>
    </row>
    <row r="909" spans="1:7">
      <c r="A909" s="46"/>
      <c r="B909" s="120"/>
      <c r="C909" s="121"/>
      <c r="D909" s="120"/>
      <c r="E909" s="122"/>
      <c r="F909" s="120"/>
      <c r="G909" s="120"/>
    </row>
    <row r="910" spans="1:7">
      <c r="A910" s="46"/>
      <c r="B910" s="120"/>
      <c r="C910" s="121"/>
      <c r="D910" s="120"/>
      <c r="E910" s="122"/>
      <c r="F910" s="120"/>
      <c r="G910" s="120"/>
    </row>
    <row r="911" spans="1:7">
      <c r="A911" s="46"/>
      <c r="B911" s="120"/>
      <c r="C911" s="121"/>
      <c r="D911" s="120"/>
      <c r="E911" s="122"/>
      <c r="F911" s="120"/>
      <c r="G911" s="120"/>
    </row>
    <row r="912" spans="1:7">
      <c r="A912" s="46"/>
      <c r="B912" s="120"/>
      <c r="C912" s="121"/>
      <c r="D912" s="120"/>
      <c r="E912" s="122"/>
      <c r="F912" s="120"/>
      <c r="G912" s="120"/>
    </row>
    <row r="913" spans="1:7">
      <c r="A913" s="46"/>
      <c r="B913" s="120"/>
      <c r="C913" s="121"/>
      <c r="D913" s="120"/>
      <c r="E913" s="122"/>
      <c r="F913" s="120"/>
      <c r="G913" s="120"/>
    </row>
    <row r="914" spans="1:7">
      <c r="A914" s="46"/>
      <c r="B914" s="120"/>
      <c r="C914" s="121"/>
      <c r="D914" s="120"/>
      <c r="E914" s="122"/>
      <c r="F914" s="120"/>
      <c r="G914" s="120"/>
    </row>
    <row r="915" spans="1:7">
      <c r="A915" s="46"/>
      <c r="B915" s="120"/>
      <c r="C915" s="121"/>
      <c r="D915" s="120"/>
      <c r="E915" s="122"/>
      <c r="F915" s="120"/>
      <c r="G915" s="120"/>
    </row>
    <row r="916" spans="1:7">
      <c r="A916" s="46"/>
      <c r="B916" s="120"/>
      <c r="C916" s="121"/>
      <c r="D916" s="120"/>
      <c r="E916" s="122"/>
      <c r="F916" s="120"/>
      <c r="G916" s="120"/>
    </row>
    <row r="917" spans="1:7">
      <c r="A917" s="46"/>
      <c r="B917" s="120"/>
      <c r="C917" s="121"/>
      <c r="D917" s="120"/>
      <c r="E917" s="122"/>
      <c r="F917" s="120"/>
      <c r="G917" s="120"/>
    </row>
    <row r="918" spans="1:7">
      <c r="A918" s="46"/>
      <c r="B918" s="120"/>
      <c r="C918" s="121"/>
      <c r="D918" s="120"/>
      <c r="E918" s="122"/>
      <c r="F918" s="120"/>
      <c r="G918" s="120"/>
    </row>
    <row r="919" spans="1:7">
      <c r="A919" s="46"/>
      <c r="B919" s="120"/>
      <c r="C919" s="121"/>
      <c r="D919" s="120"/>
      <c r="E919" s="122"/>
      <c r="F919" s="120"/>
      <c r="G919" s="120"/>
    </row>
    <row r="920" spans="1:7">
      <c r="A920" s="46"/>
      <c r="B920" s="120"/>
      <c r="C920" s="121"/>
      <c r="D920" s="120"/>
      <c r="E920" s="122"/>
      <c r="F920" s="120"/>
      <c r="G920" s="120"/>
    </row>
    <row r="921" spans="1:7">
      <c r="A921" s="46"/>
      <c r="B921" s="120"/>
      <c r="C921" s="121"/>
      <c r="D921" s="120"/>
      <c r="E921" s="122"/>
      <c r="F921" s="120"/>
      <c r="G921" s="120"/>
    </row>
    <row r="922" spans="1:7">
      <c r="A922" s="46"/>
      <c r="B922" s="120"/>
      <c r="C922" s="121"/>
      <c r="D922" s="120"/>
      <c r="E922" s="122"/>
      <c r="F922" s="120"/>
      <c r="G922" s="120"/>
    </row>
    <row r="923" spans="1:7">
      <c r="A923" s="46"/>
      <c r="B923" s="120"/>
      <c r="C923" s="121"/>
      <c r="D923" s="120"/>
      <c r="E923" s="122"/>
      <c r="F923" s="120"/>
      <c r="G923" s="120"/>
    </row>
    <row r="924" spans="1:7">
      <c r="A924" s="46"/>
      <c r="B924" s="120"/>
      <c r="C924" s="121"/>
      <c r="D924" s="120"/>
      <c r="E924" s="122"/>
      <c r="F924" s="120"/>
      <c r="G924" s="120"/>
    </row>
    <row r="925" spans="1:7">
      <c r="A925" s="46"/>
      <c r="B925" s="120"/>
      <c r="C925" s="121"/>
      <c r="D925" s="120"/>
      <c r="E925" s="122"/>
      <c r="F925" s="120"/>
      <c r="G925" s="120"/>
    </row>
    <row r="926" spans="1:7">
      <c r="A926" s="46"/>
      <c r="B926" s="120"/>
      <c r="C926" s="121"/>
      <c r="D926" s="120"/>
      <c r="E926" s="122"/>
      <c r="F926" s="120"/>
      <c r="G926" s="120"/>
    </row>
    <row r="927" spans="1:7">
      <c r="A927" s="46"/>
      <c r="B927" s="120"/>
      <c r="C927" s="121"/>
      <c r="D927" s="120"/>
      <c r="E927" s="122"/>
      <c r="F927" s="120"/>
      <c r="G927" s="120"/>
    </row>
    <row r="928" spans="1:7">
      <c r="A928" s="46"/>
      <c r="B928" s="120"/>
      <c r="C928" s="121"/>
      <c r="D928" s="120"/>
      <c r="E928" s="122"/>
      <c r="F928" s="120"/>
      <c r="G928" s="120"/>
    </row>
    <row r="929" spans="1:7">
      <c r="A929" s="46"/>
      <c r="B929" s="120"/>
      <c r="C929" s="121"/>
      <c r="D929" s="120"/>
      <c r="E929" s="122"/>
      <c r="F929" s="120"/>
      <c r="G929" s="120"/>
    </row>
    <row r="930" spans="1:7">
      <c r="A930" s="46"/>
      <c r="B930" s="120"/>
      <c r="C930" s="121"/>
      <c r="D930" s="120"/>
      <c r="E930" s="122"/>
      <c r="F930" s="120"/>
      <c r="G930" s="120"/>
    </row>
    <row r="931" spans="1:7">
      <c r="A931" s="46"/>
      <c r="B931" s="120"/>
      <c r="C931" s="121"/>
      <c r="D931" s="120"/>
      <c r="E931" s="122"/>
      <c r="F931" s="120"/>
      <c r="G931" s="120"/>
    </row>
    <row r="932" spans="1:7">
      <c r="A932" s="46"/>
      <c r="B932" s="120"/>
      <c r="C932" s="121"/>
      <c r="D932" s="120"/>
      <c r="E932" s="122"/>
      <c r="F932" s="120"/>
      <c r="G932" s="120"/>
    </row>
    <row r="933" spans="1:7">
      <c r="A933" s="46"/>
      <c r="B933" s="120"/>
      <c r="C933" s="121"/>
      <c r="D933" s="120"/>
      <c r="E933" s="122"/>
      <c r="F933" s="120"/>
      <c r="G933" s="120"/>
    </row>
    <row r="934" spans="1:7">
      <c r="A934" s="46"/>
      <c r="B934" s="120"/>
      <c r="C934" s="121"/>
      <c r="D934" s="120"/>
      <c r="E934" s="122"/>
      <c r="F934" s="120"/>
      <c r="G934" s="120"/>
    </row>
    <row r="935" spans="1:7">
      <c r="A935" s="46"/>
      <c r="B935" s="120"/>
      <c r="C935" s="121"/>
      <c r="D935" s="120"/>
      <c r="E935" s="122"/>
      <c r="F935" s="120"/>
      <c r="G935" s="120"/>
    </row>
    <row r="936" spans="1:7">
      <c r="A936" s="46"/>
      <c r="B936" s="120"/>
      <c r="C936" s="121"/>
      <c r="D936" s="120"/>
      <c r="E936" s="122"/>
      <c r="F936" s="120"/>
      <c r="G936" s="120"/>
    </row>
    <row r="937" spans="1:7">
      <c r="A937" s="46"/>
      <c r="B937" s="120"/>
      <c r="C937" s="121"/>
      <c r="D937" s="120"/>
      <c r="E937" s="122"/>
      <c r="F937" s="120"/>
      <c r="G937" s="120"/>
    </row>
    <row r="938" spans="1:7">
      <c r="A938" s="46"/>
      <c r="B938" s="120"/>
      <c r="C938" s="121"/>
      <c r="D938" s="120"/>
      <c r="E938" s="122"/>
      <c r="F938" s="120"/>
      <c r="G938" s="120"/>
    </row>
    <row r="939" spans="1:7">
      <c r="A939" s="46"/>
      <c r="B939" s="120"/>
      <c r="C939" s="121"/>
      <c r="D939" s="120"/>
      <c r="E939" s="122"/>
      <c r="F939" s="120"/>
      <c r="G939" s="120"/>
    </row>
    <row r="940" spans="1:7">
      <c r="A940" s="46"/>
      <c r="B940" s="120"/>
      <c r="C940" s="121"/>
      <c r="D940" s="120"/>
      <c r="E940" s="122"/>
      <c r="F940" s="120"/>
      <c r="G940" s="120"/>
    </row>
    <row r="941" spans="1:7">
      <c r="A941" s="46"/>
      <c r="B941" s="120"/>
      <c r="C941" s="121"/>
      <c r="D941" s="120"/>
      <c r="E941" s="122"/>
      <c r="F941" s="120"/>
      <c r="G941" s="120"/>
    </row>
    <row r="942" spans="1:7">
      <c r="A942" s="46"/>
      <c r="B942" s="120"/>
      <c r="C942" s="121"/>
      <c r="D942" s="120"/>
      <c r="E942" s="122"/>
      <c r="F942" s="120"/>
      <c r="G942" s="120"/>
    </row>
    <row r="943" spans="1:7">
      <c r="A943" s="46"/>
      <c r="B943" s="120"/>
      <c r="C943" s="121"/>
      <c r="D943" s="120"/>
      <c r="E943" s="122"/>
      <c r="F943" s="120"/>
      <c r="G943" s="120"/>
    </row>
    <row r="944" spans="1:7">
      <c r="A944" s="46"/>
      <c r="B944" s="120"/>
      <c r="C944" s="121"/>
      <c r="D944" s="120"/>
      <c r="E944" s="122"/>
      <c r="F944" s="120"/>
      <c r="G944" s="120"/>
    </row>
    <row r="945" spans="1:7">
      <c r="A945" s="46"/>
      <c r="B945" s="120"/>
      <c r="C945" s="121"/>
      <c r="D945" s="120"/>
      <c r="E945" s="122"/>
      <c r="F945" s="120"/>
      <c r="G945" s="120"/>
    </row>
    <row r="946" spans="1:7">
      <c r="A946" s="46"/>
      <c r="B946" s="120"/>
      <c r="C946" s="121"/>
      <c r="D946" s="120"/>
      <c r="E946" s="122"/>
      <c r="F946" s="120"/>
      <c r="G946" s="120"/>
    </row>
    <row r="947" spans="1:7">
      <c r="A947" s="46"/>
      <c r="B947" s="120"/>
      <c r="C947" s="121"/>
      <c r="D947" s="120"/>
      <c r="E947" s="122"/>
      <c r="F947" s="120"/>
      <c r="G947" s="120"/>
    </row>
    <row r="948" spans="1:7">
      <c r="A948" s="46"/>
      <c r="B948" s="120"/>
      <c r="C948" s="121"/>
      <c r="D948" s="120"/>
      <c r="E948" s="122"/>
      <c r="F948" s="120"/>
      <c r="G948" s="120"/>
    </row>
    <row r="949" spans="1:7">
      <c r="A949" s="46"/>
      <c r="B949" s="120"/>
      <c r="C949" s="121"/>
      <c r="D949" s="120"/>
      <c r="E949" s="122"/>
      <c r="F949" s="120"/>
      <c r="G949" s="120"/>
    </row>
    <row r="950" spans="1:7">
      <c r="A950" s="46"/>
      <c r="B950" s="120"/>
      <c r="C950" s="121"/>
      <c r="D950" s="120"/>
      <c r="E950" s="122"/>
      <c r="F950" s="120"/>
      <c r="G950" s="120"/>
    </row>
    <row r="951" spans="1:7">
      <c r="A951" s="46"/>
      <c r="B951" s="120"/>
      <c r="C951" s="121"/>
      <c r="D951" s="120"/>
      <c r="E951" s="122"/>
      <c r="F951" s="120"/>
      <c r="G951" s="120"/>
    </row>
    <row r="952" spans="1:7">
      <c r="A952" s="46"/>
      <c r="B952" s="120"/>
      <c r="C952" s="121"/>
      <c r="D952" s="120"/>
      <c r="E952" s="122"/>
      <c r="F952" s="120"/>
      <c r="G952" s="120"/>
    </row>
    <row r="953" spans="1:7">
      <c r="A953" s="46"/>
      <c r="B953" s="120"/>
      <c r="C953" s="121"/>
      <c r="D953" s="120"/>
      <c r="E953" s="122"/>
      <c r="F953" s="120"/>
      <c r="G953" s="120"/>
    </row>
    <row r="954" spans="1:7">
      <c r="A954" s="46"/>
      <c r="B954" s="120"/>
      <c r="C954" s="121"/>
      <c r="D954" s="120"/>
      <c r="E954" s="122"/>
      <c r="F954" s="120"/>
      <c r="G954" s="120"/>
    </row>
    <row r="955" spans="1:7">
      <c r="A955" s="46"/>
      <c r="B955" s="120"/>
      <c r="C955" s="121"/>
      <c r="D955" s="120"/>
      <c r="E955" s="122"/>
      <c r="F955" s="120"/>
      <c r="G955" s="120"/>
    </row>
    <row r="956" spans="1:7">
      <c r="A956" s="46"/>
      <c r="B956" s="120"/>
      <c r="C956" s="121"/>
      <c r="D956" s="120"/>
      <c r="E956" s="122"/>
      <c r="F956" s="120"/>
      <c r="G956" s="120"/>
    </row>
    <row r="957" spans="1:7">
      <c r="A957" s="46"/>
      <c r="B957" s="120"/>
      <c r="C957" s="121"/>
      <c r="D957" s="120"/>
      <c r="E957" s="122"/>
      <c r="F957" s="120"/>
      <c r="G957" s="120"/>
    </row>
    <row r="958" spans="1:7">
      <c r="A958" s="46"/>
      <c r="B958" s="120"/>
      <c r="C958" s="121"/>
      <c r="D958" s="120"/>
      <c r="E958" s="122"/>
      <c r="F958" s="120"/>
      <c r="G958" s="120"/>
    </row>
    <row r="959" spans="1:7">
      <c r="A959" s="46"/>
      <c r="B959" s="120"/>
      <c r="C959" s="121"/>
      <c r="D959" s="120"/>
      <c r="E959" s="122"/>
      <c r="F959" s="120"/>
      <c r="G959" s="120"/>
    </row>
    <row r="960" spans="1:7">
      <c r="A960" s="46"/>
      <c r="B960" s="120"/>
      <c r="C960" s="121"/>
      <c r="D960" s="120"/>
      <c r="E960" s="122"/>
      <c r="F960" s="120"/>
      <c r="G960" s="120"/>
    </row>
    <row r="961" spans="1:7">
      <c r="A961" s="46"/>
      <c r="B961" s="120"/>
      <c r="C961" s="121"/>
      <c r="D961" s="120"/>
      <c r="E961" s="122"/>
      <c r="F961" s="120"/>
      <c r="G961" s="120"/>
    </row>
    <row r="962" spans="1:7">
      <c r="A962" s="46"/>
      <c r="B962" s="120"/>
      <c r="C962" s="121"/>
      <c r="D962" s="120"/>
      <c r="E962" s="122"/>
      <c r="F962" s="120"/>
      <c r="G962" s="120"/>
    </row>
    <row r="963" spans="1:7">
      <c r="A963" s="46"/>
      <c r="B963" s="120"/>
      <c r="C963" s="121"/>
      <c r="D963" s="120"/>
      <c r="E963" s="122"/>
      <c r="F963" s="120"/>
      <c r="G963" s="120"/>
    </row>
    <row r="964" spans="1:7">
      <c r="A964" s="46"/>
      <c r="B964" s="120"/>
      <c r="C964" s="121"/>
      <c r="D964" s="120"/>
      <c r="E964" s="122"/>
      <c r="F964" s="120"/>
      <c r="G964" s="120"/>
    </row>
    <row r="965" spans="1:7">
      <c r="A965" s="46"/>
      <c r="B965" s="120"/>
      <c r="C965" s="121"/>
      <c r="D965" s="120"/>
      <c r="E965" s="122"/>
      <c r="F965" s="120"/>
      <c r="G965" s="120"/>
    </row>
    <row r="966" spans="1:7">
      <c r="A966" s="46"/>
      <c r="B966" s="120"/>
      <c r="C966" s="121"/>
      <c r="D966" s="120"/>
      <c r="E966" s="122"/>
      <c r="F966" s="120"/>
      <c r="G966" s="120"/>
    </row>
    <row r="967" spans="1:7">
      <c r="A967" s="46"/>
      <c r="B967" s="120"/>
      <c r="C967" s="121"/>
      <c r="D967" s="120"/>
      <c r="E967" s="122"/>
      <c r="F967" s="120"/>
      <c r="G967" s="120"/>
    </row>
    <row r="968" spans="1:7">
      <c r="A968" s="46"/>
      <c r="B968" s="120"/>
      <c r="C968" s="121"/>
      <c r="D968" s="120"/>
      <c r="E968" s="122"/>
      <c r="F968" s="120"/>
      <c r="G968" s="120"/>
    </row>
    <row r="969" spans="1:7">
      <c r="A969" s="46"/>
      <c r="B969" s="120"/>
      <c r="C969" s="121"/>
      <c r="D969" s="120"/>
      <c r="E969" s="122"/>
      <c r="F969" s="120"/>
      <c r="G969" s="120"/>
    </row>
    <row r="970" spans="1:7">
      <c r="A970" s="46"/>
      <c r="B970" s="120"/>
      <c r="C970" s="121"/>
      <c r="D970" s="120"/>
      <c r="E970" s="122"/>
      <c r="F970" s="120"/>
      <c r="G970" s="120"/>
    </row>
    <row r="971" spans="1:7">
      <c r="A971" s="46"/>
      <c r="B971" s="120"/>
      <c r="C971" s="121"/>
      <c r="D971" s="120"/>
      <c r="E971" s="122"/>
      <c r="F971" s="120"/>
      <c r="G971" s="120"/>
    </row>
    <row r="972" spans="1:7">
      <c r="A972" s="46"/>
      <c r="B972" s="120"/>
      <c r="C972" s="121"/>
      <c r="D972" s="120"/>
      <c r="E972" s="122"/>
      <c r="F972" s="120"/>
      <c r="G972" s="120"/>
    </row>
    <row r="973" spans="1:7">
      <c r="A973" s="46"/>
      <c r="B973" s="120"/>
      <c r="C973" s="121"/>
      <c r="D973" s="120"/>
      <c r="E973" s="122"/>
      <c r="F973" s="120"/>
      <c r="G973" s="120"/>
    </row>
    <row r="974" spans="1:7">
      <c r="A974" s="46"/>
      <c r="B974" s="120"/>
      <c r="C974" s="121"/>
      <c r="D974" s="120"/>
      <c r="E974" s="122"/>
      <c r="F974" s="120"/>
      <c r="G974" s="120"/>
    </row>
    <row r="975" spans="1:7">
      <c r="A975" s="46"/>
      <c r="B975" s="120"/>
      <c r="C975" s="121"/>
      <c r="D975" s="120"/>
      <c r="E975" s="122"/>
      <c r="F975" s="120"/>
      <c r="G975" s="120"/>
    </row>
    <row r="976" spans="1:7">
      <c r="A976" s="46"/>
      <c r="B976" s="120"/>
      <c r="C976" s="121"/>
      <c r="D976" s="120"/>
      <c r="E976" s="122"/>
      <c r="F976" s="120"/>
      <c r="G976" s="120"/>
    </row>
    <row r="977" spans="1:7">
      <c r="A977" s="46"/>
      <c r="B977" s="120"/>
      <c r="C977" s="121"/>
      <c r="D977" s="120"/>
      <c r="E977" s="122"/>
      <c r="F977" s="120"/>
      <c r="G977" s="120"/>
    </row>
    <row r="978" spans="1:7">
      <c r="A978" s="46"/>
      <c r="B978" s="120"/>
      <c r="C978" s="121"/>
      <c r="D978" s="120"/>
      <c r="E978" s="122"/>
      <c r="F978" s="120"/>
      <c r="G978" s="120"/>
    </row>
    <row r="979" spans="1:7">
      <c r="A979" s="46"/>
      <c r="B979" s="120"/>
      <c r="C979" s="121"/>
      <c r="D979" s="120"/>
      <c r="E979" s="122"/>
      <c r="F979" s="120"/>
      <c r="G979" s="120"/>
    </row>
    <row r="980" spans="1:7">
      <c r="A980" s="46"/>
      <c r="B980" s="120"/>
      <c r="C980" s="121"/>
      <c r="D980" s="120"/>
      <c r="E980" s="122"/>
      <c r="F980" s="120"/>
      <c r="G980" s="120"/>
    </row>
    <row r="981" spans="1:7">
      <c r="A981" s="46"/>
      <c r="B981" s="120"/>
      <c r="C981" s="121"/>
      <c r="D981" s="120"/>
      <c r="E981" s="122"/>
      <c r="F981" s="120"/>
      <c r="G981" s="120"/>
    </row>
    <row r="982" spans="1:7">
      <c r="A982" s="46"/>
      <c r="B982" s="120"/>
      <c r="C982" s="121"/>
      <c r="D982" s="120"/>
      <c r="E982" s="122"/>
      <c r="F982" s="120"/>
      <c r="G982" s="120"/>
    </row>
    <row r="983" spans="1:7">
      <c r="A983" s="46"/>
      <c r="B983" s="120"/>
      <c r="C983" s="121"/>
      <c r="D983" s="120"/>
      <c r="E983" s="122"/>
      <c r="F983" s="120"/>
      <c r="G983" s="120"/>
    </row>
    <row r="984" spans="1:7">
      <c r="A984" s="46"/>
      <c r="B984" s="120"/>
      <c r="C984" s="121"/>
      <c r="D984" s="120"/>
      <c r="E984" s="122"/>
      <c r="F984" s="120"/>
      <c r="G984" s="120"/>
    </row>
    <row r="985" spans="1:7">
      <c r="A985" s="46"/>
      <c r="B985" s="120"/>
      <c r="C985" s="121"/>
      <c r="D985" s="120"/>
      <c r="E985" s="122"/>
      <c r="F985" s="120"/>
      <c r="G985" s="120"/>
    </row>
    <row r="986" spans="1:7">
      <c r="A986" s="46"/>
      <c r="B986" s="120"/>
      <c r="C986" s="121"/>
      <c r="D986" s="120"/>
      <c r="E986" s="122"/>
      <c r="F986" s="120"/>
      <c r="G986" s="120"/>
    </row>
    <row r="987" spans="1:7">
      <c r="A987" s="46"/>
      <c r="B987" s="120"/>
      <c r="C987" s="121"/>
      <c r="D987" s="120"/>
      <c r="E987" s="122"/>
      <c r="F987" s="120"/>
      <c r="G987" s="120"/>
    </row>
    <row r="988" spans="1:7">
      <c r="A988" s="46"/>
      <c r="B988" s="120"/>
      <c r="C988" s="121"/>
      <c r="D988" s="120"/>
      <c r="E988" s="122"/>
      <c r="F988" s="120"/>
      <c r="G988" s="120"/>
    </row>
    <row r="989" spans="1:7">
      <c r="A989" s="46"/>
      <c r="B989" s="120"/>
      <c r="C989" s="121"/>
      <c r="D989" s="120"/>
      <c r="E989" s="122"/>
      <c r="F989" s="120"/>
      <c r="G989" s="120"/>
    </row>
    <row r="990" spans="1:7">
      <c r="A990" s="46"/>
      <c r="B990" s="120"/>
      <c r="C990" s="121"/>
      <c r="D990" s="120"/>
      <c r="E990" s="122"/>
      <c r="F990" s="120"/>
      <c r="G990" s="120"/>
    </row>
    <row r="991" spans="1:7">
      <c r="A991" s="46"/>
      <c r="B991" s="120"/>
      <c r="C991" s="121"/>
      <c r="D991" s="120"/>
      <c r="E991" s="122"/>
      <c r="F991" s="120"/>
      <c r="G991" s="120"/>
    </row>
    <row r="992" spans="1:7">
      <c r="A992" s="46"/>
      <c r="B992" s="120"/>
      <c r="C992" s="121"/>
      <c r="D992" s="120"/>
      <c r="E992" s="122"/>
      <c r="F992" s="120"/>
      <c r="G992" s="120"/>
    </row>
    <row r="993" spans="1:7">
      <c r="A993" s="46"/>
      <c r="B993" s="120"/>
      <c r="C993" s="121"/>
      <c r="D993" s="120"/>
      <c r="E993" s="122"/>
      <c r="F993" s="120"/>
      <c r="G993" s="120"/>
    </row>
    <row r="994" spans="1:7">
      <c r="A994" s="46"/>
      <c r="B994" s="120"/>
      <c r="C994" s="121"/>
      <c r="D994" s="120"/>
      <c r="E994" s="122"/>
      <c r="F994" s="120"/>
      <c r="G994" s="120"/>
    </row>
    <row r="995" spans="1:7">
      <c r="A995" s="46"/>
      <c r="B995" s="120"/>
      <c r="C995" s="121"/>
      <c r="D995" s="120"/>
      <c r="E995" s="122"/>
      <c r="F995" s="120"/>
      <c r="G995" s="120"/>
    </row>
    <row r="996" spans="1:7">
      <c r="A996" s="46"/>
      <c r="B996" s="120"/>
      <c r="C996" s="121"/>
      <c r="D996" s="120"/>
      <c r="E996" s="122"/>
      <c r="F996" s="120"/>
      <c r="G996" s="120"/>
    </row>
    <row r="997" spans="1:7">
      <c r="A997" s="46"/>
      <c r="B997" s="120"/>
      <c r="C997" s="121"/>
      <c r="D997" s="120"/>
      <c r="E997" s="122"/>
      <c r="F997" s="120"/>
      <c r="G997" s="120"/>
    </row>
    <row r="998" spans="1:7">
      <c r="A998" s="46"/>
      <c r="B998" s="120"/>
      <c r="C998" s="121"/>
      <c r="D998" s="120"/>
      <c r="E998" s="122"/>
      <c r="F998" s="120"/>
      <c r="G998" s="120"/>
    </row>
    <row r="999" spans="1:7">
      <c r="A999" s="46"/>
      <c r="B999" s="120"/>
      <c r="C999" s="121"/>
      <c r="D999" s="120"/>
      <c r="E999" s="122"/>
      <c r="F999" s="120"/>
      <c r="G999" s="120"/>
    </row>
    <row r="1000" spans="1:7">
      <c r="A1000" s="46"/>
      <c r="B1000" s="120"/>
      <c r="C1000" s="121"/>
      <c r="D1000" s="120"/>
      <c r="E1000" s="122"/>
      <c r="F1000" s="120"/>
      <c r="G1000" s="120"/>
    </row>
    <row r="1001" spans="1:7">
      <c r="A1001" s="46"/>
      <c r="B1001" s="120"/>
      <c r="C1001" s="121"/>
      <c r="D1001" s="120"/>
      <c r="E1001" s="122"/>
      <c r="F1001" s="120"/>
      <c r="G1001" s="120"/>
    </row>
    <row r="1002" spans="1:7">
      <c r="A1002" s="46"/>
      <c r="B1002" s="120"/>
      <c r="C1002" s="121"/>
      <c r="D1002" s="120"/>
      <c r="E1002" s="122"/>
      <c r="F1002" s="120"/>
      <c r="G1002" s="120"/>
    </row>
    <row r="1003" spans="1:7">
      <c r="A1003" s="46"/>
      <c r="B1003" s="120"/>
      <c r="C1003" s="121"/>
      <c r="D1003" s="120"/>
      <c r="E1003" s="122"/>
      <c r="F1003" s="120"/>
      <c r="G1003" s="120"/>
    </row>
    <row r="1004" spans="1:7">
      <c r="A1004" s="46"/>
      <c r="B1004" s="120"/>
      <c r="C1004" s="121"/>
      <c r="D1004" s="120"/>
      <c r="E1004" s="122"/>
      <c r="F1004" s="120"/>
      <c r="G1004" s="120"/>
    </row>
    <row r="1005" spans="1:7">
      <c r="A1005" s="46"/>
      <c r="B1005" s="120"/>
      <c r="C1005" s="121"/>
      <c r="D1005" s="120"/>
      <c r="E1005" s="122"/>
      <c r="F1005" s="120"/>
      <c r="G1005" s="120"/>
    </row>
    <row r="1006" spans="1:7">
      <c r="A1006" s="46"/>
      <c r="B1006" s="120"/>
      <c r="C1006" s="121"/>
      <c r="D1006" s="120"/>
      <c r="E1006" s="122"/>
      <c r="F1006" s="120"/>
      <c r="G1006" s="120"/>
    </row>
    <row r="1007" spans="1:7">
      <c r="A1007" s="46"/>
      <c r="B1007" s="120"/>
      <c r="C1007" s="121"/>
      <c r="D1007" s="120"/>
      <c r="E1007" s="122"/>
      <c r="F1007" s="120"/>
      <c r="G1007" s="120"/>
    </row>
    <row r="1008" spans="1:7">
      <c r="A1008" s="46"/>
      <c r="B1008" s="120"/>
      <c r="C1008" s="121"/>
      <c r="D1008" s="120"/>
      <c r="E1008" s="122"/>
      <c r="F1008" s="120"/>
      <c r="G1008" s="120"/>
    </row>
    <row r="1009" spans="1:7">
      <c r="A1009" s="46"/>
      <c r="B1009" s="120"/>
      <c r="C1009" s="121"/>
      <c r="D1009" s="120"/>
      <c r="E1009" s="122"/>
      <c r="F1009" s="120"/>
      <c r="G1009" s="120"/>
    </row>
    <row r="1010" spans="1:7">
      <c r="A1010" s="46"/>
      <c r="B1010" s="120"/>
      <c r="C1010" s="121"/>
      <c r="D1010" s="120"/>
      <c r="E1010" s="122"/>
      <c r="F1010" s="120"/>
      <c r="G1010" s="120"/>
    </row>
    <row r="1011" spans="1:7">
      <c r="A1011" s="46"/>
      <c r="B1011" s="120"/>
      <c r="C1011" s="121"/>
      <c r="D1011" s="120"/>
      <c r="E1011" s="122"/>
      <c r="F1011" s="120"/>
      <c r="G1011" s="120"/>
    </row>
    <row r="1012" spans="1:7">
      <c r="A1012" s="46"/>
      <c r="B1012" s="120"/>
      <c r="C1012" s="121"/>
      <c r="D1012" s="120"/>
      <c r="E1012" s="122"/>
      <c r="F1012" s="120"/>
      <c r="G1012" s="120"/>
    </row>
    <row r="1013" spans="1:7">
      <c r="A1013" s="46"/>
      <c r="B1013" s="120"/>
      <c r="C1013" s="121"/>
      <c r="D1013" s="120"/>
      <c r="E1013" s="122"/>
      <c r="F1013" s="120"/>
      <c r="G1013" s="120"/>
    </row>
    <row r="1014" spans="1:7">
      <c r="A1014" s="46"/>
      <c r="B1014" s="120"/>
      <c r="C1014" s="121"/>
      <c r="D1014" s="120"/>
      <c r="E1014" s="122"/>
      <c r="F1014" s="120"/>
      <c r="G1014" s="120"/>
    </row>
    <row r="1015" spans="1:7">
      <c r="A1015" s="46"/>
      <c r="B1015" s="120"/>
      <c r="C1015" s="121"/>
      <c r="D1015" s="120"/>
      <c r="E1015" s="122"/>
      <c r="F1015" s="120"/>
      <c r="G1015" s="120"/>
    </row>
    <row r="1016" spans="1:7">
      <c r="A1016" s="46"/>
      <c r="B1016" s="120"/>
      <c r="C1016" s="121"/>
      <c r="D1016" s="120"/>
      <c r="E1016" s="122"/>
      <c r="F1016" s="120"/>
      <c r="G1016" s="120"/>
    </row>
    <row r="1017" spans="1:7">
      <c r="A1017" s="46"/>
      <c r="B1017" s="120"/>
      <c r="C1017" s="121"/>
      <c r="D1017" s="120"/>
      <c r="E1017" s="122"/>
      <c r="F1017" s="120"/>
      <c r="G1017" s="120"/>
    </row>
    <row r="1018" spans="1:7">
      <c r="A1018" s="46"/>
      <c r="B1018" s="120"/>
      <c r="C1018" s="121"/>
      <c r="D1018" s="120"/>
      <c r="E1018" s="122"/>
      <c r="F1018" s="120"/>
      <c r="G1018" s="120"/>
    </row>
    <row r="1019" spans="1:7">
      <c r="A1019" s="46"/>
      <c r="B1019" s="120"/>
      <c r="C1019" s="121"/>
      <c r="D1019" s="120"/>
      <c r="E1019" s="122"/>
      <c r="F1019" s="120"/>
      <c r="G1019" s="120"/>
    </row>
    <row r="1020" spans="1:7">
      <c r="A1020" s="46"/>
      <c r="B1020" s="120"/>
      <c r="C1020" s="121"/>
      <c r="D1020" s="120"/>
      <c r="E1020" s="122"/>
      <c r="F1020" s="120"/>
      <c r="G1020" s="120"/>
    </row>
    <row r="1021" spans="1:7">
      <c r="A1021" s="46"/>
      <c r="B1021" s="120"/>
      <c r="C1021" s="121"/>
      <c r="D1021" s="120"/>
      <c r="E1021" s="122"/>
      <c r="F1021" s="120"/>
      <c r="G1021" s="120"/>
    </row>
    <row r="1022" spans="1:7">
      <c r="A1022" s="46"/>
      <c r="B1022" s="120"/>
      <c r="C1022" s="121"/>
      <c r="D1022" s="120"/>
      <c r="E1022" s="122"/>
      <c r="F1022" s="120"/>
      <c r="G1022" s="120"/>
    </row>
    <row r="1023" spans="1:7">
      <c r="A1023" s="46"/>
      <c r="B1023" s="120"/>
      <c r="C1023" s="121"/>
      <c r="D1023" s="120"/>
      <c r="E1023" s="122"/>
      <c r="F1023" s="120"/>
      <c r="G1023" s="120"/>
    </row>
    <row r="1024" spans="1:7">
      <c r="A1024" s="46"/>
      <c r="B1024" s="120"/>
      <c r="C1024" s="121"/>
      <c r="D1024" s="120"/>
      <c r="E1024" s="122"/>
      <c r="F1024" s="120"/>
      <c r="G1024" s="120"/>
    </row>
    <row r="1025" spans="1:7">
      <c r="A1025" s="46"/>
      <c r="B1025" s="120"/>
      <c r="C1025" s="121"/>
      <c r="D1025" s="120"/>
      <c r="E1025" s="122"/>
      <c r="F1025" s="120"/>
      <c r="G1025" s="120"/>
    </row>
    <row r="1026" spans="1:7">
      <c r="A1026" s="46"/>
      <c r="B1026" s="120"/>
      <c r="C1026" s="121"/>
      <c r="D1026" s="120"/>
      <c r="E1026" s="122"/>
      <c r="F1026" s="120"/>
      <c r="G1026" s="120"/>
    </row>
    <row r="1027" spans="1:7">
      <c r="A1027" s="46"/>
      <c r="B1027" s="120"/>
      <c r="C1027" s="121"/>
      <c r="D1027" s="120"/>
      <c r="E1027" s="122"/>
      <c r="F1027" s="120"/>
      <c r="G1027" s="120"/>
    </row>
    <row r="1028" spans="1:7">
      <c r="A1028" s="46"/>
      <c r="B1028" s="120"/>
      <c r="C1028" s="121"/>
      <c r="D1028" s="120"/>
      <c r="E1028" s="122"/>
      <c r="F1028" s="120"/>
      <c r="G1028" s="120"/>
    </row>
    <row r="1029" spans="1:7">
      <c r="A1029" s="46"/>
      <c r="B1029" s="120"/>
      <c r="C1029" s="121"/>
      <c r="D1029" s="120"/>
      <c r="E1029" s="122"/>
      <c r="F1029" s="120"/>
      <c r="G1029" s="120"/>
    </row>
    <row r="1030" spans="1:7">
      <c r="A1030" s="46"/>
      <c r="B1030" s="120"/>
      <c r="C1030" s="121"/>
      <c r="D1030" s="120"/>
      <c r="E1030" s="122"/>
      <c r="F1030" s="120"/>
      <c r="G1030" s="120"/>
    </row>
    <row r="1031" spans="1:7">
      <c r="A1031" s="46"/>
      <c r="B1031" s="120"/>
      <c r="C1031" s="121"/>
      <c r="D1031" s="120"/>
      <c r="E1031" s="122"/>
      <c r="F1031" s="120"/>
      <c r="G1031" s="120"/>
    </row>
    <row r="1032" spans="1:7">
      <c r="A1032" s="46"/>
      <c r="B1032" s="120"/>
      <c r="C1032" s="121"/>
      <c r="D1032" s="120"/>
      <c r="E1032" s="122"/>
      <c r="F1032" s="120"/>
      <c r="G1032" s="120"/>
    </row>
    <row r="1033" spans="1:7">
      <c r="A1033" s="46"/>
      <c r="B1033" s="120"/>
      <c r="C1033" s="121"/>
      <c r="D1033" s="120"/>
      <c r="E1033" s="122"/>
      <c r="F1033" s="120"/>
      <c r="G1033" s="120"/>
    </row>
    <row r="1034" spans="1:7">
      <c r="A1034" s="46"/>
      <c r="B1034" s="120"/>
      <c r="C1034" s="121"/>
      <c r="D1034" s="120"/>
      <c r="E1034" s="122"/>
      <c r="F1034" s="120"/>
      <c r="G1034" s="120"/>
    </row>
    <row r="1035" spans="1:7">
      <c r="A1035" s="46"/>
      <c r="B1035" s="120"/>
      <c r="C1035" s="121"/>
      <c r="D1035" s="120"/>
      <c r="E1035" s="122"/>
      <c r="F1035" s="120"/>
      <c r="G1035" s="120"/>
    </row>
    <row r="1036" spans="1:7">
      <c r="A1036" s="46"/>
      <c r="B1036" s="120"/>
      <c r="C1036" s="121"/>
      <c r="D1036" s="120"/>
      <c r="E1036" s="122"/>
      <c r="F1036" s="120"/>
      <c r="G1036" s="120"/>
    </row>
    <row r="1037" spans="1:7">
      <c r="A1037" s="46"/>
      <c r="B1037" s="120"/>
      <c r="C1037" s="121"/>
      <c r="D1037" s="120"/>
      <c r="E1037" s="122"/>
      <c r="F1037" s="120"/>
      <c r="G1037" s="120"/>
    </row>
    <row r="1038" spans="1:7">
      <c r="A1038" s="46"/>
      <c r="B1038" s="120"/>
      <c r="C1038" s="121"/>
      <c r="D1038" s="120"/>
      <c r="E1038" s="122"/>
      <c r="F1038" s="120"/>
      <c r="G1038" s="120"/>
    </row>
    <row r="1039" spans="1:7">
      <c r="A1039" s="46"/>
      <c r="B1039" s="120"/>
      <c r="C1039" s="121"/>
      <c r="D1039" s="120"/>
      <c r="E1039" s="122"/>
      <c r="F1039" s="120"/>
      <c r="G1039" s="120"/>
    </row>
    <row r="1040" spans="1:7">
      <c r="A1040" s="46"/>
      <c r="B1040" s="120"/>
      <c r="C1040" s="121"/>
      <c r="D1040" s="120"/>
      <c r="E1040" s="122"/>
      <c r="F1040" s="120"/>
      <c r="G1040" s="120"/>
    </row>
    <row r="1041" spans="1:7">
      <c r="A1041" s="46"/>
      <c r="B1041" s="120"/>
      <c r="C1041" s="121"/>
      <c r="D1041" s="120"/>
      <c r="E1041" s="122"/>
      <c r="F1041" s="120"/>
      <c r="G1041" s="120"/>
    </row>
    <row r="1042" spans="1:7">
      <c r="A1042" s="46"/>
      <c r="B1042" s="120"/>
      <c r="C1042" s="121"/>
      <c r="D1042" s="120"/>
      <c r="E1042" s="122"/>
      <c r="F1042" s="120"/>
      <c r="G1042" s="120"/>
    </row>
    <row r="1043" spans="1:7">
      <c r="A1043" s="46"/>
      <c r="B1043" s="120"/>
      <c r="C1043" s="121"/>
      <c r="D1043" s="120"/>
      <c r="E1043" s="122"/>
      <c r="F1043" s="120"/>
      <c r="G1043" s="120"/>
    </row>
    <row r="1044" spans="1:7">
      <c r="A1044" s="46"/>
      <c r="B1044" s="120"/>
      <c r="C1044" s="121"/>
      <c r="D1044" s="120"/>
      <c r="E1044" s="122"/>
      <c r="F1044" s="120"/>
      <c r="G1044" s="120"/>
    </row>
    <row r="1045" spans="1:7">
      <c r="A1045" s="46"/>
      <c r="B1045" s="120"/>
      <c r="C1045" s="121"/>
      <c r="D1045" s="120"/>
      <c r="E1045" s="122"/>
      <c r="F1045" s="120"/>
      <c r="G1045" s="120"/>
    </row>
    <row r="1046" spans="1:7">
      <c r="A1046" s="46"/>
      <c r="B1046" s="120"/>
      <c r="C1046" s="121"/>
      <c r="D1046" s="120"/>
      <c r="E1046" s="122"/>
      <c r="F1046" s="120"/>
      <c r="G1046" s="120"/>
    </row>
    <row r="1047" spans="1:7">
      <c r="A1047" s="46"/>
      <c r="B1047" s="120"/>
      <c r="C1047" s="121"/>
      <c r="D1047" s="120"/>
      <c r="E1047" s="122"/>
      <c r="F1047" s="120"/>
      <c r="G1047" s="120"/>
    </row>
    <row r="1048" spans="1:7">
      <c r="A1048" s="46"/>
      <c r="B1048" s="120"/>
      <c r="C1048" s="121"/>
      <c r="D1048" s="120"/>
      <c r="E1048" s="122"/>
      <c r="F1048" s="120"/>
      <c r="G1048" s="120"/>
    </row>
    <row r="1049" spans="1:7">
      <c r="A1049" s="46"/>
      <c r="B1049" s="120"/>
      <c r="C1049" s="121"/>
      <c r="D1049" s="120"/>
      <c r="E1049" s="122"/>
      <c r="F1049" s="120"/>
      <c r="G1049" s="120"/>
    </row>
    <row r="1050" spans="1:7">
      <c r="A1050" s="46"/>
      <c r="B1050" s="120"/>
      <c r="C1050" s="121"/>
      <c r="D1050" s="120"/>
      <c r="E1050" s="122"/>
      <c r="F1050" s="120"/>
      <c r="G1050" s="120"/>
    </row>
    <row r="1051" spans="1:7">
      <c r="A1051" s="46"/>
      <c r="B1051" s="120"/>
      <c r="C1051" s="121"/>
      <c r="D1051" s="120"/>
      <c r="E1051" s="122"/>
      <c r="F1051" s="120"/>
      <c r="G1051" s="120"/>
    </row>
    <row r="1052" spans="1:7">
      <c r="A1052" s="46"/>
      <c r="B1052" s="120"/>
      <c r="C1052" s="121"/>
      <c r="D1052" s="120"/>
      <c r="E1052" s="122"/>
      <c r="F1052" s="120"/>
      <c r="G1052" s="120"/>
    </row>
    <row r="1053" spans="1:7">
      <c r="A1053" s="46"/>
      <c r="B1053" s="120"/>
      <c r="C1053" s="121"/>
      <c r="D1053" s="120"/>
      <c r="E1053" s="122"/>
      <c r="F1053" s="120"/>
      <c r="G1053" s="120"/>
    </row>
    <row r="1054" spans="1:7">
      <c r="A1054" s="46"/>
      <c r="B1054" s="120"/>
      <c r="C1054" s="121"/>
      <c r="D1054" s="120"/>
      <c r="E1054" s="122"/>
      <c r="F1054" s="120"/>
      <c r="G1054" s="120"/>
    </row>
    <row r="1055" spans="1:7">
      <c r="A1055" s="46"/>
      <c r="B1055" s="120"/>
      <c r="C1055" s="121"/>
      <c r="D1055" s="120"/>
      <c r="E1055" s="122"/>
      <c r="F1055" s="120"/>
      <c r="G1055" s="120"/>
    </row>
    <row r="1056" spans="1:7">
      <c r="A1056" s="46"/>
      <c r="B1056" s="120"/>
      <c r="C1056" s="121"/>
      <c r="D1056" s="120"/>
      <c r="E1056" s="122"/>
      <c r="F1056" s="120"/>
      <c r="G1056" s="120"/>
    </row>
    <row r="1057" spans="1:7">
      <c r="A1057" s="46"/>
      <c r="B1057" s="120"/>
      <c r="C1057" s="121"/>
      <c r="D1057" s="120"/>
      <c r="E1057" s="122"/>
      <c r="F1057" s="120"/>
      <c r="G1057" s="120"/>
    </row>
    <row r="1058" spans="1:7">
      <c r="A1058" s="46"/>
      <c r="B1058" s="120"/>
      <c r="C1058" s="121"/>
      <c r="D1058" s="120"/>
      <c r="E1058" s="122"/>
      <c r="F1058" s="120"/>
      <c r="G1058" s="120"/>
    </row>
    <row r="1059" spans="1:7">
      <c r="A1059" s="46"/>
      <c r="B1059" s="120"/>
      <c r="C1059" s="121"/>
      <c r="D1059" s="120"/>
      <c r="E1059" s="122"/>
      <c r="F1059" s="120"/>
      <c r="G1059" s="120"/>
    </row>
    <row r="1060" spans="1:7">
      <c r="A1060" s="46"/>
      <c r="B1060" s="120"/>
      <c r="C1060" s="121"/>
      <c r="D1060" s="120"/>
      <c r="E1060" s="122"/>
      <c r="F1060" s="120"/>
      <c r="G1060" s="120"/>
    </row>
    <row r="1061" spans="1:7">
      <c r="A1061" s="46"/>
      <c r="B1061" s="120"/>
      <c r="C1061" s="121"/>
      <c r="D1061" s="120"/>
      <c r="E1061" s="122"/>
      <c r="F1061" s="120"/>
      <c r="G1061" s="120"/>
    </row>
    <row r="1062" spans="1:7">
      <c r="A1062" s="46"/>
      <c r="B1062" s="120"/>
      <c r="C1062" s="121"/>
      <c r="D1062" s="120"/>
      <c r="E1062" s="122"/>
      <c r="F1062" s="120"/>
      <c r="G1062" s="120"/>
    </row>
    <row r="1063" spans="1:7">
      <c r="A1063" s="46"/>
      <c r="B1063" s="120"/>
      <c r="C1063" s="121"/>
      <c r="D1063" s="120"/>
      <c r="E1063" s="122"/>
      <c r="F1063" s="120"/>
      <c r="G1063" s="120"/>
    </row>
    <row r="1064" spans="1:7">
      <c r="A1064" s="46"/>
      <c r="B1064" s="120"/>
      <c r="C1064" s="121"/>
      <c r="D1064" s="120"/>
      <c r="E1064" s="122"/>
      <c r="F1064" s="120"/>
      <c r="G1064" s="120"/>
    </row>
    <row r="1065" spans="1:7">
      <c r="A1065" s="46"/>
      <c r="B1065" s="120"/>
      <c r="C1065" s="121"/>
      <c r="D1065" s="120"/>
      <c r="E1065" s="122"/>
      <c r="F1065" s="120"/>
      <c r="G1065" s="120"/>
    </row>
    <row r="1066" spans="1:7">
      <c r="A1066" s="46"/>
      <c r="B1066" s="120"/>
      <c r="C1066" s="121"/>
      <c r="D1066" s="120"/>
      <c r="E1066" s="122"/>
      <c r="F1066" s="120"/>
      <c r="G1066" s="120"/>
    </row>
    <row r="1067" spans="1:7">
      <c r="A1067" s="46"/>
      <c r="B1067" s="120"/>
      <c r="C1067" s="121"/>
      <c r="D1067" s="120"/>
      <c r="E1067" s="122"/>
      <c r="F1067" s="120"/>
      <c r="G1067" s="120"/>
    </row>
    <row r="1068" spans="1:7">
      <c r="A1068" s="46"/>
      <c r="B1068" s="120"/>
      <c r="C1068" s="121"/>
      <c r="D1068" s="120"/>
      <c r="E1068" s="122"/>
      <c r="F1068" s="120"/>
      <c r="G1068" s="120"/>
    </row>
    <row r="1069" spans="1:7">
      <c r="A1069" s="46"/>
      <c r="B1069" s="120"/>
      <c r="C1069" s="121"/>
      <c r="D1069" s="120"/>
      <c r="E1069" s="122"/>
      <c r="F1069" s="120"/>
      <c r="G1069" s="120"/>
    </row>
    <row r="1070" spans="1:7">
      <c r="A1070" s="46"/>
      <c r="B1070" s="120"/>
      <c r="C1070" s="121"/>
      <c r="D1070" s="120"/>
      <c r="E1070" s="122"/>
      <c r="F1070" s="120"/>
      <c r="G1070" s="120"/>
    </row>
    <row r="1071" spans="1:7">
      <c r="A1071" s="46"/>
      <c r="B1071" s="120"/>
      <c r="C1071" s="121"/>
      <c r="D1071" s="120"/>
      <c r="E1071" s="122"/>
      <c r="F1071" s="120"/>
      <c r="G1071" s="120"/>
    </row>
    <row r="1072" spans="1:7">
      <c r="A1072" s="46"/>
      <c r="B1072" s="120"/>
      <c r="C1072" s="121"/>
      <c r="D1072" s="120"/>
      <c r="E1072" s="122"/>
      <c r="F1072" s="120"/>
      <c r="G1072" s="120"/>
    </row>
    <row r="1073" spans="1:7">
      <c r="A1073" s="46"/>
      <c r="B1073" s="120"/>
      <c r="C1073" s="121"/>
      <c r="D1073" s="120"/>
      <c r="E1073" s="122"/>
      <c r="F1073" s="120"/>
      <c r="G1073" s="120"/>
    </row>
    <row r="1074" spans="1:7">
      <c r="A1074" s="46"/>
      <c r="B1074" s="120"/>
      <c r="C1074" s="121"/>
      <c r="D1074" s="120"/>
      <c r="E1074" s="122"/>
      <c r="F1074" s="120"/>
      <c r="G1074" s="120"/>
    </row>
    <row r="1075" spans="1:7">
      <c r="A1075" s="46"/>
      <c r="B1075" s="120"/>
      <c r="C1075" s="121"/>
      <c r="D1075" s="120"/>
      <c r="E1075" s="122"/>
      <c r="F1075" s="120"/>
      <c r="G1075" s="120"/>
    </row>
    <row r="1076" spans="1:7">
      <c r="A1076" s="46"/>
      <c r="B1076" s="120"/>
      <c r="C1076" s="121"/>
      <c r="D1076" s="120"/>
      <c r="E1076" s="122"/>
      <c r="F1076" s="120"/>
      <c r="G1076" s="120"/>
    </row>
    <row r="1077" spans="1:7">
      <c r="A1077" s="46"/>
      <c r="B1077" s="120"/>
      <c r="C1077" s="121"/>
      <c r="D1077" s="120"/>
      <c r="E1077" s="122"/>
      <c r="F1077" s="120"/>
      <c r="G1077" s="120"/>
    </row>
    <row r="1078" spans="1:7">
      <c r="A1078" s="46"/>
      <c r="B1078" s="120"/>
      <c r="C1078" s="121"/>
      <c r="D1078" s="120"/>
      <c r="E1078" s="122"/>
      <c r="F1078" s="120"/>
      <c r="G1078" s="120"/>
    </row>
    <row r="1079" spans="1:7">
      <c r="A1079" s="46"/>
      <c r="B1079" s="120"/>
      <c r="C1079" s="121"/>
      <c r="D1079" s="120"/>
      <c r="E1079" s="122"/>
      <c r="F1079" s="120"/>
      <c r="G1079" s="120"/>
    </row>
    <row r="1080" spans="1:7">
      <c r="A1080" s="46"/>
      <c r="B1080" s="120"/>
      <c r="C1080" s="121"/>
      <c r="D1080" s="120"/>
      <c r="E1080" s="122"/>
      <c r="F1080" s="120"/>
      <c r="G1080" s="120"/>
    </row>
    <row r="1081" spans="1:7">
      <c r="A1081" s="46"/>
      <c r="B1081" s="120"/>
      <c r="C1081" s="121"/>
      <c r="D1081" s="120"/>
      <c r="E1081" s="122"/>
      <c r="F1081" s="120"/>
      <c r="G1081" s="120"/>
    </row>
    <row r="1082" spans="1:7">
      <c r="A1082" s="46"/>
      <c r="B1082" s="120"/>
      <c r="C1082" s="121"/>
      <c r="D1082" s="120"/>
      <c r="E1082" s="122"/>
      <c r="F1082" s="120"/>
      <c r="G1082" s="120"/>
    </row>
    <row r="1083" spans="1:7">
      <c r="A1083" s="46"/>
      <c r="B1083" s="120"/>
      <c r="C1083" s="121"/>
      <c r="D1083" s="120"/>
      <c r="E1083" s="122"/>
      <c r="F1083" s="120"/>
      <c r="G1083" s="120"/>
    </row>
    <row r="1084" spans="1:7">
      <c r="A1084" s="46"/>
      <c r="B1084" s="120"/>
      <c r="C1084" s="121"/>
      <c r="D1084" s="120"/>
      <c r="E1084" s="122"/>
      <c r="F1084" s="120"/>
      <c r="G1084" s="120"/>
    </row>
    <row r="1085" spans="1:7">
      <c r="A1085" s="46"/>
      <c r="B1085" s="120"/>
      <c r="C1085" s="121"/>
      <c r="D1085" s="120"/>
      <c r="E1085" s="122"/>
      <c r="F1085" s="120"/>
      <c r="G1085" s="120"/>
    </row>
    <row r="1086" spans="1:7">
      <c r="A1086" s="46"/>
      <c r="B1086" s="120"/>
      <c r="C1086" s="121"/>
      <c r="D1086" s="120"/>
      <c r="E1086" s="122"/>
      <c r="F1086" s="120"/>
      <c r="G1086" s="120"/>
    </row>
    <row r="1087" spans="1:7">
      <c r="A1087" s="46"/>
      <c r="B1087" s="120"/>
      <c r="C1087" s="121"/>
      <c r="D1087" s="120"/>
      <c r="E1087" s="122"/>
      <c r="F1087" s="120"/>
      <c r="G1087" s="120"/>
    </row>
    <row r="1088" spans="1:7">
      <c r="A1088" s="46"/>
      <c r="B1088" s="120"/>
      <c r="C1088" s="121"/>
      <c r="D1088" s="120"/>
      <c r="E1088" s="122"/>
      <c r="F1088" s="120"/>
      <c r="G1088" s="120"/>
    </row>
    <row r="1089" spans="1:7">
      <c r="A1089" s="46"/>
      <c r="B1089" s="120"/>
      <c r="C1089" s="121"/>
      <c r="D1089" s="120"/>
      <c r="E1089" s="122"/>
      <c r="F1089" s="120"/>
      <c r="G1089" s="120"/>
    </row>
    <row r="1090" spans="1:7">
      <c r="A1090" s="46"/>
      <c r="B1090" s="120"/>
      <c r="C1090" s="121"/>
      <c r="D1090" s="120"/>
      <c r="E1090" s="122"/>
      <c r="F1090" s="120"/>
      <c r="G1090" s="120"/>
    </row>
    <row r="1091" spans="1:7">
      <c r="A1091" s="46"/>
      <c r="B1091" s="120"/>
      <c r="C1091" s="121"/>
      <c r="D1091" s="120"/>
      <c r="E1091" s="122"/>
      <c r="F1091" s="120"/>
      <c r="G1091" s="120"/>
    </row>
    <row r="1092" spans="1:7">
      <c r="A1092" s="46"/>
      <c r="B1092" s="120"/>
      <c r="C1092" s="121"/>
      <c r="D1092" s="120"/>
      <c r="E1092" s="122"/>
      <c r="F1092" s="120"/>
      <c r="G1092" s="120"/>
    </row>
    <row r="1093" spans="1:7">
      <c r="A1093" s="46"/>
      <c r="B1093" s="120"/>
      <c r="C1093" s="121"/>
      <c r="D1093" s="120"/>
      <c r="E1093" s="122"/>
      <c r="F1093" s="120"/>
      <c r="G1093" s="120"/>
    </row>
    <row r="1094" spans="1:7">
      <c r="A1094" s="46"/>
      <c r="B1094" s="120"/>
      <c r="C1094" s="121"/>
      <c r="D1094" s="120"/>
      <c r="E1094" s="122"/>
      <c r="F1094" s="120"/>
      <c r="G1094" s="120"/>
    </row>
    <row r="1095" spans="1:7">
      <c r="A1095" s="46"/>
      <c r="B1095" s="120"/>
      <c r="C1095" s="121"/>
      <c r="D1095" s="120"/>
      <c r="E1095" s="122"/>
      <c r="F1095" s="120"/>
      <c r="G1095" s="120"/>
    </row>
    <row r="1096" spans="1:7">
      <c r="A1096" s="46"/>
      <c r="B1096" s="120"/>
      <c r="C1096" s="121"/>
      <c r="D1096" s="120"/>
      <c r="E1096" s="122"/>
      <c r="F1096" s="120"/>
      <c r="G1096" s="120"/>
    </row>
    <row r="1097" spans="1:7">
      <c r="A1097" s="46"/>
      <c r="B1097" s="120"/>
      <c r="C1097" s="121"/>
      <c r="D1097" s="120"/>
      <c r="E1097" s="122"/>
      <c r="F1097" s="120"/>
      <c r="G1097" s="120"/>
    </row>
    <row r="1098" spans="1:7">
      <c r="A1098" s="46"/>
      <c r="B1098" s="120"/>
      <c r="C1098" s="121"/>
      <c r="D1098" s="120"/>
      <c r="E1098" s="122"/>
      <c r="F1098" s="120"/>
      <c r="G1098" s="120"/>
    </row>
    <row r="1099" spans="1:7">
      <c r="A1099" s="46"/>
      <c r="B1099" s="120"/>
      <c r="C1099" s="121"/>
      <c r="D1099" s="120"/>
      <c r="E1099" s="122"/>
      <c r="F1099" s="120"/>
      <c r="G1099" s="120"/>
    </row>
    <row r="1100" spans="1:7">
      <c r="A1100" s="46"/>
      <c r="B1100" s="120"/>
      <c r="C1100" s="121"/>
      <c r="D1100" s="120"/>
      <c r="E1100" s="122"/>
      <c r="F1100" s="120"/>
      <c r="G1100" s="120"/>
    </row>
    <row r="1101" spans="1:7">
      <c r="A1101" s="46"/>
      <c r="B1101" s="120"/>
      <c r="C1101" s="121"/>
      <c r="D1101" s="120"/>
      <c r="E1101" s="122"/>
      <c r="F1101" s="120"/>
      <c r="G1101" s="120"/>
    </row>
    <row r="1102" spans="1:7">
      <c r="A1102" s="46"/>
      <c r="B1102" s="120"/>
      <c r="C1102" s="121"/>
      <c r="D1102" s="120"/>
      <c r="E1102" s="122"/>
      <c r="F1102" s="120"/>
      <c r="G1102" s="120"/>
    </row>
    <row r="1103" spans="1:7">
      <c r="A1103" s="46"/>
      <c r="B1103" s="120"/>
      <c r="C1103" s="121"/>
      <c r="D1103" s="120"/>
      <c r="E1103" s="122"/>
      <c r="F1103" s="120"/>
      <c r="G1103" s="120"/>
    </row>
    <row r="1104" spans="1:7">
      <c r="A1104" s="46"/>
      <c r="B1104" s="120"/>
      <c r="C1104" s="121"/>
      <c r="D1104" s="120"/>
      <c r="E1104" s="122"/>
      <c r="F1104" s="120"/>
      <c r="G1104" s="120"/>
    </row>
    <row r="1105" spans="1:7">
      <c r="A1105" s="46"/>
      <c r="B1105" s="120"/>
      <c r="C1105" s="121"/>
      <c r="D1105" s="120"/>
      <c r="E1105" s="122"/>
      <c r="F1105" s="120"/>
      <c r="G1105" s="120"/>
    </row>
    <row r="1106" spans="1:7">
      <c r="A1106" s="46"/>
      <c r="B1106" s="120"/>
      <c r="C1106" s="121"/>
      <c r="D1106" s="120"/>
      <c r="E1106" s="122"/>
      <c r="F1106" s="120"/>
      <c r="G1106" s="120"/>
    </row>
    <row r="1107" spans="1:7">
      <c r="A1107" s="46"/>
      <c r="B1107" s="120"/>
      <c r="C1107" s="121"/>
      <c r="D1107" s="120"/>
      <c r="E1107" s="122"/>
      <c r="F1107" s="120"/>
      <c r="G1107" s="120"/>
    </row>
    <row r="1108" spans="1:7">
      <c r="A1108" s="46"/>
      <c r="B1108" s="120"/>
      <c r="C1108" s="121"/>
      <c r="D1108" s="120"/>
      <c r="E1108" s="122"/>
      <c r="F1108" s="120"/>
      <c r="G1108" s="120"/>
    </row>
    <row r="1109" spans="1:7">
      <c r="A1109" s="46"/>
      <c r="B1109" s="120"/>
      <c r="C1109" s="121"/>
      <c r="D1109" s="120"/>
      <c r="E1109" s="122"/>
      <c r="F1109" s="120"/>
      <c r="G1109" s="120"/>
    </row>
    <row r="1110" spans="1:7">
      <c r="A1110" s="46"/>
      <c r="B1110" s="120"/>
      <c r="C1110" s="121"/>
      <c r="D1110" s="120"/>
      <c r="E1110" s="122"/>
      <c r="F1110" s="120"/>
      <c r="G1110" s="120"/>
    </row>
    <row r="1111" spans="1:7">
      <c r="A1111" s="46"/>
      <c r="B1111" s="120"/>
      <c r="C1111" s="121"/>
      <c r="D1111" s="120"/>
      <c r="E1111" s="122"/>
      <c r="F1111" s="120"/>
      <c r="G1111" s="120"/>
    </row>
    <row r="1112" spans="1:7">
      <c r="A1112" s="46"/>
      <c r="B1112" s="120"/>
      <c r="C1112" s="121"/>
      <c r="D1112" s="120"/>
      <c r="E1112" s="122"/>
      <c r="F1112" s="120"/>
      <c r="G1112" s="120"/>
    </row>
    <row r="1113" spans="1:7">
      <c r="A1113" s="46"/>
      <c r="B1113" s="120"/>
      <c r="C1113" s="121"/>
      <c r="D1113" s="120"/>
      <c r="E1113" s="122"/>
      <c r="F1113" s="120"/>
      <c r="G1113" s="120"/>
    </row>
    <row r="1114" spans="1:7">
      <c r="A1114" s="46"/>
      <c r="B1114" s="120"/>
      <c r="C1114" s="121"/>
      <c r="D1114" s="120"/>
      <c r="E1114" s="122"/>
      <c r="F1114" s="120"/>
      <c r="G1114" s="120"/>
    </row>
    <row r="1115" spans="1:7">
      <c r="A1115" s="46"/>
      <c r="B1115" s="120"/>
      <c r="C1115" s="121"/>
      <c r="D1115" s="120"/>
      <c r="E1115" s="122"/>
      <c r="F1115" s="120"/>
      <c r="G1115" s="120"/>
    </row>
    <row r="1116" spans="1:7">
      <c r="A1116" s="46"/>
      <c r="B1116" s="120"/>
      <c r="C1116" s="121"/>
      <c r="D1116" s="120"/>
      <c r="E1116" s="122"/>
      <c r="F1116" s="120"/>
      <c r="G1116" s="120"/>
    </row>
    <row r="1117" spans="1:7">
      <c r="A1117" s="46"/>
      <c r="B1117" s="120"/>
      <c r="C1117" s="121"/>
      <c r="D1117" s="120"/>
      <c r="E1117" s="122"/>
      <c r="F1117" s="120"/>
      <c r="G1117" s="120"/>
    </row>
    <row r="1118" spans="1:7">
      <c r="A1118" s="46"/>
      <c r="B1118" s="120"/>
      <c r="C1118" s="121"/>
      <c r="D1118" s="120"/>
      <c r="E1118" s="122"/>
      <c r="F1118" s="120"/>
      <c r="G1118" s="120"/>
    </row>
    <row r="1119" spans="1:7">
      <c r="A1119" s="46"/>
      <c r="B1119" s="120"/>
      <c r="C1119" s="121"/>
      <c r="D1119" s="120"/>
      <c r="E1119" s="122"/>
      <c r="F1119" s="120"/>
      <c r="G1119" s="120"/>
    </row>
    <row r="1120" spans="1:7">
      <c r="A1120" s="46"/>
      <c r="B1120" s="120"/>
      <c r="C1120" s="121"/>
      <c r="D1120" s="120"/>
      <c r="E1120" s="122"/>
      <c r="F1120" s="120"/>
      <c r="G1120" s="120"/>
    </row>
    <row r="1121" spans="1:7">
      <c r="A1121" s="46"/>
      <c r="B1121" s="120"/>
      <c r="C1121" s="121"/>
      <c r="D1121" s="120"/>
      <c r="E1121" s="122"/>
      <c r="F1121" s="120"/>
      <c r="G1121" s="120"/>
    </row>
    <row r="1122" spans="1:7">
      <c r="A1122" s="46"/>
      <c r="B1122" s="120"/>
      <c r="C1122" s="121"/>
      <c r="D1122" s="120"/>
      <c r="E1122" s="122"/>
      <c r="F1122" s="120"/>
      <c r="G1122" s="120"/>
    </row>
    <row r="1123" spans="1:7">
      <c r="A1123" s="46"/>
      <c r="B1123" s="120"/>
      <c r="C1123" s="121"/>
      <c r="D1123" s="120"/>
      <c r="E1123" s="122"/>
      <c r="F1123" s="120"/>
      <c r="G1123" s="120"/>
    </row>
    <row r="1124" spans="1:7">
      <c r="A1124" s="46"/>
      <c r="B1124" s="120"/>
      <c r="C1124" s="121"/>
      <c r="D1124" s="120"/>
      <c r="E1124" s="122"/>
      <c r="F1124" s="120"/>
      <c r="G1124" s="120"/>
    </row>
    <row r="1125" spans="1:7">
      <c r="A1125" s="46"/>
      <c r="B1125" s="120"/>
      <c r="C1125" s="121"/>
      <c r="D1125" s="120"/>
      <c r="E1125" s="122"/>
      <c r="F1125" s="120"/>
      <c r="G1125" s="120"/>
    </row>
    <row r="1126" spans="1:7">
      <c r="A1126" s="46"/>
      <c r="B1126" s="120"/>
      <c r="C1126" s="121"/>
      <c r="D1126" s="120"/>
      <c r="E1126" s="122"/>
      <c r="F1126" s="120"/>
      <c r="G1126" s="120"/>
    </row>
    <row r="1127" spans="1:7">
      <c r="A1127" s="46"/>
      <c r="B1127" s="120"/>
      <c r="C1127" s="121"/>
      <c r="D1127" s="120"/>
      <c r="E1127" s="122"/>
      <c r="F1127" s="120"/>
      <c r="G1127" s="120"/>
    </row>
    <row r="1128" spans="1:7">
      <c r="A1128" s="46"/>
      <c r="B1128" s="120"/>
      <c r="C1128" s="121"/>
      <c r="D1128" s="120"/>
      <c r="E1128" s="122"/>
      <c r="F1128" s="120"/>
      <c r="G1128" s="120"/>
    </row>
    <row r="1129" spans="1:7">
      <c r="A1129" s="46"/>
      <c r="B1129" s="120"/>
      <c r="C1129" s="121"/>
      <c r="D1129" s="120"/>
      <c r="E1129" s="122"/>
      <c r="F1129" s="120"/>
      <c r="G1129" s="120"/>
    </row>
    <row r="1130" spans="1:7">
      <c r="A1130" s="46"/>
      <c r="B1130" s="120"/>
      <c r="C1130" s="121"/>
      <c r="D1130" s="120"/>
      <c r="E1130" s="122"/>
      <c r="F1130" s="120"/>
      <c r="G1130" s="120"/>
    </row>
    <row r="1131" spans="1:7">
      <c r="A1131" s="46"/>
      <c r="B1131" s="120"/>
      <c r="C1131" s="121"/>
      <c r="D1131" s="120"/>
      <c r="E1131" s="122"/>
      <c r="F1131" s="120"/>
      <c r="G1131" s="120"/>
    </row>
    <row r="1132" spans="1:7">
      <c r="A1132" s="46"/>
      <c r="B1132" s="120"/>
      <c r="C1132" s="121"/>
      <c r="D1132" s="120"/>
      <c r="E1132" s="122"/>
      <c r="F1132" s="120"/>
      <c r="G1132" s="120"/>
    </row>
    <row r="1133" spans="1:7">
      <c r="A1133" s="46"/>
      <c r="B1133" s="120"/>
      <c r="C1133" s="121"/>
      <c r="D1133" s="120"/>
      <c r="E1133" s="122"/>
      <c r="F1133" s="120"/>
      <c r="G1133" s="120"/>
    </row>
    <row r="1134" spans="1:7">
      <c r="A1134" s="46"/>
      <c r="B1134" s="120"/>
      <c r="C1134" s="121"/>
      <c r="D1134" s="120"/>
      <c r="E1134" s="122"/>
      <c r="F1134" s="120"/>
      <c r="G1134" s="120"/>
    </row>
    <row r="1135" spans="1:7">
      <c r="A1135" s="46"/>
      <c r="B1135" s="120"/>
      <c r="C1135" s="121"/>
      <c r="D1135" s="120"/>
      <c r="E1135" s="122"/>
      <c r="F1135" s="120"/>
      <c r="G1135" s="120"/>
    </row>
    <row r="1136" spans="1:7">
      <c r="A1136" s="46"/>
      <c r="B1136" s="120"/>
      <c r="C1136" s="121"/>
      <c r="D1136" s="120"/>
      <c r="E1136" s="122"/>
      <c r="F1136" s="120"/>
      <c r="G1136" s="120"/>
    </row>
    <row r="1137" spans="1:7">
      <c r="A1137" s="46"/>
      <c r="B1137" s="120"/>
      <c r="C1137" s="121"/>
      <c r="D1137" s="120"/>
      <c r="E1137" s="122"/>
      <c r="F1137" s="120"/>
      <c r="G1137" s="120"/>
    </row>
    <row r="1138" spans="1:7">
      <c r="A1138" s="46"/>
      <c r="B1138" s="120"/>
      <c r="C1138" s="121"/>
      <c r="D1138" s="120"/>
      <c r="E1138" s="122"/>
      <c r="F1138" s="120"/>
      <c r="G1138" s="120"/>
    </row>
    <row r="1139" spans="1:7">
      <c r="A1139" s="46"/>
      <c r="B1139" s="120"/>
      <c r="C1139" s="121"/>
      <c r="D1139" s="120"/>
      <c r="E1139" s="122"/>
      <c r="F1139" s="120"/>
      <c r="G1139" s="120"/>
    </row>
    <row r="1140" spans="1:7">
      <c r="A1140" s="46"/>
      <c r="B1140" s="120"/>
      <c r="C1140" s="121"/>
      <c r="D1140" s="120"/>
      <c r="E1140" s="122"/>
      <c r="F1140" s="120"/>
      <c r="G1140" s="120"/>
    </row>
    <row r="1141" spans="1:7">
      <c r="A1141" s="46"/>
      <c r="B1141" s="120"/>
      <c r="C1141" s="121"/>
      <c r="D1141" s="120"/>
      <c r="E1141" s="122"/>
      <c r="F1141" s="120"/>
      <c r="G1141" s="120"/>
    </row>
    <row r="1142" spans="1:7">
      <c r="A1142" s="46"/>
      <c r="B1142" s="120"/>
      <c r="C1142" s="121"/>
      <c r="D1142" s="120"/>
      <c r="E1142" s="122"/>
      <c r="F1142" s="120"/>
      <c r="G1142" s="120"/>
    </row>
    <row r="1143" spans="1:7">
      <c r="A1143" s="46"/>
      <c r="B1143" s="120"/>
      <c r="C1143" s="121"/>
      <c r="D1143" s="120"/>
      <c r="E1143" s="122"/>
      <c r="F1143" s="120"/>
      <c r="G1143" s="120"/>
    </row>
    <row r="1144" spans="1:7">
      <c r="A1144" s="46"/>
      <c r="B1144" s="120"/>
      <c r="C1144" s="121"/>
      <c r="D1144" s="120"/>
      <c r="E1144" s="122"/>
      <c r="F1144" s="120"/>
      <c r="G1144" s="120"/>
    </row>
    <row r="1145" spans="1:7">
      <c r="A1145" s="46"/>
      <c r="B1145" s="120"/>
      <c r="C1145" s="121"/>
      <c r="D1145" s="120"/>
      <c r="E1145" s="122"/>
      <c r="F1145" s="120"/>
      <c r="G1145" s="120"/>
    </row>
    <row r="1146" spans="1:7">
      <c r="A1146" s="46"/>
      <c r="B1146" s="120"/>
      <c r="C1146" s="121"/>
      <c r="D1146" s="120"/>
      <c r="E1146" s="122"/>
      <c r="F1146" s="120"/>
      <c r="G1146" s="120"/>
    </row>
    <row r="1147" spans="1:7">
      <c r="A1147" s="46"/>
      <c r="B1147" s="120"/>
      <c r="C1147" s="121"/>
      <c r="D1147" s="120"/>
      <c r="E1147" s="122"/>
      <c r="F1147" s="120"/>
      <c r="G1147" s="120"/>
    </row>
    <row r="1148" spans="1:7">
      <c r="A1148" s="46"/>
      <c r="B1148" s="120"/>
      <c r="C1148" s="121"/>
      <c r="D1148" s="120"/>
      <c r="E1148" s="122"/>
      <c r="F1148" s="120"/>
      <c r="G1148" s="120"/>
    </row>
    <row r="1149" spans="1:7">
      <c r="A1149" s="46"/>
      <c r="B1149" s="120"/>
      <c r="C1149" s="121"/>
      <c r="D1149" s="120"/>
      <c r="E1149" s="122"/>
      <c r="F1149" s="120"/>
      <c r="G1149" s="120"/>
    </row>
    <row r="1150" spans="1:7">
      <c r="A1150" s="46"/>
      <c r="B1150" s="120"/>
      <c r="C1150" s="121"/>
      <c r="D1150" s="120"/>
      <c r="E1150" s="122"/>
      <c r="F1150" s="120"/>
      <c r="G1150" s="120"/>
    </row>
    <row r="1151" spans="1:7">
      <c r="A1151" s="46"/>
      <c r="B1151" s="120"/>
      <c r="C1151" s="121"/>
      <c r="D1151" s="120"/>
      <c r="E1151" s="122"/>
      <c r="F1151" s="120"/>
      <c r="G1151" s="120"/>
    </row>
    <row r="1152" spans="1:7">
      <c r="A1152" s="46"/>
      <c r="B1152" s="120"/>
      <c r="C1152" s="121"/>
      <c r="D1152" s="120"/>
      <c r="E1152" s="122"/>
      <c r="F1152" s="120"/>
      <c r="G1152" s="120"/>
    </row>
    <row r="1153" spans="1:7">
      <c r="A1153" s="46"/>
      <c r="B1153" s="120"/>
      <c r="C1153" s="121"/>
      <c r="D1153" s="120"/>
      <c r="E1153" s="122"/>
      <c r="F1153" s="120"/>
      <c r="G1153" s="120"/>
    </row>
    <row r="1154" spans="1:7">
      <c r="A1154" s="46"/>
      <c r="B1154" s="120"/>
      <c r="C1154" s="121"/>
      <c r="D1154" s="120"/>
      <c r="E1154" s="122"/>
      <c r="F1154" s="120"/>
      <c r="G1154" s="120"/>
    </row>
    <row r="1155" spans="1:7">
      <c r="A1155" s="46"/>
      <c r="B1155" s="120"/>
      <c r="C1155" s="121"/>
      <c r="D1155" s="120"/>
      <c r="E1155" s="122"/>
      <c r="F1155" s="120"/>
      <c r="G1155" s="120"/>
    </row>
    <row r="1156" spans="1:7">
      <c r="A1156" s="46"/>
      <c r="B1156" s="120"/>
      <c r="C1156" s="121"/>
      <c r="D1156" s="120"/>
      <c r="E1156" s="122"/>
      <c r="F1156" s="120"/>
      <c r="G1156" s="120"/>
    </row>
    <row r="1157" spans="1:7">
      <c r="A1157" s="46"/>
      <c r="B1157" s="120"/>
      <c r="C1157" s="121"/>
      <c r="D1157" s="120"/>
      <c r="E1157" s="122"/>
      <c r="F1157" s="120"/>
      <c r="G1157" s="120"/>
    </row>
    <row r="1158" spans="1:7">
      <c r="A1158" s="46"/>
      <c r="B1158" s="120"/>
      <c r="C1158" s="121"/>
      <c r="D1158" s="120"/>
      <c r="E1158" s="122"/>
      <c r="F1158" s="120"/>
      <c r="G1158" s="120"/>
    </row>
    <row r="1159" spans="1:7">
      <c r="A1159" s="46"/>
      <c r="B1159" s="120"/>
      <c r="C1159" s="121"/>
      <c r="D1159" s="120"/>
      <c r="E1159" s="122"/>
      <c r="F1159" s="120"/>
      <c r="G1159" s="120"/>
    </row>
    <row r="1160" spans="1:7">
      <c r="A1160" s="46"/>
      <c r="B1160" s="120"/>
      <c r="C1160" s="121"/>
      <c r="D1160" s="120"/>
      <c r="E1160" s="122"/>
      <c r="F1160" s="120"/>
      <c r="G1160" s="120"/>
    </row>
    <row r="1161" spans="1:7">
      <c r="A1161" s="46"/>
      <c r="B1161" s="120"/>
      <c r="C1161" s="121"/>
      <c r="D1161" s="120"/>
      <c r="E1161" s="122"/>
      <c r="F1161" s="120"/>
      <c r="G1161" s="120"/>
    </row>
    <row r="1162" spans="1:7">
      <c r="A1162" s="46"/>
      <c r="B1162" s="120"/>
      <c r="C1162" s="121"/>
      <c r="D1162" s="120"/>
      <c r="E1162" s="122"/>
      <c r="F1162" s="120"/>
      <c r="G1162" s="120"/>
    </row>
    <row r="1163" spans="1:7">
      <c r="A1163" s="46"/>
      <c r="B1163" s="120"/>
      <c r="C1163" s="121"/>
      <c r="D1163" s="120"/>
      <c r="E1163" s="122"/>
      <c r="F1163" s="120"/>
      <c r="G1163" s="120"/>
    </row>
    <row r="1164" spans="1:7">
      <c r="A1164" s="46"/>
      <c r="B1164" s="120"/>
      <c r="C1164" s="121"/>
      <c r="D1164" s="120"/>
      <c r="E1164" s="122"/>
      <c r="F1164" s="120"/>
      <c r="G1164" s="120"/>
    </row>
    <row r="1165" spans="1:7">
      <c r="A1165" s="46"/>
      <c r="B1165" s="120"/>
      <c r="C1165" s="121"/>
      <c r="D1165" s="120"/>
      <c r="E1165" s="122"/>
      <c r="F1165" s="120"/>
      <c r="G1165" s="120"/>
    </row>
    <row r="1166" spans="1:7">
      <c r="A1166" s="46"/>
      <c r="B1166" s="120"/>
      <c r="C1166" s="121"/>
      <c r="D1166" s="120"/>
      <c r="E1166" s="122"/>
      <c r="F1166" s="120"/>
      <c r="G1166" s="120"/>
    </row>
    <row r="1167" spans="1:7">
      <c r="A1167" s="46"/>
      <c r="B1167" s="120"/>
      <c r="C1167" s="121"/>
      <c r="D1167" s="120"/>
      <c r="E1167" s="122"/>
      <c r="F1167" s="120"/>
      <c r="G1167" s="120"/>
    </row>
    <row r="1168" spans="1:7">
      <c r="A1168" s="46"/>
      <c r="B1168" s="120"/>
      <c r="C1168" s="121"/>
      <c r="D1168" s="120"/>
      <c r="E1168" s="122"/>
      <c r="F1168" s="120"/>
      <c r="G1168" s="120"/>
    </row>
    <row r="1169" spans="1:7">
      <c r="A1169" s="46"/>
      <c r="B1169" s="120"/>
      <c r="C1169" s="121"/>
      <c r="D1169" s="120"/>
      <c r="E1169" s="122"/>
      <c r="F1169" s="120"/>
      <c r="G1169" s="120"/>
    </row>
    <row r="1170" spans="1:7">
      <c r="A1170" s="46"/>
      <c r="B1170" s="120"/>
      <c r="C1170" s="121"/>
      <c r="D1170" s="120"/>
      <c r="E1170" s="122"/>
      <c r="F1170" s="120"/>
      <c r="G1170" s="120"/>
    </row>
    <row r="1171" spans="1:7">
      <c r="A1171" s="46"/>
      <c r="B1171" s="120"/>
      <c r="C1171" s="121"/>
      <c r="D1171" s="120"/>
      <c r="E1171" s="122"/>
      <c r="F1171" s="120"/>
      <c r="G1171" s="120"/>
    </row>
    <row r="1172" spans="1:7">
      <c r="A1172" s="46"/>
      <c r="B1172" s="120"/>
      <c r="C1172" s="121"/>
      <c r="D1172" s="120"/>
      <c r="E1172" s="122"/>
      <c r="F1172" s="120"/>
      <c r="G1172" s="120"/>
    </row>
    <row r="1173" spans="1:7">
      <c r="A1173" s="46"/>
      <c r="B1173" s="120"/>
      <c r="C1173" s="121"/>
      <c r="D1173" s="120"/>
      <c r="E1173" s="122"/>
      <c r="F1173" s="120"/>
      <c r="G1173" s="120"/>
    </row>
    <row r="1174" spans="1:7">
      <c r="A1174" s="46"/>
      <c r="B1174" s="120"/>
      <c r="C1174" s="121"/>
      <c r="D1174" s="120"/>
      <c r="E1174" s="122"/>
      <c r="F1174" s="120"/>
      <c r="G1174" s="120"/>
    </row>
    <row r="1175" spans="1:7">
      <c r="A1175" s="46"/>
      <c r="B1175" s="120"/>
      <c r="C1175" s="121"/>
      <c r="D1175" s="120"/>
      <c r="E1175" s="122"/>
      <c r="F1175" s="120"/>
      <c r="G1175" s="120"/>
    </row>
    <row r="1176" spans="1:7">
      <c r="A1176" s="46"/>
      <c r="B1176" s="120"/>
      <c r="C1176" s="121"/>
      <c r="D1176" s="120"/>
      <c r="E1176" s="122"/>
      <c r="F1176" s="120"/>
      <c r="G1176" s="120"/>
    </row>
    <row r="1177" spans="1:7">
      <c r="A1177" s="46"/>
      <c r="B1177" s="120"/>
      <c r="C1177" s="121"/>
      <c r="D1177" s="120"/>
      <c r="E1177" s="122"/>
      <c r="F1177" s="120"/>
      <c r="G1177" s="120"/>
    </row>
    <row r="1178" spans="1:7">
      <c r="A1178" s="46"/>
      <c r="B1178" s="120"/>
      <c r="C1178" s="121"/>
      <c r="D1178" s="120"/>
      <c r="E1178" s="122"/>
      <c r="F1178" s="120"/>
      <c r="G1178" s="120"/>
    </row>
    <row r="1179" spans="1:7">
      <c r="A1179" s="46"/>
      <c r="B1179" s="120"/>
      <c r="C1179" s="121"/>
      <c r="D1179" s="120"/>
      <c r="E1179" s="122"/>
      <c r="F1179" s="120"/>
      <c r="G1179" s="120"/>
    </row>
    <row r="1180" spans="1:7">
      <c r="A1180" s="46"/>
      <c r="B1180" s="120"/>
      <c r="C1180" s="121"/>
      <c r="D1180" s="120"/>
      <c r="E1180" s="122"/>
      <c r="F1180" s="120"/>
      <c r="G1180" s="120"/>
    </row>
    <row r="1181" spans="1:7">
      <c r="A1181" s="46"/>
      <c r="B1181" s="120"/>
      <c r="C1181" s="121"/>
      <c r="D1181" s="120"/>
      <c r="E1181" s="122"/>
      <c r="F1181" s="120"/>
      <c r="G1181" s="120"/>
    </row>
    <row r="1182" spans="1:7">
      <c r="A1182" s="46"/>
      <c r="B1182" s="120"/>
      <c r="C1182" s="121"/>
      <c r="D1182" s="120"/>
      <c r="E1182" s="122"/>
      <c r="F1182" s="120"/>
      <c r="G1182" s="120"/>
    </row>
    <row r="1183" spans="1:7">
      <c r="A1183" s="46"/>
      <c r="B1183" s="120"/>
      <c r="C1183" s="121"/>
      <c r="D1183" s="120"/>
      <c r="E1183" s="122"/>
      <c r="F1183" s="120"/>
      <c r="G1183" s="120"/>
    </row>
    <row r="1184" spans="1:7">
      <c r="A1184" s="46"/>
      <c r="B1184" s="120"/>
      <c r="C1184" s="121"/>
      <c r="D1184" s="120"/>
      <c r="E1184" s="122"/>
      <c r="F1184" s="120"/>
      <c r="G1184" s="120"/>
    </row>
    <row r="1185" spans="1:7">
      <c r="A1185" s="46"/>
      <c r="B1185" s="120"/>
      <c r="C1185" s="121"/>
      <c r="D1185" s="120"/>
      <c r="E1185" s="122"/>
      <c r="F1185" s="120"/>
      <c r="G1185" s="120"/>
    </row>
    <row r="1186" spans="1:7">
      <c r="A1186" s="46"/>
      <c r="B1186" s="120"/>
      <c r="C1186" s="121"/>
      <c r="D1186" s="120"/>
      <c r="E1186" s="122"/>
      <c r="F1186" s="120"/>
      <c r="G1186" s="120"/>
    </row>
    <row r="1187" spans="1:7">
      <c r="A1187" s="46"/>
      <c r="B1187" s="120"/>
      <c r="C1187" s="121"/>
      <c r="D1187" s="120"/>
      <c r="E1187" s="122"/>
      <c r="F1187" s="120"/>
      <c r="G1187" s="120"/>
    </row>
    <row r="1188" spans="1:7">
      <c r="A1188" s="46"/>
      <c r="B1188" s="120"/>
      <c r="C1188" s="121"/>
      <c r="D1188" s="120"/>
      <c r="E1188" s="122"/>
      <c r="F1188" s="120"/>
      <c r="G1188" s="120"/>
    </row>
    <row r="1189" spans="1:7">
      <c r="A1189" s="46"/>
      <c r="B1189" s="120"/>
      <c r="C1189" s="121"/>
      <c r="D1189" s="120"/>
      <c r="E1189" s="122"/>
      <c r="F1189" s="120"/>
      <c r="G1189" s="120"/>
    </row>
    <row r="1190" spans="1:7">
      <c r="A1190" s="46"/>
      <c r="B1190" s="120"/>
      <c r="C1190" s="121"/>
      <c r="D1190" s="120"/>
      <c r="E1190" s="122"/>
      <c r="F1190" s="120"/>
      <c r="G1190" s="120"/>
    </row>
    <row r="1191" spans="1:7">
      <c r="A1191" s="46"/>
      <c r="B1191" s="120"/>
      <c r="C1191" s="121"/>
      <c r="D1191" s="120"/>
      <c r="E1191" s="122"/>
      <c r="F1191" s="120"/>
      <c r="G1191" s="120"/>
    </row>
    <row r="1192" spans="1:7">
      <c r="A1192" s="46"/>
      <c r="B1192" s="120"/>
      <c r="C1192" s="121"/>
      <c r="D1192" s="120"/>
      <c r="E1192" s="122"/>
      <c r="F1192" s="120"/>
      <c r="G1192" s="120"/>
    </row>
    <row r="1193" spans="1:7">
      <c r="A1193" s="46"/>
      <c r="B1193" s="120"/>
      <c r="C1193" s="121"/>
      <c r="D1193" s="120"/>
      <c r="E1193" s="122"/>
      <c r="F1193" s="120"/>
      <c r="G1193" s="120"/>
    </row>
    <row r="1194" spans="1:7">
      <c r="A1194" s="46"/>
      <c r="B1194" s="120"/>
      <c r="C1194" s="121"/>
      <c r="D1194" s="120"/>
      <c r="E1194" s="122"/>
      <c r="F1194" s="120"/>
      <c r="G1194" s="120"/>
    </row>
    <row r="1195" spans="1:7">
      <c r="A1195" s="46"/>
      <c r="B1195" s="120"/>
      <c r="C1195" s="121"/>
      <c r="D1195" s="120"/>
      <c r="E1195" s="122"/>
      <c r="F1195" s="120"/>
      <c r="G1195" s="120"/>
    </row>
    <row r="1196" spans="1:7">
      <c r="A1196" s="46"/>
      <c r="B1196" s="120"/>
      <c r="C1196" s="121"/>
      <c r="D1196" s="120"/>
      <c r="E1196" s="122"/>
      <c r="F1196" s="120"/>
      <c r="G1196" s="120"/>
    </row>
    <row r="1197" spans="1:7">
      <c r="A1197" s="46"/>
      <c r="B1197" s="120"/>
      <c r="C1197" s="121"/>
      <c r="D1197" s="120"/>
      <c r="E1197" s="122"/>
      <c r="F1197" s="120"/>
      <c r="G1197" s="120"/>
    </row>
    <row r="1198" spans="1:7">
      <c r="A1198" s="46"/>
      <c r="B1198" s="120"/>
      <c r="C1198" s="121"/>
      <c r="D1198" s="120"/>
      <c r="E1198" s="122"/>
      <c r="F1198" s="120"/>
      <c r="G1198" s="120"/>
    </row>
    <row r="1199" spans="1:7">
      <c r="A1199" s="46"/>
      <c r="B1199" s="120"/>
      <c r="C1199" s="121"/>
      <c r="D1199" s="120"/>
      <c r="E1199" s="122"/>
      <c r="F1199" s="120"/>
      <c r="G1199" s="120"/>
    </row>
    <row r="1200" spans="1:7">
      <c r="A1200" s="46"/>
      <c r="B1200" s="120"/>
      <c r="C1200" s="121"/>
      <c r="D1200" s="120"/>
      <c r="E1200" s="122"/>
      <c r="F1200" s="120"/>
      <c r="G1200" s="120"/>
    </row>
    <row r="1201" spans="1:7">
      <c r="A1201" s="46"/>
      <c r="B1201" s="120"/>
      <c r="C1201" s="121"/>
      <c r="D1201" s="120"/>
      <c r="E1201" s="122"/>
      <c r="F1201" s="120"/>
      <c r="G1201" s="120"/>
    </row>
    <row r="1202" spans="1:7">
      <c r="A1202" s="46"/>
      <c r="B1202" s="120"/>
      <c r="C1202" s="121"/>
      <c r="D1202" s="120"/>
      <c r="E1202" s="122"/>
      <c r="F1202" s="120"/>
      <c r="G1202" s="120"/>
    </row>
    <row r="1203" spans="1:7">
      <c r="A1203" s="46"/>
      <c r="B1203" s="120"/>
      <c r="C1203" s="121"/>
      <c r="D1203" s="120"/>
      <c r="E1203" s="122"/>
      <c r="F1203" s="120"/>
      <c r="G1203" s="120"/>
    </row>
    <row r="1204" spans="1:7">
      <c r="A1204" s="46"/>
      <c r="B1204" s="120"/>
      <c r="C1204" s="121"/>
      <c r="D1204" s="120"/>
      <c r="E1204" s="122"/>
      <c r="F1204" s="120"/>
      <c r="G1204" s="120"/>
    </row>
    <row r="1205" spans="1:7">
      <c r="A1205" s="46"/>
      <c r="B1205" s="120"/>
      <c r="C1205" s="121"/>
      <c r="D1205" s="120"/>
      <c r="E1205" s="122"/>
      <c r="F1205" s="120"/>
      <c r="G1205" s="120"/>
    </row>
    <row r="1206" spans="1:7">
      <c r="A1206" s="46"/>
      <c r="B1206" s="120"/>
      <c r="C1206" s="121"/>
      <c r="D1206" s="120"/>
      <c r="E1206" s="122"/>
      <c r="F1206" s="120"/>
      <c r="G1206" s="120"/>
    </row>
    <row r="1207" spans="1:7">
      <c r="A1207" s="46"/>
      <c r="B1207" s="120"/>
      <c r="C1207" s="121"/>
      <c r="D1207" s="120"/>
      <c r="E1207" s="122"/>
      <c r="F1207" s="120"/>
      <c r="G1207" s="120"/>
    </row>
    <row r="1208" spans="1:7">
      <c r="A1208" s="46"/>
      <c r="B1208" s="120"/>
      <c r="C1208" s="121"/>
      <c r="D1208" s="120"/>
      <c r="E1208" s="122"/>
      <c r="F1208" s="120"/>
      <c r="G1208" s="120"/>
    </row>
    <row r="1209" spans="1:7">
      <c r="A1209" s="46"/>
      <c r="B1209" s="120"/>
      <c r="C1209" s="121"/>
      <c r="D1209" s="120"/>
      <c r="E1209" s="122"/>
      <c r="F1209" s="120"/>
      <c r="G1209" s="120"/>
    </row>
  </sheetData>
  <mergeCells count="5"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N64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L16" sqref="L16"/>
    </sheetView>
  </sheetViews>
  <sheetFormatPr baseColWidth="10" defaultColWidth="11.5703125" defaultRowHeight="12.75"/>
  <cols>
    <col min="1" max="1" width="2.7109375" style="2" customWidth="1"/>
    <col min="2" max="2" width="18.140625" style="139" customWidth="1"/>
    <col min="3" max="3" width="13.140625" style="139" customWidth="1"/>
    <col min="4" max="4" width="8.85546875" style="139" customWidth="1"/>
    <col min="5" max="5" width="13.85546875" style="139" customWidth="1"/>
    <col min="6" max="6" width="10.85546875" style="139" customWidth="1"/>
    <col min="7" max="7" width="13.140625" style="140" customWidth="1"/>
    <col min="8" max="8" width="10.140625" style="139" customWidth="1"/>
    <col min="9" max="9" width="12.5703125" style="139" customWidth="1"/>
    <col min="10" max="10" width="8.5703125" style="139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4" hidden="1"/>
    <row r="2" spans="1:14" ht="15" hidden="1" customHeight="1"/>
    <row r="3" spans="1:14" ht="26.25" customHeight="1">
      <c r="B3" s="1146" t="s">
        <v>226</v>
      </c>
      <c r="C3" s="1147"/>
      <c r="D3" s="1147"/>
      <c r="E3" s="1147"/>
      <c r="F3" s="1147"/>
      <c r="G3" s="1147"/>
      <c r="H3" s="1147"/>
      <c r="I3" s="1147"/>
      <c r="J3" s="1148"/>
    </row>
    <row r="4" spans="1:14" ht="2.1" customHeight="1">
      <c r="B4" s="141"/>
      <c r="C4" s="142"/>
      <c r="D4" s="142"/>
      <c r="E4" s="142"/>
      <c r="F4" s="142"/>
      <c r="G4" s="141"/>
      <c r="H4" s="142"/>
      <c r="I4" s="142"/>
    </row>
    <row r="5" spans="1:14" ht="2.85" customHeight="1">
      <c r="B5" s="143"/>
    </row>
    <row r="6" spans="1:14" ht="20.85" customHeight="1">
      <c r="B6" s="1149" t="s">
        <v>653</v>
      </c>
      <c r="C6" s="144" t="s">
        <v>87</v>
      </c>
      <c r="D6" s="145"/>
      <c r="E6" s="144" t="s">
        <v>88</v>
      </c>
      <c r="F6" s="145"/>
      <c r="G6" s="1144" t="s">
        <v>12</v>
      </c>
      <c r="H6" s="393" t="s">
        <v>89</v>
      </c>
      <c r="I6" s="394"/>
      <c r="J6" s="146"/>
    </row>
    <row r="7" spans="1:14" s="147" customFormat="1" ht="33" customHeight="1">
      <c r="B7" s="1150"/>
      <c r="C7" s="392" t="s">
        <v>90</v>
      </c>
      <c r="D7" s="392" t="s">
        <v>91</v>
      </c>
      <c r="E7" s="392" t="s">
        <v>90</v>
      </c>
      <c r="F7" s="392" t="s">
        <v>91</v>
      </c>
      <c r="G7" s="1145"/>
      <c r="H7" s="392" t="s">
        <v>92</v>
      </c>
      <c r="I7" s="392" t="s">
        <v>93</v>
      </c>
      <c r="J7" s="392" t="s">
        <v>94</v>
      </c>
    </row>
    <row r="8" spans="1:14">
      <c r="A8" s="391"/>
      <c r="B8" s="148">
        <v>2007</v>
      </c>
      <c r="C8" s="150">
        <v>11261402</v>
      </c>
      <c r="D8" s="803">
        <v>0.58068941899954341</v>
      </c>
      <c r="E8" s="150">
        <v>8131756.5999999996</v>
      </c>
      <c r="F8" s="803">
        <v>0.41931058100045648</v>
      </c>
      <c r="G8" s="149">
        <v>19393158.600000001</v>
      </c>
      <c r="H8" s="804">
        <v>1.5374553622170168</v>
      </c>
      <c r="I8" s="804">
        <v>3.9729839109138112</v>
      </c>
      <c r="J8" s="805">
        <v>2.4855518989140677</v>
      </c>
      <c r="K8" s="391"/>
      <c r="L8" s="391"/>
      <c r="M8" s="391"/>
      <c r="N8" s="391"/>
    </row>
    <row r="9" spans="1:14">
      <c r="A9" s="391"/>
      <c r="B9" s="148">
        <v>2008</v>
      </c>
      <c r="C9" s="150">
        <v>10601841.08</v>
      </c>
      <c r="D9" s="803">
        <v>0.56629571720319127</v>
      </c>
      <c r="E9" s="150">
        <v>8119545.5699999994</v>
      </c>
      <c r="F9" s="803">
        <v>0.43370428279680873</v>
      </c>
      <c r="G9" s="149">
        <v>18721386.649999999</v>
      </c>
      <c r="H9" s="804">
        <v>-5.8568277733092202</v>
      </c>
      <c r="I9" s="804">
        <v>-0.15016472578631124</v>
      </c>
      <c r="J9" s="805">
        <v>-3.4639635752785694</v>
      </c>
      <c r="K9" s="391"/>
      <c r="L9" s="391"/>
      <c r="M9" s="391"/>
      <c r="N9" s="391"/>
    </row>
    <row r="10" spans="1:14">
      <c r="A10" s="391"/>
      <c r="B10" s="148">
        <v>2009</v>
      </c>
      <c r="C10" s="150">
        <v>9922472</v>
      </c>
      <c r="D10" s="803">
        <v>0.55595338528521565</v>
      </c>
      <c r="E10" s="150">
        <v>7925197</v>
      </c>
      <c r="F10" s="803">
        <v>0.44404661471478435</v>
      </c>
      <c r="G10" s="149">
        <v>17847669</v>
      </c>
      <c r="H10" s="876">
        <v>-6.4080292741003859</v>
      </c>
      <c r="I10" s="876">
        <v>-2.39358925107922</v>
      </c>
      <c r="J10" s="876">
        <v>-4.6669494430851728</v>
      </c>
      <c r="K10" s="391"/>
      <c r="L10" s="391"/>
      <c r="M10" s="391"/>
      <c r="N10" s="391"/>
    </row>
    <row r="11" spans="1:14">
      <c r="A11" s="391"/>
      <c r="B11" s="148">
        <v>2010</v>
      </c>
      <c r="C11" s="150">
        <v>9684814.0099999998</v>
      </c>
      <c r="D11" s="803">
        <v>0.54987645969092036</v>
      </c>
      <c r="E11" s="150">
        <v>7927894.8799999999</v>
      </c>
      <c r="F11" s="803">
        <v>0.45012354030907958</v>
      </c>
      <c r="G11" s="149">
        <v>17612708.890000001</v>
      </c>
      <c r="H11" s="804">
        <v>-2.3951490112544604</v>
      </c>
      <c r="I11" s="804">
        <v>3.4041803629605738E-2</v>
      </c>
      <c r="J11" s="805">
        <v>-1.3164750534089222</v>
      </c>
      <c r="K11" s="391"/>
      <c r="L11" s="391"/>
      <c r="M11" s="391"/>
      <c r="N11" s="391"/>
    </row>
    <row r="12" spans="1:14">
      <c r="A12" s="391"/>
      <c r="B12" s="148">
        <v>2011</v>
      </c>
      <c r="C12" s="150">
        <v>9371632.8859999999</v>
      </c>
      <c r="D12" s="803">
        <v>0.54332936444634128</v>
      </c>
      <c r="E12" s="150">
        <v>7876897.1940000001</v>
      </c>
      <c r="F12" s="803">
        <v>0.45667063555365878</v>
      </c>
      <c r="G12" s="149">
        <v>17248530.079999998</v>
      </c>
      <c r="H12" s="804">
        <v>-3.2337340053884986</v>
      </c>
      <c r="I12" s="804">
        <v>-0.64326894808675661</v>
      </c>
      <c r="J12" s="805">
        <v>-2.0677047027488982</v>
      </c>
      <c r="K12" s="391"/>
      <c r="L12" s="391"/>
      <c r="M12" s="391"/>
      <c r="N12" s="391"/>
    </row>
    <row r="13" spans="1:14">
      <c r="A13" s="391"/>
      <c r="B13" s="148">
        <v>2012</v>
      </c>
      <c r="C13" s="150">
        <v>8878384.9680000003</v>
      </c>
      <c r="D13" s="803">
        <v>0.53707332690081522</v>
      </c>
      <c r="E13" s="150">
        <v>7652663.0720000006</v>
      </c>
      <c r="F13" s="803">
        <v>0.46292667309918484</v>
      </c>
      <c r="G13" s="149">
        <v>16531048.040000001</v>
      </c>
      <c r="H13" s="804">
        <v>-5.2632014505908415</v>
      </c>
      <c r="I13" s="804">
        <v>-2.8467316060796577</v>
      </c>
      <c r="J13" s="805">
        <v>-4.1596706309016582</v>
      </c>
      <c r="K13" s="391"/>
      <c r="L13" s="391"/>
      <c r="M13" s="391"/>
      <c r="N13" s="391"/>
    </row>
    <row r="14" spans="1:14">
      <c r="A14" s="391"/>
      <c r="B14" s="148">
        <v>2013</v>
      </c>
      <c r="C14" s="150">
        <v>8734586.9500000011</v>
      </c>
      <c r="D14" s="803">
        <v>0.53607658216415444</v>
      </c>
      <c r="E14" s="150">
        <v>7558956.25</v>
      </c>
      <c r="F14" s="803">
        <v>0.46392341783584551</v>
      </c>
      <c r="G14" s="149">
        <v>16293543.200000001</v>
      </c>
      <c r="H14" s="804">
        <v>-1.6196416185858595</v>
      </c>
      <c r="I14" s="804">
        <v>-1.2244995123705422</v>
      </c>
      <c r="J14" s="805">
        <v>-1.436719797954197</v>
      </c>
      <c r="K14" s="391"/>
      <c r="L14" s="391"/>
      <c r="M14" s="391"/>
      <c r="N14" s="391"/>
    </row>
    <row r="15" spans="1:14">
      <c r="A15" s="391"/>
      <c r="B15" s="148">
        <v>2014</v>
      </c>
      <c r="C15" s="150">
        <v>8955850.7599999998</v>
      </c>
      <c r="D15" s="803">
        <v>0.53641494680350332</v>
      </c>
      <c r="E15" s="150">
        <v>7739900.9400000004</v>
      </c>
      <c r="F15" s="803">
        <v>0.46358505319649673</v>
      </c>
      <c r="G15" s="149">
        <v>16695751.699999999</v>
      </c>
      <c r="H15" s="804">
        <v>2.5331914521727725</v>
      </c>
      <c r="I15" s="804">
        <v>2.3937787707132259</v>
      </c>
      <c r="J15" s="805">
        <v>2.4685146445004023</v>
      </c>
      <c r="K15" s="391"/>
      <c r="L15" s="391"/>
      <c r="M15" s="391"/>
      <c r="N15" s="391"/>
    </row>
    <row r="16" spans="1:14">
      <c r="A16" s="391"/>
      <c r="B16" s="148">
        <v>2015.01318681319</v>
      </c>
      <c r="C16" s="150">
        <v>9255015.6160000004</v>
      </c>
      <c r="D16" s="803">
        <v>0.53736104039675614</v>
      </c>
      <c r="E16" s="150">
        <v>7968070.7639999995</v>
      </c>
      <c r="F16" s="803">
        <v>0.46263895960324386</v>
      </c>
      <c r="G16" s="149">
        <v>17223086.379999999</v>
      </c>
      <c r="H16" s="804">
        <v>3.3404403893840851</v>
      </c>
      <c r="I16" s="804">
        <v>2.947968272059029</v>
      </c>
      <c r="J16" s="805">
        <v>3.1584961819958011</v>
      </c>
      <c r="K16" s="391"/>
      <c r="L16" s="391"/>
      <c r="M16" s="391"/>
      <c r="N16" s="391"/>
    </row>
    <row r="17" spans="1:14">
      <c r="A17" s="391"/>
      <c r="B17" s="148">
        <v>2016</v>
      </c>
      <c r="C17" s="150">
        <v>9546540.9359999988</v>
      </c>
      <c r="D17" s="803">
        <v>0.53690999421686891</v>
      </c>
      <c r="E17" s="150">
        <v>8233982.8739999989</v>
      </c>
      <c r="F17" s="803">
        <v>0.46309000578313109</v>
      </c>
      <c r="G17" s="149">
        <v>17780523.809999999</v>
      </c>
      <c r="H17" s="963">
        <v>3.1499171054450983</v>
      </c>
      <c r="I17" s="804">
        <v>3.3372207385682202</v>
      </c>
      <c r="J17" s="805">
        <v>3.2365710634030904</v>
      </c>
      <c r="K17" s="391"/>
      <c r="L17" s="391"/>
      <c r="M17" s="391"/>
      <c r="N17" s="391"/>
    </row>
    <row r="18" spans="1:14">
      <c r="A18" s="391"/>
      <c r="B18" s="148">
        <v>2017</v>
      </c>
      <c r="C18" s="877">
        <v>9895929.9539999999</v>
      </c>
      <c r="D18" s="878">
        <v>0.53730377495755144</v>
      </c>
      <c r="E18" s="877">
        <v>8521826.2860000003</v>
      </c>
      <c r="F18" s="878">
        <v>0.46269622504244845</v>
      </c>
      <c r="G18" s="149">
        <v>18417756.240000002</v>
      </c>
      <c r="H18" s="879">
        <v>3.6598493668262222</v>
      </c>
      <c r="I18" s="879">
        <v>3.4957980409324136</v>
      </c>
      <c r="J18" s="880">
        <v>3.5838788373693262</v>
      </c>
      <c r="K18" s="391"/>
      <c r="L18" s="391"/>
      <c r="M18" s="391"/>
      <c r="N18" s="391"/>
    </row>
    <row r="19" spans="1:14">
      <c r="A19" s="391"/>
      <c r="B19" s="964">
        <v>2018</v>
      </c>
      <c r="C19" s="810"/>
      <c r="D19" s="811"/>
      <c r="E19" s="810"/>
      <c r="F19" s="811"/>
      <c r="G19" s="812"/>
      <c r="H19" s="560"/>
      <c r="I19" s="560"/>
      <c r="J19" s="813"/>
      <c r="K19" s="391"/>
      <c r="L19" s="391"/>
      <c r="M19" s="391"/>
      <c r="N19" s="391"/>
    </row>
    <row r="20" spans="1:14">
      <c r="A20" s="391"/>
      <c r="B20" s="155" t="s">
        <v>9</v>
      </c>
      <c r="C20" s="156">
        <v>9821704.504999999</v>
      </c>
      <c r="D20" s="806">
        <v>0.53723268531128787</v>
      </c>
      <c r="E20" s="156">
        <v>8460326.3049999997</v>
      </c>
      <c r="F20" s="806">
        <v>0.46276731468871213</v>
      </c>
      <c r="G20" s="157">
        <v>18282030.809999999</v>
      </c>
      <c r="H20" s="807">
        <v>3.4819566940902575</v>
      </c>
      <c r="I20" s="807">
        <v>3.3896816238787437</v>
      </c>
      <c r="J20" s="808">
        <v>3.4392343414297812</v>
      </c>
      <c r="K20" s="391"/>
      <c r="L20" s="391"/>
      <c r="M20" s="391"/>
      <c r="N20" s="391"/>
    </row>
    <row r="21" spans="1:14">
      <c r="A21" s="391"/>
      <c r="B21" s="155" t="s">
        <v>10</v>
      </c>
      <c r="C21" s="156">
        <v>9863981.3999999985</v>
      </c>
      <c r="D21" s="806">
        <v>0.53715107536443096</v>
      </c>
      <c r="E21" s="156">
        <v>8499532.8000000007</v>
      </c>
      <c r="F21" s="806">
        <v>0.46284892463556898</v>
      </c>
      <c r="G21" s="157">
        <v>18363514.199999999</v>
      </c>
      <c r="H21" s="807">
        <v>3.5127564019037578</v>
      </c>
      <c r="I21" s="807">
        <v>3.4130654907434348</v>
      </c>
      <c r="J21" s="808">
        <v>3.4665906884923743</v>
      </c>
      <c r="K21" s="391"/>
      <c r="L21" s="391"/>
      <c r="M21" s="391"/>
      <c r="N21" s="391"/>
    </row>
    <row r="22" spans="1:14">
      <c r="A22" s="391"/>
      <c r="B22" s="155" t="s">
        <v>65</v>
      </c>
      <c r="C22" s="156">
        <v>9919904.4749999996</v>
      </c>
      <c r="D22" s="806">
        <v>0.53615055173557813</v>
      </c>
      <c r="E22" s="156">
        <v>8582183.125</v>
      </c>
      <c r="F22" s="806">
        <v>0.46384944826442176</v>
      </c>
      <c r="G22" s="157">
        <v>18502087.600000001</v>
      </c>
      <c r="H22" s="807">
        <v>3.2270647829190295</v>
      </c>
      <c r="I22" s="807">
        <v>3.3971017098070746</v>
      </c>
      <c r="J22" s="808">
        <v>3.3058667233940184</v>
      </c>
      <c r="K22" s="391"/>
      <c r="L22" s="391"/>
      <c r="M22" s="391"/>
      <c r="N22" s="391"/>
    </row>
    <row r="23" spans="1:14">
      <c r="A23" s="391"/>
      <c r="B23" s="155" t="s">
        <v>66</v>
      </c>
      <c r="C23" s="156">
        <v>10013518.896</v>
      </c>
      <c r="D23" s="806">
        <v>0.53609978768673539</v>
      </c>
      <c r="E23" s="156">
        <v>8664941.9539999999</v>
      </c>
      <c r="F23" s="806">
        <v>0.4639002123132645</v>
      </c>
      <c r="G23" s="157">
        <v>18678460.850000001</v>
      </c>
      <c r="H23" s="807">
        <v>3.0855595249394696</v>
      </c>
      <c r="I23" s="807">
        <v>3.0506767019947034</v>
      </c>
      <c r="J23" s="808">
        <v>3.0693744398451912</v>
      </c>
      <c r="K23" s="391"/>
      <c r="L23" s="391"/>
      <c r="M23" s="391"/>
      <c r="N23" s="391"/>
    </row>
    <row r="24" spans="1:14">
      <c r="A24" s="391"/>
      <c r="B24" s="163" t="s">
        <v>67</v>
      </c>
      <c r="C24" s="164">
        <v>10142614.501</v>
      </c>
      <c r="D24" s="165">
        <v>0.53620176714035972</v>
      </c>
      <c r="E24" s="164">
        <v>8773053.2990000006</v>
      </c>
      <c r="F24" s="165">
        <v>0.46379823285964034</v>
      </c>
      <c r="G24" s="166">
        <v>18915667.800000001</v>
      </c>
      <c r="H24" s="965">
        <v>3.0443867660626012</v>
      </c>
      <c r="I24" s="965">
        <v>3.1825610190378484</v>
      </c>
      <c r="J24" s="167">
        <v>3.1084256962019055</v>
      </c>
      <c r="K24" s="391"/>
      <c r="L24" s="391"/>
      <c r="M24" s="391"/>
      <c r="N24" s="391"/>
    </row>
    <row r="25" spans="1:14">
      <c r="A25" s="391"/>
      <c r="B25" s="163" t="s">
        <v>68</v>
      </c>
      <c r="C25" s="164">
        <v>10227860.933</v>
      </c>
      <c r="D25" s="165">
        <v>0.53811049732341709</v>
      </c>
      <c r="E25" s="164">
        <v>8779129.2369999997</v>
      </c>
      <c r="F25" s="165">
        <v>0.46188950267658285</v>
      </c>
      <c r="G25" s="166">
        <v>19006990.170000002</v>
      </c>
      <c r="H25" s="965">
        <v>3.0346141893095648</v>
      </c>
      <c r="I25" s="965">
        <v>3.2051894728971462</v>
      </c>
      <c r="J25" s="167">
        <v>3.1133309973733247</v>
      </c>
      <c r="K25" s="391"/>
      <c r="L25" s="391"/>
      <c r="M25" s="391"/>
      <c r="N25" s="391"/>
    </row>
    <row r="26" spans="1:14">
      <c r="A26" s="391"/>
      <c r="B26" s="163" t="s">
        <v>69</v>
      </c>
      <c r="C26" s="164">
        <v>10302793.699999999</v>
      </c>
      <c r="D26" s="165">
        <v>0.54103327599975959</v>
      </c>
      <c r="E26" s="164">
        <v>8740015.9699999988</v>
      </c>
      <c r="F26" s="165">
        <v>0.45896672400024041</v>
      </c>
      <c r="G26" s="166">
        <v>19042809.669999998</v>
      </c>
      <c r="H26" s="965">
        <v>2.9744736624242876</v>
      </c>
      <c r="I26" s="965">
        <v>3.0159681420084183</v>
      </c>
      <c r="J26" s="167">
        <v>2.9935140966986751</v>
      </c>
      <c r="K26" s="391"/>
      <c r="L26" s="391"/>
      <c r="M26" s="391"/>
      <c r="N26" s="391"/>
    </row>
    <row r="27" spans="1:14">
      <c r="A27" s="391"/>
      <c r="B27" s="163" t="s">
        <v>70</v>
      </c>
      <c r="C27" s="164">
        <v>10192691.699999999</v>
      </c>
      <c r="D27" s="165">
        <v>0.54101870659623041</v>
      </c>
      <c r="E27" s="164">
        <v>8647122.1099999994</v>
      </c>
      <c r="F27" s="165">
        <v>0.45898129340376959</v>
      </c>
      <c r="G27" s="166">
        <v>18839813.809999999</v>
      </c>
      <c r="H27" s="965">
        <v>2.8374391203658007</v>
      </c>
      <c r="I27" s="965">
        <v>2.9617401487642496</v>
      </c>
      <c r="J27" s="167">
        <v>2.8944536832330954</v>
      </c>
      <c r="K27" s="391"/>
      <c r="L27" s="391"/>
      <c r="M27" s="391"/>
      <c r="N27" s="391"/>
    </row>
    <row r="28" spans="1:14">
      <c r="A28" s="391"/>
      <c r="B28" s="163" t="s">
        <v>77</v>
      </c>
      <c r="C28" s="164">
        <v>10164383.725</v>
      </c>
      <c r="D28" s="165">
        <v>0.53886118252301451</v>
      </c>
      <c r="E28" s="164">
        <v>8698329.0749999993</v>
      </c>
      <c r="F28" s="165">
        <v>0.46113881747698565</v>
      </c>
      <c r="G28" s="166">
        <v>18862712.799999997</v>
      </c>
      <c r="H28" s="965">
        <v>2.7794445370894039</v>
      </c>
      <c r="I28" s="965">
        <v>2.9796171382290453</v>
      </c>
      <c r="J28" s="167">
        <v>2.8716551202623748</v>
      </c>
      <c r="K28" s="391"/>
      <c r="L28" s="391"/>
      <c r="M28" s="391"/>
      <c r="N28" s="391"/>
    </row>
    <row r="29" spans="1:14">
      <c r="A29" s="391"/>
      <c r="B29" s="163" t="s">
        <v>78</v>
      </c>
      <c r="C29" s="164">
        <v>10193654.76</v>
      </c>
      <c r="D29" s="165">
        <v>0.53670382182708221</v>
      </c>
      <c r="E29" s="164">
        <v>8799418.0399999991</v>
      </c>
      <c r="F29" s="165">
        <v>0.46329617817291791</v>
      </c>
      <c r="G29" s="166">
        <v>18993072.799999997</v>
      </c>
      <c r="H29" s="965">
        <v>2.9947711353391924</v>
      </c>
      <c r="I29" s="965">
        <v>3.1188921398351681</v>
      </c>
      <c r="J29" s="167">
        <v>3.05223875274487</v>
      </c>
      <c r="K29" s="391"/>
      <c r="L29" s="391"/>
      <c r="M29" s="391"/>
      <c r="N29" s="391"/>
    </row>
    <row r="30" spans="1:14">
      <c r="A30" s="391"/>
      <c r="B30" s="158" t="s">
        <v>79</v>
      </c>
      <c r="C30" s="159">
        <v>10162371.85</v>
      </c>
      <c r="D30" s="160">
        <v>0.53639678236243782</v>
      </c>
      <c r="E30" s="159">
        <v>8783252.3300000001</v>
      </c>
      <c r="F30" s="160">
        <v>0.46360321763756218</v>
      </c>
      <c r="G30" s="161">
        <v>18945624.18</v>
      </c>
      <c r="H30" s="966">
        <v>2.6924391870043678</v>
      </c>
      <c r="I30" s="966">
        <v>3.0677232230077465</v>
      </c>
      <c r="J30" s="162">
        <v>2.8660816937818225</v>
      </c>
      <c r="K30" s="391"/>
      <c r="L30" s="391"/>
      <c r="M30" s="391"/>
      <c r="N30" s="391"/>
    </row>
    <row r="31" spans="1:14">
      <c r="A31" s="391"/>
      <c r="B31" s="13" t="s">
        <v>80</v>
      </c>
      <c r="C31" s="164">
        <v>10197695.435000001</v>
      </c>
      <c r="D31" s="165">
        <v>0.53603905081951031</v>
      </c>
      <c r="E31" s="164">
        <v>8826469.7250000015</v>
      </c>
      <c r="F31" s="165">
        <v>0.46396094918048952</v>
      </c>
      <c r="G31" s="166">
        <v>19024165.160000004</v>
      </c>
      <c r="H31" s="965">
        <v>2.9427740801139208</v>
      </c>
      <c r="I31" s="965">
        <v>3.1850297555339893</v>
      </c>
      <c r="J31" s="167">
        <v>3.0550296469801879</v>
      </c>
      <c r="K31" s="391"/>
      <c r="L31" s="391"/>
      <c r="M31" s="391"/>
      <c r="N31" s="391"/>
    </row>
    <row r="32" spans="1:14">
      <c r="A32" s="391"/>
      <c r="B32" s="967">
        <v>2019</v>
      </c>
      <c r="C32" s="810"/>
      <c r="D32" s="811"/>
      <c r="E32" s="810"/>
      <c r="F32" s="811"/>
      <c r="G32" s="812"/>
      <c r="H32" s="560"/>
      <c r="I32" s="560"/>
      <c r="J32" s="813"/>
      <c r="K32" s="391"/>
      <c r="L32" s="391"/>
      <c r="M32" s="391"/>
      <c r="N32" s="391"/>
    </row>
    <row r="33" spans="1:14">
      <c r="A33" s="391"/>
      <c r="B33" s="155" t="s">
        <v>9</v>
      </c>
      <c r="C33" s="156">
        <v>10101751</v>
      </c>
      <c r="D33" s="806">
        <v>0.53677614188184608</v>
      </c>
      <c r="E33" s="156">
        <v>8717548.5399999991</v>
      </c>
      <c r="F33" s="806">
        <v>0.46322385811815392</v>
      </c>
      <c r="G33" s="157">
        <v>18819299.539999999</v>
      </c>
      <c r="H33" s="807">
        <v>2.8513023870493868</v>
      </c>
      <c r="I33" s="807">
        <v>3.0403346836395997</v>
      </c>
      <c r="J33" s="808">
        <v>2.9387803553318861</v>
      </c>
      <c r="K33" s="391"/>
      <c r="L33" s="391"/>
      <c r="M33" s="391"/>
      <c r="N33" s="391"/>
    </row>
    <row r="34" spans="1:14">
      <c r="A34" s="391"/>
      <c r="B34" s="155" t="s">
        <v>10</v>
      </c>
      <c r="C34" s="156">
        <v>10138164.824999999</v>
      </c>
      <c r="D34" s="806">
        <v>0.53673822205807975</v>
      </c>
      <c r="E34" s="156">
        <v>8750307.0749999993</v>
      </c>
      <c r="F34" s="806">
        <v>0.46326177794192025</v>
      </c>
      <c r="G34" s="157">
        <v>18888471.899999999</v>
      </c>
      <c r="H34" s="807">
        <v>2.7796425589367004</v>
      </c>
      <c r="I34" s="807">
        <v>2.9504477587285436</v>
      </c>
      <c r="J34" s="808">
        <v>2.8586995619825188</v>
      </c>
      <c r="K34" s="391"/>
      <c r="L34" s="391"/>
      <c r="M34" s="391"/>
      <c r="N34" s="391"/>
    </row>
    <row r="35" spans="1:14">
      <c r="A35" s="391"/>
      <c r="B35" s="155" t="s">
        <v>65</v>
      </c>
      <c r="C35" s="156">
        <v>10208558</v>
      </c>
      <c r="D35" s="806">
        <v>0.53606309143126174</v>
      </c>
      <c r="E35" s="156">
        <v>8835017.5850000009</v>
      </c>
      <c r="F35" s="806">
        <v>0.4639369085687382</v>
      </c>
      <c r="G35" s="157">
        <v>19043575.585000001</v>
      </c>
      <c r="H35" s="807">
        <v>2.9098417805076764</v>
      </c>
      <c r="I35" s="807">
        <v>2.9460389776989331</v>
      </c>
      <c r="J35" s="808">
        <v>2.9266318304535446</v>
      </c>
      <c r="K35" s="391"/>
      <c r="L35" s="391"/>
      <c r="M35" s="391"/>
      <c r="N35" s="391"/>
    </row>
    <row r="36" spans="1:14">
      <c r="B36" s="155" t="s">
        <v>66</v>
      </c>
      <c r="C36" s="156">
        <v>10291029</v>
      </c>
      <c r="D36" s="806">
        <v>0.53514483118299738</v>
      </c>
      <c r="E36" s="156">
        <v>8939333.3250000011</v>
      </c>
      <c r="F36" s="806">
        <v>0.46485516881700251</v>
      </c>
      <c r="G36" s="157">
        <v>19230362.325000003</v>
      </c>
      <c r="H36" s="807">
        <v>2.771354474707735</v>
      </c>
      <c r="I36" s="807">
        <v>3.1666844677861121</v>
      </c>
      <c r="J36" s="808">
        <v>2.9547481424306028</v>
      </c>
    </row>
    <row r="37" spans="1:14">
      <c r="B37" s="163" t="s">
        <v>67</v>
      </c>
      <c r="C37" s="164">
        <v>10398364</v>
      </c>
      <c r="D37" s="165">
        <v>0.53483714109208635</v>
      </c>
      <c r="E37" s="164">
        <v>9043748.75</v>
      </c>
      <c r="F37" s="165">
        <v>0.4651628589079137</v>
      </c>
      <c r="G37" s="166">
        <v>19442112.75</v>
      </c>
      <c r="H37" s="965">
        <v>2.5215342550462196</v>
      </c>
      <c r="I37" s="965">
        <v>3.0855329584154561</v>
      </c>
      <c r="J37" s="167">
        <v>2.7831158570039918</v>
      </c>
    </row>
    <row r="38" spans="1:14">
      <c r="B38" s="163" t="s">
        <v>68</v>
      </c>
      <c r="C38" s="164">
        <v>10466860.875</v>
      </c>
      <c r="D38" s="165">
        <v>0.53627540010201613</v>
      </c>
      <c r="E38" s="164">
        <v>9050836.3249999993</v>
      </c>
      <c r="F38" s="165">
        <v>0.46372459989798387</v>
      </c>
      <c r="G38" s="166">
        <v>19517697.199999999</v>
      </c>
      <c r="H38" s="965">
        <v>2.3367539270002311</v>
      </c>
      <c r="I38" s="965">
        <v>3.0949206995937431</v>
      </c>
      <c r="J38" s="167">
        <v>2.6869432005393463</v>
      </c>
    </row>
    <row r="39" spans="1:14">
      <c r="B39" s="163" t="s">
        <v>69</v>
      </c>
      <c r="C39" s="164">
        <v>10526287.074999999</v>
      </c>
      <c r="D39" s="165">
        <v>0.53889179950442878</v>
      </c>
      <c r="E39" s="164">
        <v>9006923.6449999996</v>
      </c>
      <c r="F39" s="165">
        <v>0.46110820049557116</v>
      </c>
      <c r="G39" s="166">
        <v>19533210.719999999</v>
      </c>
      <c r="H39" s="965">
        <v>2.16925021996704</v>
      </c>
      <c r="I39" s="965">
        <v>3.053857978248061</v>
      </c>
      <c r="J39" s="167">
        <v>2.5752557448104767</v>
      </c>
    </row>
    <row r="40" spans="1:14">
      <c r="B40" s="163" t="s">
        <v>70</v>
      </c>
      <c r="C40" s="164">
        <v>10406494.465</v>
      </c>
      <c r="D40" s="165">
        <v>0.53863209898669584</v>
      </c>
      <c r="E40" s="164">
        <v>8913732.6150000002</v>
      </c>
      <c r="F40" s="165">
        <v>0.46136790101330427</v>
      </c>
      <c r="G40" s="166">
        <v>19320227.079999998</v>
      </c>
      <c r="H40" s="965">
        <v>2.0976084756885172</v>
      </c>
      <c r="I40" s="965">
        <v>3.0832281724306796</v>
      </c>
      <c r="J40" s="167">
        <v>2.5499894789034556</v>
      </c>
    </row>
    <row r="41" spans="1:14">
      <c r="B41" s="163" t="s">
        <v>77</v>
      </c>
      <c r="C41" s="164">
        <v>10371416.33</v>
      </c>
      <c r="D41" s="165">
        <v>0.53672690647950794</v>
      </c>
      <c r="E41" s="164">
        <v>8952035.1400000006</v>
      </c>
      <c r="F41" s="165">
        <v>0.46327309352049212</v>
      </c>
      <c r="G41" s="166">
        <v>19323451.469999999</v>
      </c>
      <c r="H41" s="965">
        <v>2.0368436552704168</v>
      </c>
      <c r="I41" s="965">
        <v>2.9167218532715822</v>
      </c>
      <c r="J41" s="167">
        <v>2.4425896470204407</v>
      </c>
    </row>
    <row r="42" spans="1:14">
      <c r="B42" s="163" t="s">
        <v>78</v>
      </c>
      <c r="C42" s="164">
        <v>10380008.66</v>
      </c>
      <c r="D42" s="165">
        <v>0.53422607294113</v>
      </c>
      <c r="E42" s="164">
        <v>9049983.9700000007</v>
      </c>
      <c r="F42" s="165">
        <v>0.46577392705886989</v>
      </c>
      <c r="G42" s="166">
        <v>19429992.630000003</v>
      </c>
      <c r="H42" s="965">
        <v>1.8281362709207514</v>
      </c>
      <c r="I42" s="965">
        <v>2.8475284258685036</v>
      </c>
      <c r="J42" s="167">
        <v>2.3004167603675114</v>
      </c>
    </row>
    <row r="43" spans="1:14">
      <c r="B43" s="158" t="s">
        <v>79</v>
      </c>
      <c r="C43" s="159">
        <v>10347567.475</v>
      </c>
      <c r="D43" s="160">
        <v>0.53401622463085641</v>
      </c>
      <c r="E43" s="159">
        <v>9029310.9749999996</v>
      </c>
      <c r="F43" s="160">
        <v>0.46598377536914365</v>
      </c>
      <c r="G43" s="161">
        <v>19376878.449999999</v>
      </c>
      <c r="H43" s="966">
        <v>1.8223661536258362</v>
      </c>
      <c r="I43" s="966">
        <v>2.8014525343825483</v>
      </c>
      <c r="J43" s="162">
        <v>2.2762737500897572</v>
      </c>
    </row>
    <row r="44" spans="1:14">
      <c r="B44" s="13" t="s">
        <v>80</v>
      </c>
      <c r="C44" s="164">
        <v>10348493.08</v>
      </c>
      <c r="D44" s="165">
        <v>0.53319282348699881</v>
      </c>
      <c r="E44" s="164">
        <v>9060044.7400000002</v>
      </c>
      <c r="F44" s="165">
        <v>0.46680717651300124</v>
      </c>
      <c r="G44" s="166">
        <v>19408537.82</v>
      </c>
      <c r="H44" s="965">
        <v>1.4787423880344477</v>
      </c>
      <c r="I44" s="965">
        <v>2.6463016616759489</v>
      </c>
      <c r="J44" s="167">
        <v>2.020444296857633</v>
      </c>
    </row>
    <row r="45" spans="1:14">
      <c r="B45" s="967">
        <v>2020</v>
      </c>
      <c r="C45" s="810"/>
      <c r="D45" s="811"/>
      <c r="E45" s="810"/>
      <c r="F45" s="811"/>
      <c r="G45" s="812"/>
      <c r="H45" s="560"/>
      <c r="I45" s="560"/>
      <c r="J45" s="813"/>
    </row>
    <row r="46" spans="1:14">
      <c r="B46" s="13" t="s">
        <v>9</v>
      </c>
      <c r="C46" s="156">
        <v>10226275.16</v>
      </c>
      <c r="D46" s="806">
        <v>0.53360528806165186</v>
      </c>
      <c r="E46" s="156">
        <v>8938218.5</v>
      </c>
      <c r="F46" s="806">
        <v>0.46639471193834819</v>
      </c>
      <c r="G46" s="157">
        <v>19164493.66</v>
      </c>
      <c r="H46" s="807">
        <v>1.2326987667781566</v>
      </c>
      <c r="I46" s="807">
        <v>2.5313304421244993</v>
      </c>
      <c r="J46" s="808">
        <v>1.8342559417065445</v>
      </c>
    </row>
    <row r="47" spans="1:14">
      <c r="B47" s="155" t="s">
        <v>10</v>
      </c>
      <c r="C47" s="156">
        <v>10271464.699999999</v>
      </c>
      <c r="D47" s="806">
        <v>0.53357623572575741</v>
      </c>
      <c r="E47" s="156">
        <v>8978764.25</v>
      </c>
      <c r="F47" s="806">
        <v>0.46642376427424259</v>
      </c>
      <c r="G47" s="157">
        <v>19250228.949999999</v>
      </c>
      <c r="H47" s="807">
        <v>1.3148323912755018</v>
      </c>
      <c r="I47" s="807">
        <v>2.610847517028418</v>
      </c>
      <c r="J47" s="808">
        <v>1.9152266626714294</v>
      </c>
    </row>
    <row r="48" spans="1:14">
      <c r="B48" s="155" t="s">
        <v>65</v>
      </c>
      <c r="C48" s="156">
        <v>10122615.909090912</v>
      </c>
      <c r="D48" s="806">
        <v>0.53257978355934743</v>
      </c>
      <c r="E48" s="156">
        <v>8884143.6818181742</v>
      </c>
      <c r="F48" s="806">
        <v>0.46742021644065257</v>
      </c>
      <c r="G48" s="157">
        <v>19006759.590909086</v>
      </c>
      <c r="H48" s="807">
        <v>-0.84186317900224594</v>
      </c>
      <c r="I48" s="807">
        <v>0.55603847242566928</v>
      </c>
      <c r="J48" s="808">
        <v>-0.19332500835564304</v>
      </c>
    </row>
    <row r="49" spans="2:11">
      <c r="B49" s="155" t="s">
        <v>66</v>
      </c>
      <c r="C49" s="156">
        <v>9800877.2500000093</v>
      </c>
      <c r="D49" s="806">
        <v>0.53096344152005626</v>
      </c>
      <c r="E49" s="156">
        <v>8657789.5499999989</v>
      </c>
      <c r="F49" s="806">
        <v>0.46903655847994369</v>
      </c>
      <c r="G49" s="157">
        <v>18458666.800000008</v>
      </c>
      <c r="H49" s="807">
        <v>-4.7629032043344779</v>
      </c>
      <c r="I49" s="807">
        <v>-3.1494940927264565</v>
      </c>
      <c r="J49" s="808">
        <v>-4.0129016393870387</v>
      </c>
    </row>
    <row r="50" spans="2:11">
      <c r="B50" s="229" t="s">
        <v>67</v>
      </c>
      <c r="C50" s="881">
        <v>9901987.2000000086</v>
      </c>
      <c r="D50" s="806">
        <v>0.53362354185205008</v>
      </c>
      <c r="E50" s="881">
        <v>8654141.6499999892</v>
      </c>
      <c r="F50" s="806">
        <v>0.46637645814794987</v>
      </c>
      <c r="G50" s="157">
        <v>18556128.849999998</v>
      </c>
      <c r="H50" s="807">
        <v>-4.7736047709042566</v>
      </c>
      <c r="I50" s="807">
        <v>-4.3080265802387601</v>
      </c>
      <c r="J50" s="808">
        <v>-4.5570350886891191</v>
      </c>
    </row>
    <row r="51" spans="2:11">
      <c r="B51" s="13" t="s">
        <v>68</v>
      </c>
      <c r="C51" s="881">
        <v>9995414.8650000002</v>
      </c>
      <c r="D51" s="806">
        <v>0.53668568372336789</v>
      </c>
      <c r="E51" s="881">
        <v>8628921.8149999995</v>
      </c>
      <c r="F51" s="806">
        <v>0.46331431627663205</v>
      </c>
      <c r="G51" s="157">
        <v>18624336.68</v>
      </c>
      <c r="H51" s="807">
        <v>-4.5041776673084826</v>
      </c>
      <c r="I51" s="807">
        <v>-4.661607997866426</v>
      </c>
      <c r="J51" s="808">
        <v>-4.5771819843582762</v>
      </c>
    </row>
    <row r="52" spans="2:11">
      <c r="B52" s="13" t="s">
        <v>69</v>
      </c>
      <c r="C52" s="881">
        <v>10126212</v>
      </c>
      <c r="D52" s="806">
        <v>0.53904250042346369</v>
      </c>
      <c r="E52" s="881">
        <v>8659342</v>
      </c>
      <c r="F52" s="806">
        <v>0.46095749957653631</v>
      </c>
      <c r="G52" s="157">
        <v>18785554</v>
      </c>
      <c r="H52" s="807">
        <v>-3.800723580398838</v>
      </c>
      <c r="I52" s="807">
        <v>-3.8590495345539324</v>
      </c>
      <c r="J52" s="808">
        <v>-3.8276181561614777</v>
      </c>
    </row>
    <row r="53" spans="2:11">
      <c r="B53" s="163" t="s">
        <v>70</v>
      </c>
      <c r="C53" s="164">
        <v>10122232</v>
      </c>
      <c r="D53" s="165">
        <v>0.53863502943959829</v>
      </c>
      <c r="E53" s="164">
        <v>8670144</v>
      </c>
      <c r="F53" s="165">
        <v>0.46136497056040171</v>
      </c>
      <c r="G53" s="166">
        <v>18792376</v>
      </c>
      <c r="H53" s="965">
        <v>-2.7315871445091773</v>
      </c>
      <c r="I53" s="965">
        <v>-2.7327341476464113</v>
      </c>
      <c r="J53" s="167">
        <v>-2.7321163349390503</v>
      </c>
    </row>
    <row r="54" spans="2:11">
      <c r="B54" s="163" t="s">
        <v>77</v>
      </c>
      <c r="C54" s="164">
        <v>10123717.205</v>
      </c>
      <c r="D54" s="165">
        <v>0.53631640467078878</v>
      </c>
      <c r="E54" s="164">
        <v>8752672.0250000004</v>
      </c>
      <c r="F54" s="165">
        <v>0.46368359532921116</v>
      </c>
      <c r="G54" s="166">
        <v>18876389.23</v>
      </c>
      <c r="H54" s="965">
        <v>-2.388286393281831</v>
      </c>
      <c r="I54" s="965">
        <v>-2.2270144373003404</v>
      </c>
      <c r="J54" s="167">
        <v>-2.3135734353361812</v>
      </c>
    </row>
    <row r="55" spans="2:11">
      <c r="B55" s="13" t="s">
        <v>78</v>
      </c>
      <c r="C55" s="164">
        <v>10137720.904999999</v>
      </c>
      <c r="D55" s="165">
        <v>0.5338349967910041</v>
      </c>
      <c r="E55" s="164">
        <v>8852642.5749999993</v>
      </c>
      <c r="F55" s="165">
        <v>0.46616497582668764</v>
      </c>
      <c r="G55" s="166">
        <v>18990364</v>
      </c>
      <c r="H55" s="965">
        <v>-2.3341768098293727</v>
      </c>
      <c r="I55" s="965">
        <v>-2.1805717629354149</v>
      </c>
      <c r="J55" s="167">
        <v>-2.2626289076466861</v>
      </c>
    </row>
    <row r="56" spans="2:11">
      <c r="B56" s="968" t="s">
        <v>79</v>
      </c>
      <c r="C56" s="969">
        <v>10157060.17</v>
      </c>
      <c r="D56" s="970">
        <v>0.53396379621894852</v>
      </c>
      <c r="E56" s="969">
        <v>8864941.4000000004</v>
      </c>
      <c r="F56" s="970">
        <v>0.46603620378105143</v>
      </c>
      <c r="G56" s="971">
        <v>19022001.57</v>
      </c>
      <c r="H56" s="972">
        <v>-1.8410829932761601</v>
      </c>
      <c r="I56" s="972">
        <v>-1.8203999779728406</v>
      </c>
      <c r="J56" s="973">
        <v>-1.8314450437190999</v>
      </c>
    </row>
    <row r="57" spans="2:11">
      <c r="B57" s="13" t="s">
        <v>80</v>
      </c>
      <c r="C57" s="164"/>
      <c r="D57" s="165"/>
      <c r="E57" s="164"/>
      <c r="F57" s="165"/>
      <c r="G57" s="166"/>
      <c r="H57" s="965"/>
      <c r="I57" s="965"/>
      <c r="J57" s="167"/>
    </row>
    <row r="60" spans="2:11">
      <c r="B60" s="896"/>
      <c r="C60" s="896"/>
      <c r="D60" s="896"/>
      <c r="E60" s="896"/>
      <c r="F60" s="896"/>
      <c r="G60" s="1038"/>
      <c r="H60" s="896"/>
      <c r="I60" s="896"/>
      <c r="J60" s="896"/>
      <c r="K60" s="912"/>
    </row>
    <row r="61" spans="2:11">
      <c r="B61" s="1034"/>
      <c r="C61" s="1035"/>
      <c r="D61" s="1036"/>
      <c r="E61" s="1035"/>
      <c r="F61" s="1036"/>
      <c r="G61" s="1035"/>
      <c r="H61" s="1037"/>
      <c r="I61" s="1037"/>
      <c r="J61" s="1037"/>
      <c r="K61" s="912"/>
    </row>
    <row r="62" spans="2:11">
      <c r="B62" s="1039"/>
      <c r="C62" s="1040"/>
      <c r="D62" s="913"/>
      <c r="E62" s="1040"/>
      <c r="F62" s="913"/>
      <c r="G62" s="1040"/>
      <c r="H62" s="1041"/>
      <c r="I62" s="1041"/>
      <c r="J62" s="1041"/>
      <c r="K62" s="912"/>
    </row>
    <row r="63" spans="2:11">
      <c r="B63" s="896"/>
      <c r="C63" s="896"/>
      <c r="D63" s="896"/>
      <c r="E63" s="896"/>
      <c r="F63" s="896"/>
      <c r="G63" s="1038"/>
      <c r="H63" s="896"/>
      <c r="I63" s="896"/>
      <c r="J63" s="896"/>
      <c r="K63" s="912"/>
    </row>
    <row r="64" spans="2:11">
      <c r="B64" s="896"/>
      <c r="C64" s="896"/>
      <c r="D64" s="896"/>
      <c r="E64" s="896"/>
      <c r="F64" s="896"/>
      <c r="G64" s="1038"/>
      <c r="H64" s="896"/>
      <c r="I64" s="896"/>
      <c r="J64" s="896"/>
      <c r="K64" s="91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2"/>
  <sheetViews>
    <sheetView showGridLines="0" showRowColHeaders="0" topLeftCell="A3" workbookViewId="0">
      <pane ySplit="4" topLeftCell="A7" activePane="bottomLeft" state="frozen"/>
      <selection activeCell="A3" sqref="A3"/>
      <selection pane="bottomLeft" activeCell="L10" sqref="L10"/>
    </sheetView>
  </sheetViews>
  <sheetFormatPr baseColWidth="10" defaultColWidth="11.5703125" defaultRowHeight="12.75"/>
  <cols>
    <col min="1" max="1" width="2.7109375" style="2" customWidth="1"/>
    <col min="2" max="2" width="12.42578125" style="34" customWidth="1"/>
    <col min="3" max="3" width="12.85546875" style="110" customWidth="1"/>
    <col min="4" max="8" width="11.85546875" style="110" customWidth="1"/>
    <col min="9" max="9" width="12.42578125" style="110" customWidth="1"/>
    <col min="10" max="16384" width="11.5703125" style="34"/>
  </cols>
  <sheetData>
    <row r="1" spans="1:9" hidden="1"/>
    <row r="2" spans="1:9" ht="21.2" hidden="1" customHeight="1"/>
    <row r="3" spans="1:9" s="181" customFormat="1" ht="21" customHeight="1">
      <c r="A3" s="2"/>
      <c r="B3" s="1151" t="s">
        <v>225</v>
      </c>
      <c r="C3" s="1151"/>
      <c r="D3" s="1151"/>
      <c r="E3" s="1151"/>
      <c r="F3" s="1151"/>
      <c r="G3" s="1151"/>
      <c r="H3" s="1151"/>
      <c r="I3" s="1151"/>
    </row>
    <row r="4" spans="1:9" ht="1.5" customHeight="1"/>
    <row r="5" spans="1:9" s="182" customFormat="1" ht="6.95" customHeight="1">
      <c r="A5" s="2"/>
      <c r="B5" s="34"/>
      <c r="C5" s="110"/>
      <c r="D5" s="110"/>
      <c r="E5" s="110"/>
      <c r="F5" s="110"/>
      <c r="G5" s="110"/>
      <c r="H5" s="110"/>
      <c r="I5" s="110"/>
    </row>
    <row r="6" spans="1:9" s="118" customFormat="1" ht="26.25" customHeight="1">
      <c r="A6" s="2"/>
      <c r="B6" s="183"/>
      <c r="C6" s="184" t="s">
        <v>0</v>
      </c>
      <c r="D6" s="184" t="s">
        <v>1</v>
      </c>
      <c r="E6" s="184" t="s">
        <v>2</v>
      </c>
      <c r="F6" s="184" t="s">
        <v>3</v>
      </c>
      <c r="G6" s="184" t="s">
        <v>4</v>
      </c>
      <c r="H6" s="184" t="s">
        <v>5</v>
      </c>
      <c r="I6" s="184" t="s">
        <v>6</v>
      </c>
    </row>
    <row r="7" spans="1:9" s="186" customFormat="1" ht="40.700000000000003" customHeight="1">
      <c r="A7" s="147"/>
      <c r="B7" s="466" t="s">
        <v>85</v>
      </c>
      <c r="C7" s="185"/>
      <c r="D7" s="185"/>
      <c r="E7" s="185"/>
      <c r="F7" s="185"/>
      <c r="G7" s="185"/>
      <c r="H7" s="185"/>
      <c r="I7" s="185"/>
    </row>
    <row r="8" spans="1:9" s="189" customFormat="1" ht="20.100000000000001" customHeight="1">
      <c r="A8" s="2"/>
      <c r="B8" s="395">
        <v>2001</v>
      </c>
      <c r="C8" s="396">
        <v>11700935.1</v>
      </c>
      <c r="D8" s="396">
        <v>2606309.14</v>
      </c>
      <c r="E8" s="396">
        <v>1126020.68</v>
      </c>
      <c r="F8" s="396">
        <v>78427.69</v>
      </c>
      <c r="G8" s="396">
        <v>16620.63</v>
      </c>
      <c r="H8" s="396">
        <v>155970.95000000001</v>
      </c>
      <c r="I8" s="397">
        <v>15684284.189999999</v>
      </c>
    </row>
    <row r="9" spans="1:9" s="189" customFormat="1" ht="20.100000000000001" customHeight="1">
      <c r="A9" s="2"/>
      <c r="B9" s="395">
        <v>2002</v>
      </c>
      <c r="C9" s="396">
        <v>11610265.789999999</v>
      </c>
      <c r="D9" s="396">
        <v>2540105.2000000002</v>
      </c>
      <c r="E9" s="396">
        <v>1073062.33</v>
      </c>
      <c r="F9" s="396">
        <v>73316.09</v>
      </c>
      <c r="G9" s="396">
        <v>14263.32</v>
      </c>
      <c r="H9" s="396">
        <v>168015.35999999999</v>
      </c>
      <c r="I9" s="397">
        <v>15479028.1</v>
      </c>
    </row>
    <row r="10" spans="1:9" s="189" customFormat="1" ht="20.100000000000001" customHeight="1">
      <c r="A10" s="2"/>
      <c r="B10" s="395">
        <v>2003</v>
      </c>
      <c r="C10" s="396">
        <v>12551211.73</v>
      </c>
      <c r="D10" s="396">
        <v>2730963.96</v>
      </c>
      <c r="E10" s="396">
        <v>1134980.3500000001</v>
      </c>
      <c r="F10" s="396">
        <v>76239.16</v>
      </c>
      <c r="G10" s="396">
        <v>13496.3</v>
      </c>
      <c r="H10" s="396">
        <v>185258.39</v>
      </c>
      <c r="I10" s="397">
        <v>16692149.880000001</v>
      </c>
    </row>
    <row r="11" spans="1:9" s="189" customFormat="1" ht="20.100000000000001" customHeight="1">
      <c r="A11" s="2"/>
      <c r="B11" s="395">
        <v>2004</v>
      </c>
      <c r="C11" s="396">
        <v>12958483.92</v>
      </c>
      <c r="D11" s="396">
        <v>2837998.1</v>
      </c>
      <c r="E11" s="396">
        <v>1088275.83</v>
      </c>
      <c r="F11" s="396">
        <v>75053.84</v>
      </c>
      <c r="G11" s="396">
        <v>12030.77</v>
      </c>
      <c r="H11" s="396">
        <v>181208.4</v>
      </c>
      <c r="I11" s="397">
        <v>17153050.859999999</v>
      </c>
    </row>
    <row r="12" spans="1:9" s="189" customFormat="1" ht="20.100000000000001" customHeight="1">
      <c r="A12" s="2"/>
      <c r="B12" s="395">
        <v>2005</v>
      </c>
      <c r="C12" s="396">
        <v>13570179.17</v>
      </c>
      <c r="D12" s="396">
        <v>2933843.7</v>
      </c>
      <c r="E12" s="398">
        <v>1045732</v>
      </c>
      <c r="F12" s="396">
        <v>73357.33</v>
      </c>
      <c r="G12" s="396">
        <v>10518</v>
      </c>
      <c r="H12" s="396">
        <v>279003.40000000002</v>
      </c>
      <c r="I12" s="397">
        <v>17912633.600000001</v>
      </c>
    </row>
    <row r="13" spans="1:9" s="189" customFormat="1" ht="20.100000000000001" customHeight="1">
      <c r="A13" s="2"/>
      <c r="B13" s="395">
        <v>2006</v>
      </c>
      <c r="C13" s="396">
        <v>14232610.32</v>
      </c>
      <c r="D13" s="396">
        <v>3017462.34</v>
      </c>
      <c r="E13" s="398">
        <v>1003299.5499999999</v>
      </c>
      <c r="F13" s="396">
        <v>72146.98</v>
      </c>
      <c r="G13" s="396">
        <v>9410.82</v>
      </c>
      <c r="H13" s="396">
        <v>339072.75</v>
      </c>
      <c r="I13" s="397">
        <v>18674002.760000002</v>
      </c>
    </row>
    <row r="14" spans="1:9" s="189" customFormat="1" ht="20.100000000000001" customHeight="1">
      <c r="A14" s="2"/>
      <c r="B14" s="395">
        <v>2007</v>
      </c>
      <c r="C14" s="396">
        <v>14783144.359999999</v>
      </c>
      <c r="D14" s="396">
        <v>3119916.25</v>
      </c>
      <c r="E14" s="398">
        <v>971528.76</v>
      </c>
      <c r="F14" s="396">
        <v>71182.58</v>
      </c>
      <c r="G14" s="396">
        <v>8683.35</v>
      </c>
      <c r="H14" s="396">
        <v>277368.83</v>
      </c>
      <c r="I14" s="397">
        <v>19231824.129999999</v>
      </c>
    </row>
    <row r="15" spans="1:9" s="189" customFormat="1" ht="20.100000000000001" customHeight="1">
      <c r="A15" s="2"/>
      <c r="B15" s="395">
        <v>2008</v>
      </c>
      <c r="C15" s="396">
        <v>14654539.130000001</v>
      </c>
      <c r="D15" s="396">
        <v>3384155.55</v>
      </c>
      <c r="E15" s="398">
        <v>743300.98</v>
      </c>
      <c r="F15" s="396">
        <v>69771.510000000009</v>
      </c>
      <c r="G15" s="396">
        <v>7989.74</v>
      </c>
      <c r="H15" s="396">
        <v>279969.78999999998</v>
      </c>
      <c r="I15" s="397">
        <v>19139726.739999998</v>
      </c>
    </row>
    <row r="16" spans="1:9" s="189" customFormat="1" ht="20.100000000000001" customHeight="1">
      <c r="A16" s="2"/>
      <c r="B16" s="395">
        <v>2009</v>
      </c>
      <c r="C16" s="396">
        <v>13634776</v>
      </c>
      <c r="D16" s="396">
        <v>3220769.4299999997</v>
      </c>
      <c r="E16" s="398">
        <v>801725.34</v>
      </c>
      <c r="F16" s="396">
        <v>67088.66</v>
      </c>
      <c r="G16" s="396">
        <v>7433.81</v>
      </c>
      <c r="H16" s="396">
        <v>288677.13</v>
      </c>
      <c r="I16" s="397">
        <v>18020470.210000001</v>
      </c>
    </row>
    <row r="17" spans="1:19" s="189" customFormat="1" ht="20.100000000000001" customHeight="1">
      <c r="A17" s="2"/>
      <c r="B17" s="395">
        <v>2010</v>
      </c>
      <c r="C17" s="396">
        <v>13354277</v>
      </c>
      <c r="D17" s="396">
        <v>3130330.45</v>
      </c>
      <c r="E17" s="398">
        <v>819981</v>
      </c>
      <c r="F17" s="396">
        <v>65217</v>
      </c>
      <c r="G17" s="396">
        <v>6778</v>
      </c>
      <c r="H17" s="396">
        <v>293793</v>
      </c>
      <c r="I17" s="397">
        <v>17670376</v>
      </c>
    </row>
    <row r="18" spans="1:19" s="189" customFormat="1" ht="20.100000000000001" customHeight="1">
      <c r="A18" s="2"/>
      <c r="B18" s="395">
        <v>2011</v>
      </c>
      <c r="C18" s="396">
        <v>13152496</v>
      </c>
      <c r="D18" s="396">
        <v>3092617</v>
      </c>
      <c r="E18" s="398">
        <v>822266</v>
      </c>
      <c r="F18" s="396">
        <v>63493</v>
      </c>
      <c r="G18" s="396">
        <v>5997</v>
      </c>
      <c r="H18" s="396">
        <v>296293</v>
      </c>
      <c r="I18" s="397">
        <v>17433161</v>
      </c>
    </row>
    <row r="19" spans="1:19" s="189" customFormat="1" ht="20.100000000000001" customHeight="1">
      <c r="A19" s="151"/>
      <c r="B19" s="395">
        <v>2012</v>
      </c>
      <c r="C19" s="396">
        <v>13629669</v>
      </c>
      <c r="D19" s="396">
        <v>3049049</v>
      </c>
      <c r="E19" s="399" t="s">
        <v>178</v>
      </c>
      <c r="F19" s="396">
        <v>62421</v>
      </c>
      <c r="G19" s="396">
        <v>5159</v>
      </c>
      <c r="H19" s="396">
        <v>106912</v>
      </c>
      <c r="I19" s="397">
        <v>16853210</v>
      </c>
    </row>
    <row r="20" spans="1:19" s="189" customFormat="1" ht="20.100000000000001" customHeight="1">
      <c r="A20" s="151"/>
      <c r="B20" s="395">
        <v>2013</v>
      </c>
      <c r="C20" s="396">
        <v>13204321</v>
      </c>
      <c r="D20" s="396">
        <v>3029164</v>
      </c>
      <c r="E20" s="399" t="s">
        <v>178</v>
      </c>
      <c r="F20" s="396">
        <v>61757</v>
      </c>
      <c r="G20" s="396">
        <v>4273</v>
      </c>
      <c r="H20" s="400" t="s">
        <v>178</v>
      </c>
      <c r="I20" s="397">
        <v>16299515</v>
      </c>
    </row>
    <row r="21" spans="1:19" s="189" customFormat="1" ht="20.100000000000001" customHeight="1">
      <c r="A21" s="152"/>
      <c r="B21" s="395">
        <v>2014</v>
      </c>
      <c r="C21" s="396">
        <v>13394283</v>
      </c>
      <c r="D21" s="396">
        <v>3095813</v>
      </c>
      <c r="E21" s="399" t="s">
        <v>178</v>
      </c>
      <c r="F21" s="396">
        <v>61680</v>
      </c>
      <c r="G21" s="396">
        <v>4212</v>
      </c>
      <c r="H21" s="400" t="s">
        <v>178</v>
      </c>
      <c r="I21" s="397">
        <v>16555988</v>
      </c>
    </row>
    <row r="22" spans="1:19" s="189" customFormat="1" ht="20.100000000000001" customHeight="1">
      <c r="A22" s="151"/>
      <c r="B22" s="395">
        <v>2015</v>
      </c>
      <c r="C22" s="396">
        <v>13865989</v>
      </c>
      <c r="D22" s="396">
        <v>3156261</v>
      </c>
      <c r="E22" s="399" t="s">
        <v>178</v>
      </c>
      <c r="F22" s="396">
        <v>61301</v>
      </c>
      <c r="G22" s="396">
        <v>3797</v>
      </c>
      <c r="H22" s="400" t="s">
        <v>178</v>
      </c>
      <c r="I22" s="397">
        <v>17087348</v>
      </c>
    </row>
    <row r="23" spans="1:19" s="189" customFormat="1" ht="20.100000000000001" customHeight="1">
      <c r="A23" s="151"/>
      <c r="B23" s="395">
        <v>2016</v>
      </c>
      <c r="C23" s="396">
        <v>14347031</v>
      </c>
      <c r="D23" s="396">
        <v>3186613</v>
      </c>
      <c r="E23" s="399" t="s">
        <v>178</v>
      </c>
      <c r="F23" s="396">
        <v>64033</v>
      </c>
      <c r="G23" s="396">
        <v>3124</v>
      </c>
      <c r="H23" s="400" t="s">
        <v>178</v>
      </c>
      <c r="I23" s="397">
        <v>17600801</v>
      </c>
    </row>
    <row r="24" spans="1:19" s="189" customFormat="1" ht="20.100000000000001" customHeight="1">
      <c r="A24" s="151"/>
      <c r="B24" s="395">
        <v>2017</v>
      </c>
      <c r="C24" s="396">
        <v>14944065</v>
      </c>
      <c r="D24" s="396">
        <v>3211061</v>
      </c>
      <c r="E24" s="399" t="s">
        <v>178</v>
      </c>
      <c r="F24" s="396">
        <v>64812</v>
      </c>
      <c r="G24" s="396">
        <v>2582</v>
      </c>
      <c r="H24" s="400" t="s">
        <v>178</v>
      </c>
      <c r="I24" s="397">
        <v>18222519</v>
      </c>
    </row>
    <row r="25" spans="1:19" s="189" customFormat="1" ht="20.100000000000001" customHeight="1">
      <c r="A25" s="151"/>
      <c r="B25" s="395">
        <v>2018</v>
      </c>
      <c r="C25" s="396">
        <v>15473878</v>
      </c>
      <c r="D25" s="396">
        <v>3246169</v>
      </c>
      <c r="E25" s="399" t="s">
        <v>178</v>
      </c>
      <c r="F25" s="396">
        <v>65117</v>
      </c>
      <c r="G25" s="396">
        <v>2214</v>
      </c>
      <c r="H25" s="400" t="s">
        <v>178</v>
      </c>
      <c r="I25" s="397">
        <v>18787377</v>
      </c>
    </row>
    <row r="26" spans="1:19" s="189" customFormat="1" ht="20.100000000000001" customHeight="1">
      <c r="A26" s="151"/>
      <c r="B26" s="395">
        <v>2019</v>
      </c>
      <c r="C26" s="396">
        <v>15947008</v>
      </c>
      <c r="D26" s="396">
        <v>3264711</v>
      </c>
      <c r="E26" s="399" t="s">
        <v>178</v>
      </c>
      <c r="F26" s="396">
        <v>65562</v>
      </c>
      <c r="G26" s="396">
        <v>1439</v>
      </c>
      <c r="H26" s="400" t="s">
        <v>178</v>
      </c>
      <c r="I26" s="397">
        <v>19278721</v>
      </c>
    </row>
    <row r="27" spans="1:19" s="189" customFormat="1" ht="45.95" customHeight="1">
      <c r="A27" s="151"/>
      <c r="B27" s="467" t="s">
        <v>286</v>
      </c>
      <c r="C27" s="187"/>
      <c r="D27" s="187"/>
      <c r="E27" s="187"/>
      <c r="F27" s="187"/>
      <c r="G27" s="187"/>
      <c r="H27" s="187"/>
      <c r="I27" s="401"/>
    </row>
    <row r="28" spans="1:19" s="189" customFormat="1" ht="19.149999999999999" customHeight="1">
      <c r="A28" s="151"/>
      <c r="B28" s="188" t="s">
        <v>81</v>
      </c>
      <c r="C28" s="396">
        <v>15851141.18</v>
      </c>
      <c r="D28" s="396">
        <v>3251119.4699999997</v>
      </c>
      <c r="E28" s="399" t="s">
        <v>178</v>
      </c>
      <c r="F28" s="396">
        <v>60975.95</v>
      </c>
      <c r="G28" s="396">
        <v>1257.04</v>
      </c>
      <c r="H28" s="399" t="s">
        <v>178</v>
      </c>
      <c r="I28" s="397">
        <v>19164493.639999997</v>
      </c>
    </row>
    <row r="29" spans="1:19" s="189" customFormat="1" ht="19.149999999999999" customHeight="1">
      <c r="A29" s="153"/>
      <c r="B29" s="188" t="s">
        <v>82</v>
      </c>
      <c r="C29" s="396">
        <v>15929150.699999999</v>
      </c>
      <c r="D29" s="396">
        <v>3257896.4</v>
      </c>
      <c r="E29" s="399" t="s">
        <v>178</v>
      </c>
      <c r="F29" s="396">
        <v>61932.25</v>
      </c>
      <c r="G29" s="396">
        <v>1249.5999999999999</v>
      </c>
      <c r="H29" s="399" t="s">
        <v>178</v>
      </c>
      <c r="I29" s="397">
        <v>19250228.949999999</v>
      </c>
    </row>
    <row r="30" spans="1:19" s="189" customFormat="1" ht="19.149999999999999" customHeight="1">
      <c r="A30" s="151"/>
      <c r="B30" s="188" t="s">
        <v>83</v>
      </c>
      <c r="C30" s="396">
        <v>15690349.545454582</v>
      </c>
      <c r="D30" s="396">
        <v>3252516.5454545422</v>
      </c>
      <c r="E30" s="399" t="s">
        <v>178</v>
      </c>
      <c r="F30" s="396">
        <v>62654.0454545455</v>
      </c>
      <c r="G30" s="396">
        <v>1239.45454545455</v>
      </c>
      <c r="H30" s="399" t="s">
        <v>178</v>
      </c>
      <c r="I30" s="397">
        <v>19006759.590909131</v>
      </c>
    </row>
    <row r="31" spans="1:19" s="189" customFormat="1" ht="19.149999999999999" customHeight="1">
      <c r="A31" s="151"/>
      <c r="B31" s="188" t="s">
        <v>84</v>
      </c>
      <c r="C31" s="396">
        <v>15184891.85</v>
      </c>
      <c r="D31" s="396">
        <v>3211266.65</v>
      </c>
      <c r="E31" s="399" t="s">
        <v>178</v>
      </c>
      <c r="F31" s="396">
        <v>61282.8</v>
      </c>
      <c r="G31" s="396">
        <v>1225.5</v>
      </c>
      <c r="H31" s="399" t="s">
        <v>178</v>
      </c>
      <c r="I31" s="397">
        <v>18458666.800000001</v>
      </c>
    </row>
    <row r="32" spans="1:19" s="195" customFormat="1" ht="19.149999999999999" customHeight="1">
      <c r="A32" s="151"/>
      <c r="B32" s="188" t="s">
        <v>57</v>
      </c>
      <c r="C32" s="396">
        <v>15272073</v>
      </c>
      <c r="D32" s="396">
        <v>3220907</v>
      </c>
      <c r="E32" s="399" t="s">
        <v>178</v>
      </c>
      <c r="F32" s="396">
        <v>61944</v>
      </c>
      <c r="G32" s="396">
        <v>1205</v>
      </c>
      <c r="H32" s="399" t="s">
        <v>178</v>
      </c>
      <c r="I32" s="397">
        <v>18556129</v>
      </c>
      <c r="J32" s="189"/>
      <c r="K32" s="189"/>
      <c r="L32" s="189"/>
      <c r="M32" s="189"/>
      <c r="N32" s="189"/>
      <c r="O32" s="189"/>
      <c r="P32" s="189"/>
      <c r="Q32" s="189"/>
      <c r="R32" s="189"/>
      <c r="S32" s="189"/>
    </row>
    <row r="33" spans="1:19" s="195" customFormat="1" ht="19.149999999999999" customHeight="1">
      <c r="A33" s="151"/>
      <c r="B33" s="188" t="s">
        <v>58</v>
      </c>
      <c r="C33" s="396">
        <v>15314801.363636356</v>
      </c>
      <c r="D33" s="396">
        <v>3245252.4545454551</v>
      </c>
      <c r="E33" s="399" t="s">
        <v>178</v>
      </c>
      <c r="F33" s="396">
        <v>63081.5</v>
      </c>
      <c r="G33" s="396">
        <v>1201.3636363636399</v>
      </c>
      <c r="H33" s="399" t="s">
        <v>178</v>
      </c>
      <c r="I33" s="397">
        <v>18624336.681818176</v>
      </c>
      <c r="J33" s="189"/>
      <c r="K33" s="189"/>
      <c r="L33" s="189"/>
      <c r="M33" s="189"/>
      <c r="N33" s="189"/>
      <c r="O33" s="189"/>
      <c r="P33" s="189"/>
      <c r="Q33" s="189"/>
      <c r="R33" s="189"/>
      <c r="S33" s="189"/>
    </row>
    <row r="34" spans="1:19" s="195" customFormat="1" ht="19.149999999999999" customHeight="1">
      <c r="A34" s="152"/>
      <c r="B34" s="188" t="s">
        <v>59</v>
      </c>
      <c r="C34" s="396">
        <v>15455918</v>
      </c>
      <c r="D34" s="396">
        <v>3262758</v>
      </c>
      <c r="E34" s="399" t="s">
        <v>178</v>
      </c>
      <c r="F34" s="396">
        <v>65676</v>
      </c>
      <c r="G34" s="396">
        <v>1202</v>
      </c>
      <c r="H34" s="399" t="s">
        <v>178</v>
      </c>
      <c r="I34" s="397">
        <v>18785554</v>
      </c>
      <c r="J34" s="189"/>
      <c r="K34" s="189"/>
      <c r="L34" s="189"/>
      <c r="M34" s="189"/>
      <c r="N34" s="189"/>
      <c r="O34" s="189"/>
      <c r="P34" s="189"/>
      <c r="Q34" s="189"/>
      <c r="R34" s="189"/>
      <c r="S34" s="189"/>
    </row>
    <row r="35" spans="1:19" s="195" customFormat="1" ht="19.149999999999999" customHeight="1">
      <c r="A35" s="151"/>
      <c r="B35" s="188" t="s">
        <v>60</v>
      </c>
      <c r="C35" s="396">
        <v>15462464</v>
      </c>
      <c r="D35" s="396">
        <v>3263160</v>
      </c>
      <c r="E35" s="399" t="s">
        <v>178</v>
      </c>
      <c r="F35" s="396">
        <v>65561</v>
      </c>
      <c r="G35" s="396">
        <v>1191</v>
      </c>
      <c r="H35" s="399" t="s">
        <v>178</v>
      </c>
      <c r="I35" s="397">
        <v>18792376</v>
      </c>
      <c r="J35" s="189"/>
      <c r="K35" s="189"/>
      <c r="L35" s="189"/>
      <c r="M35" s="189"/>
      <c r="N35" s="189"/>
      <c r="O35" s="189"/>
      <c r="P35" s="189"/>
      <c r="Q35" s="189"/>
      <c r="R35" s="189"/>
      <c r="S35" s="189"/>
    </row>
    <row r="36" spans="1:19" s="189" customFormat="1" ht="19.149999999999999" customHeight="1">
      <c r="A36" s="151"/>
      <c r="B36" s="188" t="s">
        <v>61</v>
      </c>
      <c r="C36" s="396">
        <v>15547532.227272708</v>
      </c>
      <c r="D36" s="396">
        <v>3263552.590909095</v>
      </c>
      <c r="E36" s="399" t="s">
        <v>178</v>
      </c>
      <c r="F36" s="396">
        <v>64126.4545454545</v>
      </c>
      <c r="G36" s="396">
        <v>1178</v>
      </c>
      <c r="H36" s="399" t="s">
        <v>178</v>
      </c>
      <c r="I36" s="397">
        <v>18876389.272727255</v>
      </c>
    </row>
    <row r="37" spans="1:19" s="189" customFormat="1" ht="19.149999999999999" customHeight="1">
      <c r="A37" s="153"/>
      <c r="B37" s="188" t="s">
        <v>62</v>
      </c>
      <c r="C37" s="396">
        <v>15661201</v>
      </c>
      <c r="D37" s="396">
        <v>3265369</v>
      </c>
      <c r="E37" s="399" t="s">
        <v>178</v>
      </c>
      <c r="F37" s="396">
        <v>62645</v>
      </c>
      <c r="G37" s="396">
        <v>1149</v>
      </c>
      <c r="H37" s="399" t="s">
        <v>178</v>
      </c>
      <c r="I37" s="397">
        <v>18990364</v>
      </c>
    </row>
    <row r="38" spans="1:19" s="189" customFormat="1" ht="19.149999999999999" customHeight="1">
      <c r="A38" s="151"/>
      <c r="B38" s="402" t="s">
        <v>63</v>
      </c>
      <c r="C38" s="814">
        <v>15690667.619047605</v>
      </c>
      <c r="D38" s="814">
        <v>3267873.1904761922</v>
      </c>
      <c r="E38" s="815" t="s">
        <v>178</v>
      </c>
      <c r="F38" s="814">
        <v>62322.571428571398</v>
      </c>
      <c r="G38" s="814">
        <v>1138.19047619048</v>
      </c>
      <c r="H38" s="815" t="s">
        <v>178</v>
      </c>
      <c r="I38" s="815">
        <v>19022001.57142856</v>
      </c>
      <c r="J38" s="761"/>
    </row>
    <row r="39" spans="1:19" s="120" customFormat="1" ht="19.149999999999999" customHeight="1">
      <c r="A39" s="151"/>
      <c r="B39" s="188" t="s">
        <v>64</v>
      </c>
      <c r="C39" s="403"/>
      <c r="D39" s="403"/>
      <c r="E39" s="404"/>
      <c r="F39" s="403"/>
      <c r="G39" s="403"/>
      <c r="H39" s="404"/>
      <c r="I39" s="397"/>
      <c r="J39" s="761"/>
      <c r="K39" s="189"/>
      <c r="L39" s="189"/>
      <c r="M39" s="189"/>
      <c r="N39" s="189"/>
      <c r="O39" s="189"/>
      <c r="P39" s="189"/>
      <c r="Q39" s="189"/>
      <c r="R39" s="189"/>
      <c r="S39" s="189"/>
    </row>
    <row r="40" spans="1:19" s="120" customFormat="1" ht="3.2" customHeight="1">
      <c r="A40" s="151"/>
      <c r="B40" s="188"/>
      <c r="C40" s="405"/>
      <c r="D40" s="405"/>
      <c r="E40" s="405"/>
      <c r="F40" s="405"/>
      <c r="G40" s="405"/>
      <c r="H40" s="405"/>
      <c r="I40" s="397"/>
      <c r="J40" s="761"/>
      <c r="K40" s="189"/>
      <c r="L40" s="189"/>
      <c r="M40" s="189"/>
      <c r="N40" s="189"/>
      <c r="O40" s="189"/>
      <c r="P40" s="189"/>
      <c r="Q40" s="189"/>
      <c r="R40" s="189"/>
      <c r="S40" s="189"/>
    </row>
    <row r="41" spans="1:19" s="189" customFormat="1" ht="3.2" customHeight="1">
      <c r="A41" s="151"/>
      <c r="B41" s="188"/>
      <c r="C41" s="403"/>
      <c r="D41" s="403"/>
      <c r="E41" s="405"/>
      <c r="F41" s="403"/>
      <c r="G41" s="403"/>
      <c r="H41" s="403"/>
      <c r="I41" s="397"/>
      <c r="J41" s="761"/>
    </row>
    <row r="42" spans="1:19" s="406" customFormat="1" ht="25.5" customHeight="1">
      <c r="A42" s="151"/>
      <c r="B42" s="816" t="s">
        <v>287</v>
      </c>
      <c r="C42" s="817"/>
      <c r="D42" s="817"/>
      <c r="E42" s="818"/>
      <c r="F42" s="817"/>
      <c r="G42" s="817"/>
      <c r="H42" s="818"/>
      <c r="I42" s="817"/>
      <c r="J42" s="762"/>
      <c r="K42" s="189"/>
      <c r="L42" s="189"/>
      <c r="M42" s="189"/>
      <c r="N42" s="189"/>
      <c r="O42" s="189"/>
      <c r="P42" s="189"/>
      <c r="Q42" s="189"/>
      <c r="R42" s="189"/>
      <c r="S42" s="189"/>
    </row>
    <row r="43" spans="1:19" s="190" customFormat="1" ht="15" customHeight="1">
      <c r="A43" s="151"/>
      <c r="B43" s="120"/>
      <c r="C43" s="121"/>
      <c r="D43" s="121"/>
      <c r="E43" s="121"/>
      <c r="F43" s="121"/>
      <c r="G43" s="121"/>
      <c r="H43" s="121"/>
      <c r="I43" s="121"/>
      <c r="J43" s="763"/>
    </row>
    <row r="44" spans="1:19" s="191" customFormat="1" ht="18" customHeight="1">
      <c r="A44" s="151"/>
      <c r="B44" s="120"/>
      <c r="C44" s="121"/>
      <c r="D44" s="121"/>
      <c r="E44" s="121"/>
      <c r="F44" s="121"/>
      <c r="G44" s="121"/>
      <c r="H44" s="121"/>
      <c r="I44" s="194"/>
      <c r="J44" s="764"/>
    </row>
    <row r="45" spans="1:19" s="378" customFormat="1" ht="16.5" customHeight="1">
      <c r="A45" s="151"/>
      <c r="B45" s="120"/>
      <c r="C45" s="192"/>
      <c r="D45" s="193"/>
      <c r="E45" s="194"/>
      <c r="F45" s="407"/>
      <c r="G45" s="121"/>
      <c r="H45" s="121"/>
      <c r="I45" s="121"/>
    </row>
    <row r="46" spans="1:19" s="189" customFormat="1" ht="16.5" customHeight="1">
      <c r="A46" s="151"/>
      <c r="B46" s="120"/>
      <c r="D46" s="193"/>
      <c r="E46" s="121"/>
      <c r="F46" s="121"/>
      <c r="G46" s="121"/>
      <c r="H46" s="121"/>
      <c r="I46" s="121"/>
    </row>
    <row r="47" spans="1:19" s="195" customFormat="1" ht="16.5" customHeight="1">
      <c r="A47" s="152"/>
      <c r="B47" s="647"/>
      <c r="C47" s="1050"/>
      <c r="D47" s="1051"/>
      <c r="E47" s="737"/>
      <c r="F47" s="1052"/>
      <c r="G47" s="1052"/>
      <c r="H47" s="1052"/>
      <c r="I47" s="1052"/>
      <c r="J47" s="1050"/>
    </row>
    <row r="48" spans="1:19" s="189" customFormat="1" ht="16.5" customHeight="1">
      <c r="A48" s="152"/>
      <c r="B48" s="647"/>
      <c r="C48" s="1053"/>
      <c r="D48" s="1054"/>
      <c r="E48" s="1054"/>
      <c r="F48" s="1055"/>
      <c r="G48" s="1054"/>
      <c r="H48" s="1054"/>
      <c r="I48" s="1055"/>
      <c r="J48" s="1056"/>
    </row>
    <row r="49" spans="1:10" s="195" customFormat="1" ht="16.5" customHeight="1">
      <c r="A49" s="152"/>
      <c r="B49" s="647"/>
      <c r="C49" s="1057"/>
      <c r="D49" s="1058"/>
      <c r="E49" s="1058"/>
      <c r="F49" s="1059"/>
      <c r="G49" s="1058"/>
      <c r="H49" s="1058"/>
      <c r="I49" s="1059"/>
      <c r="J49" s="1060"/>
    </row>
    <row r="50" spans="1:10" s="189" customFormat="1" ht="16.5" customHeight="1">
      <c r="A50" s="154"/>
      <c r="B50" s="647"/>
      <c r="C50" s="761"/>
      <c r="D50" s="1051"/>
      <c r="E50" s="1052"/>
      <c r="F50" s="1052"/>
      <c r="G50" s="1052"/>
      <c r="H50" s="1052"/>
      <c r="I50" s="1052"/>
      <c r="J50" s="761"/>
    </row>
    <row r="51" spans="1:10" s="189" customFormat="1" ht="16.5" customHeight="1">
      <c r="A51" s="154"/>
      <c r="B51" s="120"/>
      <c r="D51" s="193"/>
      <c r="E51" s="121"/>
      <c r="F51" s="121"/>
      <c r="G51" s="121"/>
      <c r="H51" s="121"/>
      <c r="I51" s="121"/>
    </row>
    <row r="52" spans="1:10" s="189" customFormat="1" ht="15" customHeight="1">
      <c r="A52" s="154"/>
      <c r="B52" s="120"/>
      <c r="C52" s="196"/>
      <c r="D52" s="197"/>
      <c r="E52" s="194"/>
      <c r="F52" s="121"/>
      <c r="G52" s="121"/>
      <c r="H52" s="121"/>
      <c r="I52" s="121"/>
    </row>
    <row r="53" spans="1:10" s="195" customFormat="1" ht="15" customHeight="1">
      <c r="A53" s="154"/>
      <c r="B53" s="120"/>
      <c r="C53" s="196"/>
      <c r="D53" s="198"/>
      <c r="E53" s="194"/>
      <c r="F53" s="121"/>
      <c r="G53" s="121"/>
      <c r="H53" s="121"/>
      <c r="I53" s="121"/>
    </row>
    <row r="54" spans="1:10" s="120" customFormat="1">
      <c r="A54" s="154"/>
      <c r="C54" s="121"/>
      <c r="D54" s="121"/>
      <c r="E54" s="194"/>
      <c r="F54" s="121"/>
      <c r="G54" s="121"/>
      <c r="H54" s="121"/>
      <c r="I54" s="121"/>
    </row>
    <row r="55" spans="1:10" s="120" customFormat="1">
      <c r="A55" s="154"/>
      <c r="C55" s="121"/>
      <c r="D55" s="121"/>
      <c r="E55" s="194"/>
      <c r="F55" s="121"/>
      <c r="G55" s="121"/>
      <c r="H55" s="121"/>
      <c r="I55" s="121"/>
    </row>
    <row r="56" spans="1:10" s="120" customFormat="1">
      <c r="A56" s="154"/>
      <c r="C56" s="121"/>
      <c r="D56" s="121"/>
      <c r="E56" s="194"/>
      <c r="F56" s="121"/>
      <c r="G56" s="121"/>
      <c r="H56" s="121"/>
      <c r="I56" s="121"/>
    </row>
    <row r="57" spans="1:10" s="120" customFormat="1">
      <c r="A57" s="154"/>
      <c r="C57" s="121"/>
      <c r="D57" s="121"/>
      <c r="E57" s="194"/>
      <c r="F57" s="121"/>
      <c r="G57" s="121"/>
      <c r="H57" s="121"/>
      <c r="I57" s="121"/>
    </row>
    <row r="58" spans="1:10" s="120" customFormat="1">
      <c r="A58" s="154"/>
      <c r="C58" s="121"/>
      <c r="D58" s="121"/>
      <c r="E58" s="194"/>
      <c r="F58" s="121"/>
      <c r="G58" s="121"/>
      <c r="H58" s="121"/>
      <c r="I58" s="121"/>
    </row>
    <row r="59" spans="1:10" s="120" customFormat="1">
      <c r="A59" s="153"/>
      <c r="C59" s="121"/>
      <c r="D59" s="121"/>
      <c r="E59" s="194"/>
      <c r="F59" s="121"/>
      <c r="G59" s="121"/>
      <c r="H59" s="121"/>
      <c r="I59" s="121"/>
    </row>
    <row r="60" spans="1:10" s="120" customFormat="1">
      <c r="A60" s="152"/>
      <c r="C60" s="121"/>
      <c r="D60" s="121"/>
      <c r="E60" s="194"/>
      <c r="F60" s="121"/>
      <c r="G60" s="121"/>
      <c r="H60" s="121"/>
      <c r="I60" s="121"/>
    </row>
    <row r="61" spans="1:10" s="120" customFormat="1">
      <c r="A61" s="154"/>
      <c r="C61" s="121"/>
      <c r="D61" s="121"/>
      <c r="E61" s="194"/>
      <c r="F61" s="121"/>
      <c r="G61" s="121"/>
      <c r="H61" s="121"/>
      <c r="I61" s="121"/>
    </row>
    <row r="62" spans="1:10" s="120" customFormat="1">
      <c r="A62" s="154"/>
      <c r="C62" s="121"/>
      <c r="D62" s="121"/>
      <c r="E62" s="194"/>
      <c r="F62" s="121"/>
      <c r="G62" s="121"/>
      <c r="H62" s="121"/>
      <c r="I62" s="121"/>
    </row>
    <row r="63" spans="1:10" s="120" customFormat="1">
      <c r="A63" s="154"/>
      <c r="C63" s="121"/>
      <c r="D63" s="121"/>
      <c r="E63" s="194"/>
      <c r="F63" s="121"/>
      <c r="G63" s="121"/>
      <c r="H63" s="121"/>
      <c r="I63" s="121"/>
    </row>
    <row r="64" spans="1:10" s="120" customFormat="1">
      <c r="A64" s="152"/>
      <c r="C64" s="121"/>
      <c r="D64" s="121"/>
      <c r="E64" s="194"/>
      <c r="F64" s="121"/>
      <c r="G64" s="121"/>
      <c r="H64" s="121"/>
      <c r="I64" s="121"/>
    </row>
    <row r="65" spans="1:9" s="120" customFormat="1">
      <c r="A65" s="152"/>
      <c r="C65" s="121"/>
      <c r="D65" s="121"/>
      <c r="E65" s="194"/>
      <c r="F65" s="121"/>
      <c r="G65" s="121"/>
      <c r="H65" s="121"/>
      <c r="I65" s="121"/>
    </row>
    <row r="66" spans="1:9" s="120" customFormat="1">
      <c r="A66" s="152"/>
      <c r="C66" s="121"/>
      <c r="D66" s="121"/>
      <c r="E66" s="194"/>
      <c r="F66" s="121"/>
      <c r="G66" s="121"/>
      <c r="H66" s="121"/>
      <c r="I66" s="121"/>
    </row>
    <row r="67" spans="1:9" s="120" customFormat="1">
      <c r="A67" s="152"/>
      <c r="C67" s="121"/>
      <c r="D67" s="121"/>
      <c r="E67" s="194"/>
      <c r="F67" s="121"/>
      <c r="G67" s="121"/>
      <c r="H67" s="121"/>
      <c r="I67" s="121"/>
    </row>
    <row r="68" spans="1:9" s="120" customFormat="1">
      <c r="A68" s="152"/>
      <c r="C68" s="121"/>
      <c r="D68" s="121"/>
      <c r="E68" s="121"/>
      <c r="F68" s="121"/>
      <c r="G68" s="121"/>
      <c r="H68" s="121"/>
      <c r="I68" s="121"/>
    </row>
    <row r="69" spans="1:9" s="120" customFormat="1">
      <c r="A69" s="152"/>
      <c r="C69" s="121"/>
      <c r="D69" s="121"/>
      <c r="E69" s="121"/>
      <c r="F69" s="121"/>
      <c r="G69" s="121"/>
      <c r="H69" s="121"/>
      <c r="I69" s="121"/>
    </row>
    <row r="70" spans="1:9" s="120" customFormat="1">
      <c r="A70" s="152"/>
      <c r="C70" s="121"/>
      <c r="D70" s="121"/>
      <c r="E70" s="121"/>
      <c r="F70" s="121"/>
      <c r="G70" s="121"/>
      <c r="H70" s="121"/>
      <c r="I70" s="121"/>
    </row>
    <row r="71" spans="1:9" s="120" customFormat="1">
      <c r="A71" s="154"/>
      <c r="C71" s="121"/>
      <c r="D71" s="121"/>
      <c r="E71" s="121"/>
      <c r="F71" s="121"/>
      <c r="G71" s="121"/>
      <c r="H71" s="121"/>
      <c r="I71" s="121"/>
    </row>
    <row r="72" spans="1:9" s="120" customFormat="1">
      <c r="A72" s="151"/>
      <c r="C72" s="121"/>
      <c r="D72" s="121"/>
      <c r="E72" s="121"/>
      <c r="F72" s="121"/>
      <c r="G72" s="121"/>
      <c r="H72" s="121"/>
      <c r="I72" s="121"/>
    </row>
    <row r="73" spans="1:9" s="120" customFormat="1">
      <c r="A73" s="152"/>
      <c r="C73" s="121"/>
      <c r="D73" s="121"/>
      <c r="E73" s="121"/>
      <c r="F73" s="121"/>
      <c r="G73" s="121"/>
      <c r="H73" s="121"/>
      <c r="I73" s="121"/>
    </row>
    <row r="74" spans="1:9" s="120" customFormat="1">
      <c r="A74" s="153"/>
      <c r="C74" s="121"/>
      <c r="D74" s="121"/>
      <c r="E74" s="121"/>
      <c r="F74" s="121"/>
      <c r="G74" s="121"/>
      <c r="H74" s="121"/>
      <c r="I74" s="121"/>
    </row>
    <row r="75" spans="1:9" s="120" customFormat="1">
      <c r="A75" s="153"/>
      <c r="C75" s="121"/>
      <c r="D75" s="121"/>
      <c r="E75" s="121"/>
      <c r="F75" s="121"/>
      <c r="G75" s="121"/>
      <c r="H75" s="121"/>
      <c r="I75" s="121"/>
    </row>
    <row r="76" spans="1:9" s="120" customFormat="1">
      <c r="A76" s="153"/>
      <c r="C76" s="121"/>
      <c r="D76" s="121"/>
      <c r="E76" s="121"/>
      <c r="F76" s="121"/>
      <c r="G76" s="121"/>
      <c r="H76" s="121"/>
      <c r="I76" s="121"/>
    </row>
    <row r="77" spans="1:9" s="120" customFormat="1">
      <c r="A77" s="151"/>
      <c r="C77" s="121"/>
      <c r="D77" s="121"/>
      <c r="E77" s="121"/>
      <c r="F77" s="121"/>
      <c r="G77" s="121"/>
      <c r="H77" s="121"/>
      <c r="I77" s="121"/>
    </row>
    <row r="78" spans="1:9" s="120" customFormat="1">
      <c r="A78" s="151"/>
      <c r="C78" s="121"/>
      <c r="D78" s="121"/>
      <c r="E78" s="121"/>
      <c r="F78" s="121"/>
      <c r="G78" s="121"/>
      <c r="H78" s="121"/>
      <c r="I78" s="121"/>
    </row>
    <row r="79" spans="1:9" s="120" customFormat="1">
      <c r="A79" s="151"/>
      <c r="C79" s="121"/>
      <c r="D79" s="121"/>
      <c r="E79" s="121"/>
      <c r="F79" s="121"/>
      <c r="G79" s="121"/>
      <c r="H79" s="121"/>
      <c r="I79" s="121"/>
    </row>
    <row r="80" spans="1:9" s="120" customFormat="1">
      <c r="A80" s="151"/>
      <c r="C80" s="121"/>
      <c r="D80" s="121"/>
      <c r="E80" s="121"/>
      <c r="F80" s="121"/>
      <c r="G80" s="121"/>
      <c r="H80" s="121"/>
      <c r="I80" s="121"/>
    </row>
    <row r="81" spans="1:9" s="120" customFormat="1">
      <c r="A81" s="151"/>
      <c r="C81" s="121"/>
      <c r="D81" s="121"/>
      <c r="E81" s="121"/>
      <c r="F81" s="121"/>
      <c r="G81" s="121"/>
      <c r="H81" s="121"/>
      <c r="I81" s="121"/>
    </row>
    <row r="82" spans="1:9" s="120" customFormat="1">
      <c r="A82" s="151"/>
      <c r="C82" s="121"/>
      <c r="D82" s="121"/>
      <c r="E82" s="121"/>
      <c r="F82" s="121"/>
      <c r="G82" s="121"/>
      <c r="H82" s="121"/>
      <c r="I82" s="121"/>
    </row>
    <row r="83" spans="1:9" s="120" customFormat="1">
      <c r="A83" s="153"/>
      <c r="C83" s="121"/>
      <c r="D83" s="121"/>
      <c r="E83" s="121"/>
      <c r="F83" s="121"/>
      <c r="G83" s="121"/>
      <c r="H83" s="121"/>
      <c r="I83" s="121"/>
    </row>
    <row r="84" spans="1:9" s="120" customFormat="1">
      <c r="A84" s="153"/>
      <c r="C84" s="121"/>
      <c r="D84" s="121"/>
      <c r="E84" s="121"/>
      <c r="F84" s="121"/>
      <c r="G84" s="121"/>
      <c r="H84" s="121"/>
      <c r="I84" s="121"/>
    </row>
    <row r="85" spans="1:9" s="120" customFormat="1">
      <c r="A85" s="151"/>
      <c r="C85" s="121"/>
      <c r="D85" s="121"/>
      <c r="E85" s="121"/>
      <c r="F85" s="121"/>
      <c r="G85" s="121"/>
      <c r="H85" s="121"/>
      <c r="I85" s="121"/>
    </row>
    <row r="86" spans="1:9" s="120" customFormat="1">
      <c r="A86" s="152"/>
      <c r="C86" s="121"/>
      <c r="D86" s="121"/>
      <c r="E86" s="121"/>
      <c r="F86" s="121"/>
      <c r="G86" s="121"/>
      <c r="H86" s="121"/>
      <c r="I86" s="121"/>
    </row>
    <row r="87" spans="1:9" s="120" customFormat="1">
      <c r="A87" s="153"/>
      <c r="C87" s="121"/>
      <c r="D87" s="121"/>
      <c r="E87" s="121"/>
      <c r="F87" s="121"/>
      <c r="G87" s="121"/>
      <c r="H87" s="121"/>
      <c r="I87" s="121"/>
    </row>
    <row r="88" spans="1:9" s="120" customFormat="1">
      <c r="A88" s="153"/>
      <c r="C88" s="121"/>
      <c r="D88" s="121"/>
      <c r="E88" s="121"/>
      <c r="F88" s="121"/>
      <c r="G88" s="121"/>
      <c r="H88" s="121"/>
      <c r="I88" s="121"/>
    </row>
    <row r="89" spans="1:9" s="120" customFormat="1">
      <c r="A89" s="153"/>
      <c r="C89" s="121"/>
      <c r="D89" s="121"/>
      <c r="E89" s="121"/>
      <c r="F89" s="121"/>
      <c r="G89" s="121"/>
      <c r="H89" s="121"/>
      <c r="I89" s="121"/>
    </row>
    <row r="90" spans="1:9" s="120" customFormat="1">
      <c r="A90" s="153"/>
      <c r="C90" s="121"/>
      <c r="D90" s="121"/>
      <c r="E90" s="121"/>
      <c r="F90" s="121"/>
      <c r="G90" s="121"/>
      <c r="H90" s="121"/>
      <c r="I90" s="121"/>
    </row>
    <row r="91" spans="1:9" s="120" customFormat="1">
      <c r="A91" s="153"/>
      <c r="C91" s="121"/>
      <c r="D91" s="121"/>
      <c r="E91" s="121"/>
      <c r="F91" s="121"/>
      <c r="G91" s="121"/>
      <c r="H91" s="121"/>
      <c r="I91" s="121"/>
    </row>
    <row r="92" spans="1:9" s="120" customFormat="1">
      <c r="A92" s="153"/>
      <c r="C92" s="121"/>
      <c r="D92" s="121"/>
      <c r="E92" s="121"/>
      <c r="F92" s="121"/>
      <c r="G92" s="121"/>
      <c r="H92" s="121"/>
      <c r="I92" s="121"/>
    </row>
    <row r="93" spans="1:9" s="120" customFormat="1">
      <c r="A93" s="151"/>
      <c r="C93" s="121"/>
      <c r="D93" s="121"/>
      <c r="E93" s="121"/>
      <c r="F93" s="121"/>
      <c r="G93" s="121"/>
      <c r="H93" s="121"/>
      <c r="I93" s="121"/>
    </row>
    <row r="94" spans="1:9" s="120" customFormat="1">
      <c r="A94" s="151"/>
      <c r="C94" s="121"/>
      <c r="D94" s="121"/>
      <c r="E94" s="121"/>
      <c r="F94" s="121"/>
      <c r="G94" s="121"/>
      <c r="H94" s="121"/>
      <c r="I94" s="121"/>
    </row>
    <row r="95" spans="1:9" s="120" customFormat="1">
      <c r="A95" s="151"/>
      <c r="C95" s="121"/>
      <c r="D95" s="121"/>
      <c r="E95" s="121"/>
      <c r="F95" s="121"/>
      <c r="G95" s="121"/>
      <c r="H95" s="121"/>
      <c r="I95" s="121"/>
    </row>
    <row r="96" spans="1:9" s="120" customFormat="1">
      <c r="A96" s="151"/>
      <c r="C96" s="121"/>
      <c r="D96" s="121"/>
      <c r="E96" s="121"/>
      <c r="F96" s="121"/>
      <c r="G96" s="121"/>
      <c r="H96" s="121"/>
      <c r="I96" s="121"/>
    </row>
    <row r="97" spans="1:9" s="120" customFormat="1">
      <c r="A97" s="151"/>
      <c r="C97" s="121"/>
      <c r="D97" s="121"/>
      <c r="E97" s="121"/>
      <c r="F97" s="121"/>
      <c r="G97" s="121"/>
      <c r="H97" s="121"/>
      <c r="I97" s="121"/>
    </row>
    <row r="98" spans="1:9" s="120" customFormat="1">
      <c r="A98" s="151"/>
      <c r="C98" s="121"/>
      <c r="D98" s="121"/>
      <c r="E98" s="121"/>
      <c r="F98" s="121"/>
      <c r="G98" s="121"/>
      <c r="H98" s="121"/>
      <c r="I98" s="121"/>
    </row>
    <row r="99" spans="1:9" s="120" customFormat="1">
      <c r="A99" s="152"/>
      <c r="C99" s="121"/>
      <c r="D99" s="121"/>
      <c r="E99" s="121"/>
      <c r="F99" s="121"/>
      <c r="G99" s="121"/>
      <c r="H99" s="121"/>
      <c r="I99" s="121"/>
    </row>
    <row r="100" spans="1:9" s="120" customFormat="1">
      <c r="A100" s="153"/>
      <c r="C100" s="121"/>
      <c r="D100" s="121"/>
      <c r="E100" s="121"/>
      <c r="F100" s="121"/>
      <c r="G100" s="121"/>
      <c r="H100" s="121"/>
      <c r="I100" s="121"/>
    </row>
    <row r="101" spans="1:9" s="120" customFormat="1">
      <c r="A101" s="153"/>
      <c r="C101" s="121"/>
      <c r="D101" s="121"/>
      <c r="E101" s="121"/>
      <c r="F101" s="121"/>
      <c r="G101" s="121"/>
      <c r="H101" s="121"/>
      <c r="I101" s="121"/>
    </row>
    <row r="102" spans="1:9" s="120" customFormat="1">
      <c r="A102" s="153"/>
      <c r="C102" s="121"/>
      <c r="D102" s="121"/>
      <c r="E102" s="121"/>
      <c r="F102" s="121"/>
      <c r="G102" s="121"/>
      <c r="H102" s="121"/>
      <c r="I102" s="121"/>
    </row>
    <row r="103" spans="1:9" s="120" customFormat="1">
      <c r="A103" s="153"/>
      <c r="C103" s="121"/>
      <c r="D103" s="121"/>
      <c r="E103" s="121"/>
      <c r="F103" s="121"/>
      <c r="G103" s="121"/>
      <c r="H103" s="121"/>
      <c r="I103" s="121"/>
    </row>
    <row r="104" spans="1:9" s="120" customFormat="1">
      <c r="A104" s="153"/>
      <c r="C104" s="121"/>
      <c r="D104" s="121"/>
      <c r="E104" s="121"/>
      <c r="F104" s="121"/>
      <c r="G104" s="121"/>
      <c r="H104" s="121"/>
      <c r="I104" s="121"/>
    </row>
    <row r="105" spans="1:9" s="120" customFormat="1">
      <c r="A105" s="153"/>
      <c r="C105" s="121"/>
      <c r="D105" s="121"/>
      <c r="E105" s="121"/>
      <c r="F105" s="121"/>
      <c r="G105" s="121"/>
      <c r="H105" s="121"/>
      <c r="I105" s="121"/>
    </row>
    <row r="106" spans="1:9" s="120" customFormat="1">
      <c r="A106" s="151"/>
      <c r="C106" s="121"/>
      <c r="D106" s="121"/>
      <c r="E106" s="121"/>
      <c r="F106" s="121"/>
      <c r="G106" s="121"/>
      <c r="H106" s="121"/>
      <c r="I106" s="121"/>
    </row>
    <row r="107" spans="1:9" s="120" customFormat="1">
      <c r="A107" s="151"/>
      <c r="C107" s="121"/>
      <c r="D107" s="121"/>
      <c r="E107" s="121"/>
      <c r="F107" s="121"/>
      <c r="G107" s="121"/>
      <c r="H107" s="121"/>
      <c r="I107" s="121"/>
    </row>
    <row r="108" spans="1:9" s="120" customFormat="1">
      <c r="A108" s="151"/>
      <c r="C108" s="121"/>
      <c r="D108" s="121"/>
      <c r="E108" s="121"/>
      <c r="F108" s="121"/>
      <c r="G108" s="121"/>
      <c r="H108" s="121"/>
      <c r="I108" s="121"/>
    </row>
    <row r="109" spans="1:9" s="120" customFormat="1">
      <c r="A109" s="151"/>
      <c r="C109" s="121"/>
      <c r="D109" s="121"/>
      <c r="E109" s="121"/>
      <c r="F109" s="121"/>
      <c r="G109" s="121"/>
      <c r="H109" s="121"/>
      <c r="I109" s="121"/>
    </row>
    <row r="110" spans="1:9" s="120" customFormat="1">
      <c r="A110" s="151"/>
      <c r="C110" s="121"/>
      <c r="D110" s="121"/>
      <c r="E110" s="121"/>
      <c r="F110" s="121"/>
      <c r="G110" s="121"/>
      <c r="H110" s="121"/>
      <c r="I110" s="121"/>
    </row>
    <row r="111" spans="1:9" s="120" customFormat="1">
      <c r="A111" s="151"/>
      <c r="C111" s="121"/>
      <c r="D111" s="121"/>
      <c r="E111" s="121"/>
      <c r="F111" s="121"/>
      <c r="G111" s="121"/>
      <c r="H111" s="121"/>
      <c r="I111" s="121"/>
    </row>
    <row r="112" spans="1:9" s="120" customFormat="1">
      <c r="A112" s="152"/>
      <c r="C112" s="121"/>
      <c r="D112" s="121"/>
      <c r="E112" s="121"/>
      <c r="F112" s="121"/>
      <c r="G112" s="121"/>
      <c r="H112" s="121"/>
      <c r="I112" s="121"/>
    </row>
    <row r="113" spans="1:9" s="120" customFormat="1">
      <c r="A113" s="153"/>
      <c r="C113" s="121"/>
      <c r="D113" s="121"/>
      <c r="E113" s="121"/>
      <c r="F113" s="121"/>
      <c r="G113" s="121"/>
      <c r="H113" s="121"/>
      <c r="I113" s="121"/>
    </row>
    <row r="114" spans="1:9" s="120" customFormat="1">
      <c r="A114" s="153"/>
      <c r="C114" s="121"/>
      <c r="D114" s="121"/>
      <c r="E114" s="121"/>
      <c r="F114" s="121"/>
      <c r="G114" s="121"/>
      <c r="H114" s="121"/>
      <c r="I114" s="121"/>
    </row>
    <row r="115" spans="1:9" s="120" customFormat="1">
      <c r="A115" s="153"/>
      <c r="C115" s="121"/>
      <c r="D115" s="121"/>
      <c r="E115" s="121"/>
      <c r="F115" s="121"/>
      <c r="G115" s="121"/>
      <c r="H115" s="121"/>
      <c r="I115" s="121"/>
    </row>
    <row r="116" spans="1:9" s="120" customFormat="1">
      <c r="A116" s="153"/>
      <c r="C116" s="121"/>
      <c r="D116" s="121"/>
      <c r="E116" s="121"/>
      <c r="F116" s="121"/>
      <c r="G116" s="121"/>
      <c r="H116" s="121"/>
      <c r="I116" s="121"/>
    </row>
    <row r="117" spans="1:9" s="120" customFormat="1">
      <c r="A117" s="153"/>
      <c r="C117" s="121"/>
      <c r="D117" s="121"/>
      <c r="E117" s="121"/>
      <c r="F117" s="121"/>
      <c r="G117" s="121"/>
      <c r="H117" s="121"/>
      <c r="I117" s="121"/>
    </row>
    <row r="118" spans="1:9" s="120" customFormat="1">
      <c r="A118" s="153"/>
      <c r="C118" s="121"/>
      <c r="D118" s="121"/>
      <c r="E118" s="121"/>
      <c r="F118" s="121"/>
      <c r="G118" s="121"/>
      <c r="H118" s="121"/>
      <c r="I118" s="121"/>
    </row>
    <row r="119" spans="1:9" s="120" customFormat="1">
      <c r="A119" s="153"/>
      <c r="C119" s="121"/>
      <c r="D119" s="121"/>
      <c r="E119" s="121"/>
      <c r="F119" s="121"/>
      <c r="G119" s="121"/>
      <c r="H119" s="121"/>
      <c r="I119" s="121"/>
    </row>
    <row r="120" spans="1:9" s="120" customFormat="1">
      <c r="A120" s="151"/>
      <c r="C120" s="121"/>
      <c r="D120" s="121"/>
      <c r="E120" s="121"/>
      <c r="F120" s="121"/>
      <c r="G120" s="121"/>
      <c r="H120" s="121"/>
      <c r="I120" s="121"/>
    </row>
    <row r="121" spans="1:9" s="120" customFormat="1">
      <c r="A121" s="151"/>
      <c r="C121" s="121"/>
      <c r="D121" s="121"/>
      <c r="E121" s="121"/>
      <c r="F121" s="121"/>
      <c r="G121" s="121"/>
      <c r="H121" s="121"/>
      <c r="I121" s="121"/>
    </row>
    <row r="122" spans="1:9" s="120" customFormat="1">
      <c r="A122" s="151"/>
      <c r="C122" s="121"/>
      <c r="D122" s="121"/>
      <c r="E122" s="121"/>
      <c r="F122" s="121"/>
      <c r="G122" s="121"/>
      <c r="H122" s="121"/>
      <c r="I122" s="121"/>
    </row>
    <row r="123" spans="1:9" s="120" customFormat="1">
      <c r="A123" s="151"/>
      <c r="C123" s="121"/>
      <c r="D123" s="121"/>
      <c r="E123" s="121"/>
      <c r="F123" s="121"/>
      <c r="G123" s="121"/>
      <c r="H123" s="121"/>
      <c r="I123" s="121"/>
    </row>
    <row r="124" spans="1:9" s="120" customFormat="1">
      <c r="A124" s="151"/>
      <c r="C124" s="121"/>
      <c r="D124" s="121"/>
      <c r="E124" s="121"/>
      <c r="F124" s="121"/>
      <c r="G124" s="121"/>
      <c r="H124" s="121"/>
      <c r="I124" s="121"/>
    </row>
    <row r="125" spans="1:9" s="120" customFormat="1">
      <c r="A125" s="152"/>
      <c r="C125" s="121"/>
      <c r="D125" s="121"/>
      <c r="E125" s="121"/>
      <c r="F125" s="121"/>
      <c r="G125" s="121"/>
      <c r="H125" s="121"/>
      <c r="I125" s="121"/>
    </row>
    <row r="126" spans="1:9" s="120" customFormat="1">
      <c r="A126" s="153"/>
      <c r="C126" s="121"/>
      <c r="D126" s="121"/>
      <c r="E126" s="121"/>
      <c r="F126" s="121"/>
      <c r="G126" s="121"/>
      <c r="H126" s="121"/>
      <c r="I126" s="121"/>
    </row>
    <row r="127" spans="1:9" s="120" customFormat="1">
      <c r="A127" s="153"/>
      <c r="C127" s="121"/>
      <c r="D127" s="121"/>
      <c r="E127" s="121"/>
      <c r="F127" s="121"/>
      <c r="G127" s="121"/>
      <c r="H127" s="121"/>
      <c r="I127" s="121"/>
    </row>
    <row r="128" spans="1:9" s="120" customFormat="1">
      <c r="A128" s="153"/>
      <c r="C128" s="121"/>
      <c r="D128" s="121"/>
      <c r="E128" s="121"/>
      <c r="F128" s="121"/>
      <c r="G128" s="121"/>
      <c r="H128" s="121"/>
      <c r="I128" s="121"/>
    </row>
    <row r="129" spans="1:9" s="120" customFormat="1">
      <c r="A129" s="153"/>
      <c r="C129" s="121"/>
      <c r="D129" s="121"/>
      <c r="E129" s="121"/>
      <c r="F129" s="121"/>
      <c r="G129" s="121"/>
      <c r="H129" s="121"/>
      <c r="I129" s="121"/>
    </row>
    <row r="130" spans="1:9" s="120" customFormat="1">
      <c r="A130" s="153"/>
      <c r="C130" s="121"/>
      <c r="D130" s="121"/>
      <c r="E130" s="121"/>
      <c r="F130" s="121"/>
      <c r="G130" s="121"/>
      <c r="H130" s="121"/>
      <c r="I130" s="121"/>
    </row>
    <row r="131" spans="1:9" s="120" customFormat="1">
      <c r="A131" s="153"/>
      <c r="C131" s="121"/>
      <c r="D131" s="121"/>
      <c r="E131" s="121"/>
      <c r="F131" s="121"/>
      <c r="G131" s="121"/>
      <c r="H131" s="121"/>
      <c r="I131" s="121"/>
    </row>
    <row r="132" spans="1:9" s="120" customFormat="1">
      <c r="A132" s="153"/>
      <c r="C132" s="121"/>
      <c r="D132" s="121"/>
      <c r="E132" s="121"/>
      <c r="F132" s="121"/>
      <c r="G132" s="121"/>
      <c r="H132" s="121"/>
      <c r="I132" s="121"/>
    </row>
    <row r="133" spans="1:9" s="120" customFormat="1">
      <c r="A133" s="151"/>
      <c r="C133" s="121"/>
      <c r="D133" s="121"/>
      <c r="E133" s="121"/>
      <c r="F133" s="121"/>
      <c r="G133" s="121"/>
      <c r="H133" s="121"/>
      <c r="I133" s="121"/>
    </row>
    <row r="134" spans="1:9" s="120" customFormat="1">
      <c r="A134" s="151"/>
      <c r="C134" s="121"/>
      <c r="D134" s="121"/>
      <c r="E134" s="121"/>
      <c r="F134" s="121"/>
      <c r="G134" s="121"/>
      <c r="H134" s="121"/>
      <c r="I134" s="121"/>
    </row>
    <row r="135" spans="1:9" s="120" customFormat="1">
      <c r="A135" s="151"/>
      <c r="C135" s="121"/>
      <c r="D135" s="121"/>
      <c r="E135" s="121"/>
      <c r="F135" s="121"/>
      <c r="G135" s="121"/>
      <c r="H135" s="121"/>
      <c r="I135" s="121"/>
    </row>
    <row r="136" spans="1:9" s="120" customFormat="1">
      <c r="A136" s="151"/>
      <c r="C136" s="121"/>
      <c r="D136" s="121"/>
      <c r="E136" s="121"/>
      <c r="F136" s="121"/>
      <c r="G136" s="121"/>
      <c r="H136" s="121"/>
      <c r="I136" s="121"/>
    </row>
    <row r="137" spans="1:9" s="120" customFormat="1">
      <c r="A137" s="151"/>
      <c r="C137" s="121"/>
      <c r="D137" s="121"/>
      <c r="E137" s="121"/>
      <c r="F137" s="121"/>
      <c r="G137" s="121"/>
      <c r="H137" s="121"/>
      <c r="I137" s="121"/>
    </row>
    <row r="138" spans="1:9" s="120" customFormat="1">
      <c r="A138" s="152"/>
      <c r="C138" s="121"/>
      <c r="D138" s="121"/>
      <c r="E138" s="121"/>
      <c r="F138" s="121"/>
      <c r="G138" s="121"/>
      <c r="H138" s="121"/>
      <c r="I138" s="121"/>
    </row>
    <row r="139" spans="1:9" s="120" customFormat="1">
      <c r="A139" s="153"/>
      <c r="C139" s="121"/>
      <c r="D139" s="121"/>
      <c r="E139" s="121"/>
      <c r="F139" s="121"/>
      <c r="G139" s="121"/>
      <c r="H139" s="121"/>
      <c r="I139" s="121"/>
    </row>
    <row r="140" spans="1:9" s="120" customFormat="1">
      <c r="A140" s="153"/>
      <c r="C140" s="121"/>
      <c r="D140" s="121"/>
      <c r="E140" s="121"/>
      <c r="F140" s="121"/>
      <c r="G140" s="121"/>
      <c r="H140" s="121"/>
      <c r="I140" s="121"/>
    </row>
    <row r="141" spans="1:9" s="120" customFormat="1">
      <c r="A141" s="153"/>
      <c r="C141" s="121"/>
      <c r="D141" s="121"/>
      <c r="E141" s="121"/>
      <c r="F141" s="121"/>
      <c r="G141" s="121"/>
      <c r="H141" s="121"/>
      <c r="I141" s="121"/>
    </row>
    <row r="142" spans="1:9" s="120" customFormat="1">
      <c r="A142" s="153"/>
      <c r="C142" s="121"/>
      <c r="D142" s="121"/>
      <c r="E142" s="121"/>
      <c r="F142" s="121"/>
      <c r="G142" s="121"/>
      <c r="H142" s="121"/>
      <c r="I142" s="121"/>
    </row>
    <row r="143" spans="1:9" s="120" customFormat="1">
      <c r="A143" s="153"/>
      <c r="C143" s="121"/>
      <c r="D143" s="121"/>
      <c r="E143" s="121"/>
      <c r="F143" s="121"/>
      <c r="G143" s="121"/>
      <c r="H143" s="121"/>
      <c r="I143" s="121"/>
    </row>
    <row r="144" spans="1:9" s="120" customFormat="1">
      <c r="A144" s="153"/>
      <c r="C144" s="121"/>
      <c r="D144" s="121"/>
      <c r="E144" s="121"/>
      <c r="F144" s="121"/>
      <c r="G144" s="121"/>
      <c r="H144" s="121"/>
      <c r="I144" s="121"/>
    </row>
    <row r="145" spans="1:9" s="120" customFormat="1">
      <c r="A145" s="153"/>
      <c r="C145" s="121"/>
      <c r="D145" s="121"/>
      <c r="E145" s="121"/>
      <c r="F145" s="121"/>
      <c r="G145" s="121"/>
      <c r="H145" s="121"/>
      <c r="I145" s="121"/>
    </row>
    <row r="146" spans="1:9" s="120" customFormat="1">
      <c r="A146" s="151"/>
      <c r="C146" s="121"/>
      <c r="D146" s="121"/>
      <c r="E146" s="121"/>
      <c r="F146" s="121"/>
      <c r="G146" s="121"/>
      <c r="H146" s="121"/>
      <c r="I146" s="121"/>
    </row>
    <row r="147" spans="1:9" s="120" customFormat="1">
      <c r="A147" s="151"/>
      <c r="C147" s="121"/>
      <c r="D147" s="121"/>
      <c r="E147" s="121"/>
      <c r="F147" s="121"/>
      <c r="G147" s="121"/>
      <c r="H147" s="121"/>
      <c r="I147" s="121"/>
    </row>
    <row r="148" spans="1:9" s="120" customFormat="1">
      <c r="A148" s="151"/>
      <c r="C148" s="121"/>
      <c r="D148" s="121"/>
      <c r="E148" s="121"/>
      <c r="F148" s="121"/>
      <c r="G148" s="121"/>
      <c r="H148" s="121"/>
      <c r="I148" s="121"/>
    </row>
    <row r="149" spans="1:9" s="120" customFormat="1">
      <c r="A149" s="151"/>
      <c r="C149" s="121"/>
      <c r="D149" s="121"/>
      <c r="E149" s="121"/>
      <c r="F149" s="121"/>
      <c r="G149" s="121"/>
      <c r="H149" s="121"/>
      <c r="I149" s="121"/>
    </row>
    <row r="150" spans="1:9" s="120" customFormat="1">
      <c r="A150" s="151"/>
      <c r="C150" s="121"/>
      <c r="D150" s="121"/>
      <c r="E150" s="121"/>
      <c r="F150" s="121"/>
      <c r="G150" s="121"/>
      <c r="H150" s="121"/>
      <c r="I150" s="121"/>
    </row>
    <row r="151" spans="1:9" s="120" customFormat="1">
      <c r="A151" s="152"/>
      <c r="C151" s="121"/>
      <c r="D151" s="121"/>
      <c r="E151" s="121"/>
      <c r="F151" s="121"/>
      <c r="G151" s="121"/>
      <c r="H151" s="121"/>
      <c r="I151" s="121"/>
    </row>
    <row r="152" spans="1:9" s="120" customFormat="1">
      <c r="A152" s="153"/>
      <c r="C152" s="121"/>
      <c r="D152" s="121"/>
      <c r="E152" s="121"/>
      <c r="F152" s="121"/>
      <c r="G152" s="121"/>
      <c r="H152" s="121"/>
      <c r="I152" s="121"/>
    </row>
    <row r="153" spans="1:9" s="120" customFormat="1">
      <c r="A153" s="153"/>
      <c r="C153" s="121"/>
      <c r="D153" s="121"/>
      <c r="E153" s="121"/>
      <c r="F153" s="121"/>
      <c r="G153" s="121"/>
      <c r="H153" s="121"/>
      <c r="I153" s="121"/>
    </row>
    <row r="154" spans="1:9" s="120" customFormat="1">
      <c r="A154" s="153"/>
      <c r="C154" s="121"/>
      <c r="D154" s="121"/>
      <c r="E154" s="121"/>
      <c r="F154" s="121"/>
      <c r="G154" s="121"/>
      <c r="H154" s="121"/>
      <c r="I154" s="121"/>
    </row>
    <row r="155" spans="1:9" s="120" customFormat="1">
      <c r="A155" s="153"/>
      <c r="C155" s="121"/>
      <c r="D155" s="121"/>
      <c r="E155" s="121"/>
      <c r="F155" s="121"/>
      <c r="G155" s="121"/>
      <c r="H155" s="121"/>
      <c r="I155" s="121"/>
    </row>
    <row r="156" spans="1:9" s="120" customFormat="1">
      <c r="A156" s="153"/>
      <c r="C156" s="121"/>
      <c r="D156" s="121"/>
      <c r="E156" s="121"/>
      <c r="F156" s="121"/>
      <c r="G156" s="121"/>
      <c r="H156" s="121"/>
      <c r="I156" s="121"/>
    </row>
    <row r="157" spans="1:9" s="120" customFormat="1">
      <c r="A157" s="153"/>
      <c r="C157" s="121"/>
      <c r="D157" s="121"/>
      <c r="E157" s="121"/>
      <c r="F157" s="121"/>
      <c r="G157" s="121"/>
      <c r="H157" s="121"/>
      <c r="I157" s="121"/>
    </row>
    <row r="158" spans="1:9" s="120" customFormat="1">
      <c r="A158" s="153"/>
      <c r="C158" s="121"/>
      <c r="D158" s="121"/>
      <c r="E158" s="121"/>
      <c r="F158" s="121"/>
      <c r="G158" s="121"/>
      <c r="H158" s="121"/>
      <c r="I158" s="121"/>
    </row>
    <row r="159" spans="1:9" s="120" customFormat="1">
      <c r="A159" s="151"/>
      <c r="C159" s="121"/>
      <c r="D159" s="121"/>
      <c r="E159" s="121"/>
      <c r="F159" s="121"/>
      <c r="G159" s="121"/>
      <c r="H159" s="121"/>
      <c r="I159" s="121"/>
    </row>
    <row r="160" spans="1:9" s="120" customFormat="1">
      <c r="A160" s="151"/>
      <c r="C160" s="121"/>
      <c r="D160" s="121"/>
      <c r="E160" s="121"/>
      <c r="F160" s="121"/>
      <c r="G160" s="121"/>
      <c r="H160" s="121"/>
      <c r="I160" s="121"/>
    </row>
    <row r="161" spans="1:9" s="120" customFormat="1">
      <c r="A161" s="151"/>
      <c r="C161" s="121"/>
      <c r="D161" s="121"/>
      <c r="E161" s="121"/>
      <c r="F161" s="121"/>
      <c r="G161" s="121"/>
      <c r="H161" s="121"/>
      <c r="I161" s="121"/>
    </row>
    <row r="162" spans="1:9" s="120" customFormat="1">
      <c r="A162" s="151"/>
      <c r="C162" s="121"/>
      <c r="D162" s="121"/>
      <c r="E162" s="121"/>
      <c r="F162" s="121"/>
      <c r="G162" s="121"/>
      <c r="H162" s="121"/>
      <c r="I162" s="121"/>
    </row>
    <row r="163" spans="1:9" s="120" customFormat="1">
      <c r="A163" s="151"/>
      <c r="C163" s="121"/>
      <c r="D163" s="121"/>
      <c r="E163" s="121"/>
      <c r="F163" s="121"/>
      <c r="G163" s="121"/>
      <c r="H163" s="121"/>
      <c r="I163" s="121"/>
    </row>
    <row r="164" spans="1:9" s="120" customFormat="1">
      <c r="A164" s="152"/>
      <c r="C164" s="121"/>
      <c r="D164" s="121"/>
      <c r="E164" s="121"/>
      <c r="F164" s="121"/>
      <c r="G164" s="121"/>
      <c r="H164" s="121"/>
      <c r="I164" s="121"/>
    </row>
    <row r="165" spans="1:9" s="120" customFormat="1">
      <c r="A165" s="153"/>
      <c r="C165" s="121"/>
      <c r="D165" s="121"/>
      <c r="E165" s="121"/>
      <c r="F165" s="121"/>
      <c r="G165" s="121"/>
      <c r="H165" s="121"/>
      <c r="I165" s="121"/>
    </row>
    <row r="166" spans="1:9" s="120" customFormat="1">
      <c r="A166" s="153"/>
      <c r="C166" s="121"/>
      <c r="D166" s="121"/>
      <c r="E166" s="121"/>
      <c r="F166" s="121"/>
      <c r="G166" s="121"/>
      <c r="H166" s="121"/>
      <c r="I166" s="121"/>
    </row>
    <row r="167" spans="1:9" s="120" customFormat="1">
      <c r="A167" s="153"/>
      <c r="C167" s="121"/>
      <c r="D167" s="121"/>
      <c r="E167" s="121"/>
      <c r="F167" s="121"/>
      <c r="G167" s="121"/>
      <c r="H167" s="121"/>
      <c r="I167" s="121"/>
    </row>
    <row r="168" spans="1:9" s="120" customFormat="1">
      <c r="A168" s="153"/>
      <c r="C168" s="121"/>
      <c r="D168" s="121"/>
      <c r="E168" s="121"/>
      <c r="F168" s="121"/>
      <c r="G168" s="121"/>
      <c r="H168" s="121"/>
      <c r="I168" s="121"/>
    </row>
    <row r="169" spans="1:9" s="120" customFormat="1">
      <c r="A169" s="153"/>
      <c r="C169" s="121"/>
      <c r="D169" s="121"/>
      <c r="E169" s="121"/>
      <c r="F169" s="121"/>
      <c r="G169" s="121"/>
      <c r="H169" s="121"/>
      <c r="I169" s="121"/>
    </row>
    <row r="170" spans="1:9" s="120" customFormat="1">
      <c r="A170" s="153"/>
      <c r="C170" s="121"/>
      <c r="D170" s="121"/>
      <c r="E170" s="121"/>
      <c r="F170" s="121"/>
      <c r="G170" s="121"/>
      <c r="H170" s="121"/>
      <c r="I170" s="121"/>
    </row>
    <row r="171" spans="1:9" s="120" customFormat="1">
      <c r="A171" s="153"/>
      <c r="C171" s="121"/>
      <c r="D171" s="121"/>
      <c r="E171" s="121"/>
      <c r="F171" s="121"/>
      <c r="G171" s="121"/>
      <c r="H171" s="121"/>
      <c r="I171" s="121"/>
    </row>
    <row r="172" spans="1:9" s="120" customFormat="1">
      <c r="A172" s="151"/>
      <c r="C172" s="121"/>
      <c r="D172" s="121"/>
      <c r="E172" s="121"/>
      <c r="F172" s="121"/>
      <c r="G172" s="121"/>
      <c r="H172" s="121"/>
      <c r="I172" s="121"/>
    </row>
    <row r="173" spans="1:9" s="120" customFormat="1">
      <c r="A173" s="151"/>
      <c r="C173" s="121"/>
      <c r="D173" s="121"/>
      <c r="E173" s="121"/>
      <c r="F173" s="121"/>
      <c r="G173" s="121"/>
      <c r="H173" s="121"/>
      <c r="I173" s="121"/>
    </row>
    <row r="174" spans="1:9" s="120" customFormat="1">
      <c r="A174" s="151"/>
      <c r="C174" s="121"/>
      <c r="D174" s="121"/>
      <c r="E174" s="121"/>
      <c r="F174" s="121"/>
      <c r="G174" s="121"/>
      <c r="H174" s="121"/>
      <c r="I174" s="121"/>
    </row>
    <row r="175" spans="1:9" s="120" customFormat="1">
      <c r="A175" s="151"/>
      <c r="C175" s="121"/>
      <c r="D175" s="121"/>
      <c r="E175" s="121"/>
      <c r="F175" s="121"/>
      <c r="G175" s="121"/>
      <c r="H175" s="121"/>
      <c r="I175" s="121"/>
    </row>
    <row r="176" spans="1:9" s="120" customFormat="1">
      <c r="A176" s="151"/>
      <c r="C176" s="121"/>
      <c r="D176" s="121"/>
      <c r="E176" s="121"/>
      <c r="F176" s="121"/>
      <c r="G176" s="121"/>
      <c r="H176" s="121"/>
      <c r="I176" s="121"/>
    </row>
    <row r="177" spans="1:9" s="120" customFormat="1">
      <c r="A177" s="152"/>
      <c r="C177" s="121"/>
      <c r="D177" s="121"/>
      <c r="E177" s="121"/>
      <c r="F177" s="121"/>
      <c r="G177" s="121"/>
      <c r="H177" s="121"/>
      <c r="I177" s="121"/>
    </row>
    <row r="178" spans="1:9" s="120" customFormat="1">
      <c r="A178" s="153"/>
      <c r="C178" s="121"/>
      <c r="D178" s="121"/>
      <c r="E178" s="121"/>
      <c r="F178" s="121"/>
      <c r="G178" s="121"/>
      <c r="H178" s="121"/>
      <c r="I178" s="121"/>
    </row>
    <row r="179" spans="1:9" s="120" customFormat="1">
      <c r="A179" s="153"/>
      <c r="C179" s="121"/>
      <c r="D179" s="121"/>
      <c r="E179" s="121"/>
      <c r="F179" s="121"/>
      <c r="G179" s="121"/>
      <c r="H179" s="121"/>
      <c r="I179" s="121"/>
    </row>
    <row r="180" spans="1:9" s="120" customFormat="1">
      <c r="A180" s="153"/>
      <c r="C180" s="121"/>
      <c r="D180" s="121"/>
      <c r="E180" s="121"/>
      <c r="F180" s="121"/>
      <c r="G180" s="121"/>
      <c r="H180" s="121"/>
      <c r="I180" s="121"/>
    </row>
    <row r="181" spans="1:9" s="120" customFormat="1">
      <c r="A181" s="153"/>
      <c r="C181" s="121"/>
      <c r="D181" s="121"/>
      <c r="E181" s="121"/>
      <c r="F181" s="121"/>
      <c r="G181" s="121"/>
      <c r="H181" s="121"/>
      <c r="I181" s="121"/>
    </row>
    <row r="182" spans="1:9" s="120" customFormat="1">
      <c r="A182" s="153"/>
      <c r="C182" s="121"/>
      <c r="D182" s="121"/>
      <c r="E182" s="121"/>
      <c r="F182" s="121"/>
      <c r="G182" s="121"/>
      <c r="H182" s="121"/>
      <c r="I182" s="121"/>
    </row>
    <row r="183" spans="1:9" s="120" customFormat="1">
      <c r="A183" s="153"/>
      <c r="C183" s="121"/>
      <c r="D183" s="121"/>
      <c r="E183" s="121"/>
      <c r="F183" s="121"/>
      <c r="G183" s="121"/>
      <c r="H183" s="121"/>
      <c r="I183" s="121"/>
    </row>
    <row r="184" spans="1:9" s="120" customFormat="1">
      <c r="A184" s="153"/>
      <c r="C184" s="121"/>
      <c r="D184" s="121"/>
      <c r="E184" s="121"/>
      <c r="F184" s="121"/>
      <c r="G184" s="121"/>
      <c r="H184" s="121"/>
      <c r="I184" s="121"/>
    </row>
    <row r="185" spans="1:9" s="120" customFormat="1">
      <c r="A185" s="151"/>
      <c r="C185" s="121"/>
      <c r="D185" s="121"/>
      <c r="E185" s="121"/>
      <c r="F185" s="121"/>
      <c r="G185" s="121"/>
      <c r="H185" s="121"/>
      <c r="I185" s="121"/>
    </row>
    <row r="186" spans="1:9" s="120" customFormat="1">
      <c r="A186" s="151"/>
      <c r="C186" s="121"/>
      <c r="D186" s="121"/>
      <c r="E186" s="121"/>
      <c r="F186" s="121"/>
      <c r="G186" s="121"/>
      <c r="H186" s="121"/>
      <c r="I186" s="121"/>
    </row>
    <row r="187" spans="1:9" s="120" customFormat="1">
      <c r="A187" s="151"/>
      <c r="C187" s="121"/>
      <c r="D187" s="121"/>
      <c r="E187" s="121"/>
      <c r="F187" s="121">
        <v>0</v>
      </c>
      <c r="G187" s="121"/>
      <c r="H187" s="121"/>
      <c r="I187" s="121"/>
    </row>
    <row r="188" spans="1:9" s="120" customFormat="1">
      <c r="A188" s="151"/>
      <c r="C188" s="121"/>
      <c r="D188" s="121"/>
      <c r="E188" s="121"/>
      <c r="F188" s="121">
        <v>2086399.8</v>
      </c>
      <c r="G188" s="121"/>
      <c r="H188" s="121"/>
      <c r="I188" s="121"/>
    </row>
    <row r="189" spans="1:9">
      <c r="A189" s="151"/>
    </row>
    <row r="190" spans="1:9">
      <c r="A190" s="247"/>
    </row>
    <row r="191" spans="1:9">
      <c r="A191" s="247"/>
      <c r="D191" s="110">
        <v>0</v>
      </c>
    </row>
    <row r="192" spans="1:9">
      <c r="A192" s="247"/>
      <c r="D192" s="110">
        <v>0</v>
      </c>
    </row>
    <row r="193" spans="1:1">
      <c r="A193" s="247"/>
    </row>
    <row r="194" spans="1:1">
      <c r="A194" s="247"/>
    </row>
    <row r="195" spans="1:1">
      <c r="A195" s="247"/>
    </row>
    <row r="196" spans="1:1">
      <c r="A196" s="247"/>
    </row>
    <row r="197" spans="1:1">
      <c r="A197" s="247"/>
    </row>
    <row r="198" spans="1:1">
      <c r="A198" s="247"/>
    </row>
    <row r="199" spans="1:1">
      <c r="A199" s="247"/>
    </row>
    <row r="200" spans="1:1">
      <c r="A200" s="247"/>
    </row>
    <row r="201" spans="1:1">
      <c r="A201" s="247"/>
    </row>
    <row r="202" spans="1:1">
      <c r="A202" s="247"/>
    </row>
    <row r="203" spans="1:1">
      <c r="A203" s="247"/>
    </row>
    <row r="204" spans="1:1">
      <c r="A204" s="247"/>
    </row>
    <row r="326" spans="1:1">
      <c r="A326" s="391"/>
    </row>
    <row r="327" spans="1:1">
      <c r="A327" s="391"/>
    </row>
    <row r="328" spans="1:1">
      <c r="A328" s="391"/>
    </row>
    <row r="329" spans="1:1">
      <c r="A329" s="391"/>
    </row>
    <row r="330" spans="1:1">
      <c r="A330" s="391"/>
    </row>
    <row r="331" spans="1:1">
      <c r="A331" s="391"/>
    </row>
    <row r="332" spans="1:1">
      <c r="A332" s="391"/>
    </row>
    <row r="333" spans="1:1">
      <c r="A333" s="391"/>
    </row>
    <row r="334" spans="1:1">
      <c r="A334" s="391"/>
    </row>
    <row r="335" spans="1:1">
      <c r="A335" s="391"/>
    </row>
    <row r="336" spans="1:1">
      <c r="A336" s="391"/>
    </row>
    <row r="337" spans="1:1">
      <c r="A337" s="391"/>
    </row>
    <row r="338" spans="1:1">
      <c r="A338" s="391"/>
    </row>
    <row r="339" spans="1:1">
      <c r="A339" s="391"/>
    </row>
    <row r="340" spans="1:1">
      <c r="A340" s="391"/>
    </row>
    <row r="341" spans="1:1">
      <c r="A341" s="391"/>
    </row>
    <row r="342" spans="1:1">
      <c r="A342" s="391"/>
    </row>
    <row r="343" spans="1:1">
      <c r="A343" s="391"/>
    </row>
    <row r="344" spans="1:1">
      <c r="A344" s="391"/>
    </row>
    <row r="345" spans="1:1">
      <c r="A345" s="391"/>
    </row>
    <row r="346" spans="1:1">
      <c r="A346" s="391"/>
    </row>
    <row r="347" spans="1:1">
      <c r="A347" s="391"/>
    </row>
    <row r="348" spans="1:1">
      <c r="A348" s="391"/>
    </row>
    <row r="349" spans="1:1">
      <c r="A349" s="391"/>
    </row>
    <row r="350" spans="1:1">
      <c r="A350" s="391"/>
    </row>
    <row r="351" spans="1:1">
      <c r="A351" s="391"/>
    </row>
    <row r="352" spans="1:1">
      <c r="A352" s="391"/>
    </row>
    <row r="353" spans="1:1">
      <c r="A353" s="391"/>
    </row>
    <row r="354" spans="1:1">
      <c r="A354" s="391"/>
    </row>
    <row r="355" spans="1:1">
      <c r="A355" s="391"/>
    </row>
    <row r="356" spans="1:1">
      <c r="A356" s="391"/>
    </row>
    <row r="357" spans="1:1">
      <c r="A357" s="391"/>
    </row>
    <row r="358" spans="1:1">
      <c r="A358" s="391"/>
    </row>
    <row r="359" spans="1:1">
      <c r="A359" s="391"/>
    </row>
    <row r="360" spans="1:1">
      <c r="A360" s="391"/>
    </row>
    <row r="361" spans="1:1">
      <c r="A361" s="391"/>
    </row>
    <row r="362" spans="1:1">
      <c r="A362" s="391"/>
    </row>
    <row r="363" spans="1:1">
      <c r="A363" s="391"/>
    </row>
    <row r="364" spans="1:1">
      <c r="A364" s="391"/>
    </row>
    <row r="365" spans="1:1">
      <c r="A365" s="391"/>
    </row>
    <row r="366" spans="1:1">
      <c r="A366" s="391"/>
    </row>
    <row r="367" spans="1:1">
      <c r="A367" s="391"/>
    </row>
    <row r="368" spans="1:1">
      <c r="A368" s="391"/>
    </row>
    <row r="369" spans="1:1">
      <c r="A369" s="391"/>
    </row>
    <row r="370" spans="1:1">
      <c r="A370" s="391"/>
    </row>
    <row r="371" spans="1:1">
      <c r="A371" s="391"/>
    </row>
    <row r="372" spans="1:1">
      <c r="A372" s="391"/>
    </row>
    <row r="373" spans="1:1">
      <c r="A373" s="391"/>
    </row>
    <row r="374" spans="1:1">
      <c r="A374" s="391"/>
    </row>
    <row r="375" spans="1:1">
      <c r="A375" s="391"/>
    </row>
    <row r="376" spans="1:1">
      <c r="A376" s="391"/>
    </row>
    <row r="377" spans="1:1">
      <c r="A377" s="391"/>
    </row>
    <row r="378" spans="1:1">
      <c r="A378" s="391"/>
    </row>
    <row r="379" spans="1:1">
      <c r="A379" s="391"/>
    </row>
    <row r="380" spans="1:1">
      <c r="A380" s="391"/>
    </row>
    <row r="381" spans="1:1">
      <c r="A381" s="391"/>
    </row>
    <row r="382" spans="1:1">
      <c r="A382" s="391"/>
    </row>
    <row r="383" spans="1:1">
      <c r="A383" s="391"/>
    </row>
    <row r="384" spans="1:1">
      <c r="A384" s="391"/>
    </row>
    <row r="385" spans="1:1">
      <c r="A385" s="391"/>
    </row>
    <row r="386" spans="1:1">
      <c r="A386" s="391"/>
    </row>
    <row r="387" spans="1:1">
      <c r="A387" s="391"/>
    </row>
    <row r="388" spans="1:1">
      <c r="A388" s="391"/>
    </row>
    <row r="389" spans="1:1">
      <c r="A389" s="391"/>
    </row>
    <row r="390" spans="1:1">
      <c r="A390" s="391"/>
    </row>
    <row r="391" spans="1:1">
      <c r="A391" s="391"/>
    </row>
    <row r="392" spans="1:1">
      <c r="A392" s="391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workbookViewId="0">
      <pane ySplit="5" topLeftCell="A6" activePane="bottomLeft" state="frozen"/>
      <selection pane="bottomLeft" activeCell="K27" sqref="K27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99" customWidth="1"/>
    <col min="4" max="5" width="12.85546875" style="199" customWidth="1"/>
    <col min="6" max="6" width="10.85546875" style="199" customWidth="1"/>
    <col min="7" max="8" width="11" style="199" customWidth="1"/>
    <col min="9" max="9" width="13.42578125" style="200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210"/>
    <col min="403" max="16384" width="11.5703125" style="2"/>
  </cols>
  <sheetData>
    <row r="1" spans="1:402" s="201" customFormat="1" ht="18.95" customHeight="1">
      <c r="A1" s="2"/>
      <c r="B1" s="1152" t="s">
        <v>227</v>
      </c>
      <c r="C1" s="1152"/>
      <c r="D1" s="1152"/>
      <c r="E1" s="1152"/>
      <c r="F1" s="1152"/>
      <c r="G1" s="1152"/>
      <c r="H1" s="1152"/>
      <c r="I1" s="1152"/>
    </row>
    <row r="2" spans="1:402" ht="0.6" customHeight="1"/>
    <row r="3" spans="1:402" s="202" customFormat="1" ht="8.25" customHeight="1">
      <c r="A3" s="2"/>
      <c r="B3" s="203"/>
      <c r="C3" s="199"/>
      <c r="D3" s="199"/>
      <c r="E3" s="199"/>
      <c r="F3" s="199"/>
      <c r="G3" s="199"/>
      <c r="H3" s="199"/>
      <c r="I3" s="200"/>
      <c r="J3" s="410"/>
      <c r="K3" s="410"/>
    </row>
    <row r="4" spans="1:402" s="204" customFormat="1" ht="20.25" customHeight="1">
      <c r="A4" s="147"/>
      <c r="B4" s="1153" t="s">
        <v>653</v>
      </c>
      <c r="C4" s="1155" t="s">
        <v>0</v>
      </c>
      <c r="D4" s="1155" t="s">
        <v>1</v>
      </c>
      <c r="E4" s="1155" t="s">
        <v>2</v>
      </c>
      <c r="F4" s="1155" t="s">
        <v>3</v>
      </c>
      <c r="G4" s="1155" t="s">
        <v>4</v>
      </c>
      <c r="H4" s="1155" t="s">
        <v>5</v>
      </c>
      <c r="I4" s="1155" t="s">
        <v>6</v>
      </c>
      <c r="J4" s="409"/>
      <c r="K4" s="409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  <c r="IT4" s="202"/>
      <c r="IU4" s="202"/>
      <c r="IV4" s="202"/>
      <c r="IW4" s="202"/>
      <c r="IX4" s="202"/>
      <c r="IY4" s="202"/>
      <c r="IZ4" s="202"/>
      <c r="JA4" s="202"/>
      <c r="JB4" s="202"/>
      <c r="JC4" s="202"/>
      <c r="JD4" s="202"/>
      <c r="JE4" s="202"/>
      <c r="JF4" s="202"/>
      <c r="JG4" s="202"/>
      <c r="JH4" s="202"/>
      <c r="JI4" s="202"/>
      <c r="JJ4" s="202"/>
      <c r="JK4" s="202"/>
      <c r="JL4" s="202"/>
      <c r="JM4" s="202"/>
      <c r="JN4" s="202"/>
      <c r="JO4" s="202"/>
      <c r="JP4" s="202"/>
      <c r="JQ4" s="202"/>
      <c r="JR4" s="202"/>
      <c r="JS4" s="202"/>
      <c r="JT4" s="202"/>
      <c r="JU4" s="202"/>
      <c r="JV4" s="202"/>
      <c r="JW4" s="202"/>
      <c r="JX4" s="202"/>
      <c r="JY4" s="202"/>
      <c r="JZ4" s="202"/>
      <c r="KA4" s="202"/>
      <c r="KB4" s="202"/>
      <c r="KC4" s="202"/>
      <c r="KD4" s="202"/>
      <c r="KE4" s="202"/>
      <c r="KF4" s="202"/>
      <c r="KG4" s="202"/>
      <c r="KH4" s="202"/>
      <c r="KI4" s="202"/>
      <c r="KJ4" s="202"/>
      <c r="KK4" s="202"/>
      <c r="KL4" s="202"/>
      <c r="KM4" s="202"/>
      <c r="KN4" s="202"/>
      <c r="KO4" s="202"/>
      <c r="KP4" s="202"/>
      <c r="KQ4" s="202"/>
      <c r="KR4" s="202"/>
      <c r="KS4" s="202"/>
      <c r="KT4" s="202"/>
      <c r="KU4" s="202"/>
      <c r="KV4" s="202"/>
      <c r="KW4" s="202"/>
      <c r="KX4" s="202"/>
      <c r="KY4" s="202"/>
      <c r="KZ4" s="202"/>
      <c r="LA4" s="202"/>
      <c r="LB4" s="202"/>
      <c r="LC4" s="202"/>
      <c r="LD4" s="202"/>
      <c r="LE4" s="202"/>
      <c r="LF4" s="202"/>
      <c r="LG4" s="202"/>
      <c r="LH4" s="202"/>
      <c r="LI4" s="202"/>
      <c r="LJ4" s="202"/>
      <c r="LK4" s="202"/>
      <c r="LL4" s="202"/>
      <c r="LM4" s="202"/>
      <c r="LN4" s="202"/>
      <c r="LO4" s="202"/>
      <c r="LP4" s="202"/>
      <c r="LQ4" s="202"/>
      <c r="LR4" s="202"/>
      <c r="LS4" s="202"/>
      <c r="LT4" s="202"/>
      <c r="LU4" s="202"/>
      <c r="LV4" s="202"/>
      <c r="LW4" s="202"/>
      <c r="LX4" s="202"/>
      <c r="LY4" s="202"/>
      <c r="LZ4" s="202"/>
      <c r="MA4" s="202"/>
      <c r="MB4" s="202"/>
      <c r="MC4" s="202"/>
      <c r="MD4" s="202"/>
      <c r="ME4" s="202"/>
      <c r="MF4" s="202"/>
      <c r="MG4" s="202"/>
      <c r="MH4" s="202"/>
      <c r="MI4" s="202"/>
      <c r="MJ4" s="202"/>
      <c r="MK4" s="202"/>
      <c r="ML4" s="202"/>
      <c r="MM4" s="202"/>
      <c r="MN4" s="202"/>
      <c r="MO4" s="202"/>
      <c r="MP4" s="202"/>
      <c r="MQ4" s="202"/>
      <c r="MR4" s="202"/>
      <c r="MS4" s="202"/>
      <c r="MT4" s="202"/>
      <c r="MU4" s="202"/>
      <c r="MV4" s="202"/>
      <c r="MW4" s="202"/>
      <c r="MX4" s="202"/>
      <c r="MY4" s="202"/>
      <c r="MZ4" s="202"/>
      <c r="NA4" s="202"/>
      <c r="NB4" s="202"/>
      <c r="NC4" s="202"/>
      <c r="ND4" s="202"/>
      <c r="NE4" s="202"/>
      <c r="NF4" s="202"/>
      <c r="NG4" s="202"/>
      <c r="NH4" s="202"/>
      <c r="NI4" s="202"/>
      <c r="NJ4" s="202"/>
      <c r="NK4" s="202"/>
      <c r="NL4" s="202"/>
      <c r="NM4" s="202"/>
      <c r="NN4" s="202"/>
      <c r="NO4" s="202"/>
      <c r="NP4" s="202"/>
      <c r="NQ4" s="202"/>
      <c r="NR4" s="202"/>
      <c r="NS4" s="202"/>
      <c r="NT4" s="202"/>
      <c r="NU4" s="202"/>
      <c r="NV4" s="202"/>
      <c r="NW4" s="202"/>
      <c r="NX4" s="202"/>
      <c r="NY4" s="202"/>
      <c r="NZ4" s="202"/>
      <c r="OA4" s="202"/>
      <c r="OB4" s="202"/>
      <c r="OC4" s="202"/>
      <c r="OD4" s="202"/>
      <c r="OE4" s="202"/>
      <c r="OF4" s="202"/>
      <c r="OG4" s="202"/>
      <c r="OH4" s="202"/>
      <c r="OI4" s="202"/>
      <c r="OJ4" s="202"/>
      <c r="OK4" s="202"/>
      <c r="OL4" s="202"/>
    </row>
    <row r="5" spans="1:402" s="153" customFormat="1" ht="27" customHeight="1">
      <c r="A5" s="2"/>
      <c r="B5" s="1154"/>
      <c r="C5" s="1156"/>
      <c r="D5" s="1156"/>
      <c r="E5" s="1156"/>
      <c r="F5" s="1156"/>
      <c r="G5" s="1156"/>
      <c r="H5" s="1156"/>
      <c r="I5" s="1156"/>
      <c r="J5" s="408"/>
      <c r="K5" s="408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4"/>
      <c r="IO5" s="154"/>
      <c r="IP5" s="154"/>
      <c r="IQ5" s="154"/>
      <c r="IR5" s="154"/>
      <c r="IS5" s="154"/>
      <c r="IT5" s="154"/>
      <c r="IU5" s="154"/>
      <c r="IV5" s="154"/>
      <c r="IW5" s="154"/>
      <c r="IX5" s="154"/>
      <c r="IY5" s="154"/>
      <c r="IZ5" s="154"/>
      <c r="JA5" s="154"/>
      <c r="JB5" s="154"/>
      <c r="JC5" s="154"/>
      <c r="JD5" s="154"/>
      <c r="JE5" s="154"/>
      <c r="JF5" s="154"/>
      <c r="JG5" s="154"/>
      <c r="JH5" s="154"/>
      <c r="JI5" s="154"/>
      <c r="JJ5" s="154"/>
      <c r="JK5" s="154"/>
      <c r="JL5" s="154"/>
      <c r="JM5" s="154"/>
      <c r="JN5" s="154"/>
      <c r="JO5" s="154"/>
      <c r="JP5" s="154"/>
      <c r="JQ5" s="154"/>
      <c r="JR5" s="154"/>
      <c r="JS5" s="154"/>
      <c r="JT5" s="154"/>
      <c r="JU5" s="154"/>
      <c r="JV5" s="154"/>
      <c r="JW5" s="154"/>
      <c r="JX5" s="154"/>
      <c r="JY5" s="154"/>
      <c r="JZ5" s="154"/>
      <c r="KA5" s="154"/>
      <c r="KB5" s="154"/>
      <c r="KC5" s="154"/>
      <c r="KD5" s="154"/>
      <c r="KE5" s="154"/>
      <c r="KF5" s="154"/>
      <c r="KG5" s="154"/>
      <c r="KH5" s="154"/>
      <c r="KI5" s="154"/>
      <c r="KJ5" s="154"/>
      <c r="KK5" s="154"/>
      <c r="KL5" s="154"/>
      <c r="KM5" s="154"/>
      <c r="KN5" s="154"/>
      <c r="KO5" s="154"/>
      <c r="KP5" s="154"/>
      <c r="KQ5" s="154"/>
      <c r="KR5" s="154"/>
      <c r="KS5" s="154"/>
      <c r="KT5" s="154"/>
      <c r="KU5" s="154"/>
      <c r="KV5" s="154"/>
      <c r="KW5" s="154"/>
      <c r="KX5" s="154"/>
      <c r="KY5" s="154"/>
      <c r="KZ5" s="154"/>
      <c r="LA5" s="154"/>
      <c r="LB5" s="154"/>
      <c r="LC5" s="154"/>
      <c r="LD5" s="154"/>
      <c r="LE5" s="154"/>
      <c r="LF5" s="154"/>
      <c r="LG5" s="154"/>
      <c r="LH5" s="154"/>
      <c r="LI5" s="154"/>
      <c r="LJ5" s="154"/>
      <c r="LK5" s="154"/>
      <c r="LL5" s="154"/>
      <c r="LM5" s="154"/>
      <c r="LN5" s="154"/>
      <c r="LO5" s="154"/>
      <c r="LP5" s="154"/>
      <c r="LQ5" s="154"/>
      <c r="LR5" s="154"/>
      <c r="LS5" s="154"/>
      <c r="LT5" s="154"/>
      <c r="LU5" s="154"/>
      <c r="LV5" s="154"/>
      <c r="LW5" s="154"/>
      <c r="LX5" s="154"/>
      <c r="LY5" s="154"/>
      <c r="LZ5" s="154"/>
      <c r="MA5" s="154"/>
      <c r="MB5" s="154"/>
      <c r="MC5" s="154"/>
      <c r="MD5" s="154"/>
      <c r="ME5" s="154"/>
      <c r="MF5" s="154"/>
      <c r="MG5" s="154"/>
      <c r="MH5" s="154"/>
      <c r="MI5" s="154"/>
      <c r="MJ5" s="154"/>
      <c r="MK5" s="154"/>
      <c r="ML5" s="154"/>
      <c r="MM5" s="154"/>
      <c r="MN5" s="154"/>
      <c r="MO5" s="154"/>
      <c r="MP5" s="154"/>
      <c r="MQ5" s="154"/>
      <c r="MR5" s="154"/>
      <c r="MS5" s="154"/>
      <c r="MT5" s="154"/>
      <c r="MU5" s="154"/>
      <c r="MV5" s="154"/>
      <c r="MW5" s="154"/>
      <c r="MX5" s="154"/>
      <c r="MY5" s="154"/>
      <c r="MZ5" s="154"/>
      <c r="NA5" s="154"/>
      <c r="NB5" s="154"/>
      <c r="NC5" s="154"/>
      <c r="ND5" s="154"/>
      <c r="NE5" s="154"/>
      <c r="NF5" s="154"/>
      <c r="NG5" s="154"/>
      <c r="NH5" s="154"/>
      <c r="NI5" s="154"/>
      <c r="NJ5" s="154"/>
      <c r="NK5" s="154"/>
      <c r="NL5" s="154"/>
      <c r="NM5" s="154"/>
      <c r="NN5" s="154"/>
      <c r="NO5" s="154"/>
      <c r="NP5" s="154"/>
      <c r="NQ5" s="154"/>
      <c r="NR5" s="154"/>
      <c r="NS5" s="154"/>
      <c r="NT5" s="154"/>
      <c r="NU5" s="154"/>
      <c r="NV5" s="154"/>
      <c r="NW5" s="154"/>
      <c r="NX5" s="154"/>
      <c r="NY5" s="154"/>
      <c r="NZ5" s="154"/>
      <c r="OA5" s="154"/>
      <c r="OB5" s="154"/>
      <c r="OC5" s="154"/>
      <c r="OD5" s="154"/>
      <c r="OE5" s="154"/>
      <c r="OF5" s="154"/>
      <c r="OG5" s="154"/>
      <c r="OH5" s="154"/>
      <c r="OI5" s="154"/>
      <c r="OJ5" s="154"/>
      <c r="OK5" s="154"/>
      <c r="OL5" s="154"/>
    </row>
    <row r="6" spans="1:402">
      <c r="B6" s="148">
        <v>2007</v>
      </c>
      <c r="C6" s="819">
        <v>1518119</v>
      </c>
      <c r="D6" s="819">
        <v>220489</v>
      </c>
      <c r="E6" s="819">
        <v>154757</v>
      </c>
      <c r="F6" s="819">
        <v>4698</v>
      </c>
      <c r="G6" s="819">
        <v>683</v>
      </c>
      <c r="H6" s="819">
        <v>151867</v>
      </c>
      <c r="I6" s="820">
        <v>2050614</v>
      </c>
      <c r="L6" s="391"/>
      <c r="M6" s="391"/>
      <c r="N6" s="391"/>
      <c r="O6" s="391"/>
      <c r="P6" s="391"/>
    </row>
    <row r="7" spans="1:402">
      <c r="B7" s="148">
        <v>2008</v>
      </c>
      <c r="C7" s="819">
        <v>1393175.8</v>
      </c>
      <c r="D7" s="819">
        <v>228554.4</v>
      </c>
      <c r="E7" s="819">
        <v>197992.4</v>
      </c>
      <c r="F7" s="819">
        <v>5164.95</v>
      </c>
      <c r="G7" s="819">
        <v>711</v>
      </c>
      <c r="H7" s="819">
        <v>169692.35</v>
      </c>
      <c r="I7" s="820">
        <v>1995290.9</v>
      </c>
      <c r="L7" s="391"/>
      <c r="M7" s="391"/>
      <c r="N7" s="391"/>
      <c r="O7" s="391"/>
      <c r="P7" s="391"/>
    </row>
    <row r="8" spans="1:402">
      <c r="B8" s="148">
        <v>2009</v>
      </c>
      <c r="C8" s="819">
        <v>1233490.33</v>
      </c>
      <c r="D8" s="819">
        <v>199098.76</v>
      </c>
      <c r="E8" s="819">
        <v>250290.52</v>
      </c>
      <c r="F8" s="819">
        <v>4864.47</v>
      </c>
      <c r="G8" s="819">
        <v>709.66</v>
      </c>
      <c r="H8" s="819">
        <v>174890</v>
      </c>
      <c r="I8" s="820">
        <v>1863343.76</v>
      </c>
      <c r="L8" s="391"/>
      <c r="M8" s="391"/>
      <c r="N8" s="391"/>
      <c r="O8" s="391"/>
      <c r="P8" s="391"/>
    </row>
    <row r="9" spans="1:402">
      <c r="B9" s="148">
        <v>2010</v>
      </c>
      <c r="C9" s="819">
        <v>1192090.76</v>
      </c>
      <c r="D9" s="819">
        <v>199978.14</v>
      </c>
      <c r="E9" s="819">
        <v>251322.61</v>
      </c>
      <c r="F9" s="819">
        <v>4744.76</v>
      </c>
      <c r="G9" s="819">
        <v>623.28</v>
      </c>
      <c r="H9" s="819">
        <v>178994.47</v>
      </c>
      <c r="I9" s="820">
        <v>1827754.04</v>
      </c>
      <c r="L9" s="391"/>
      <c r="M9" s="391"/>
      <c r="N9" s="391"/>
      <c r="O9" s="391"/>
      <c r="P9" s="391"/>
    </row>
    <row r="10" spans="1:402">
      <c r="B10" s="148">
        <v>2011</v>
      </c>
      <c r="C10" s="819">
        <v>1106828.04</v>
      </c>
      <c r="D10" s="819">
        <v>209216.47</v>
      </c>
      <c r="E10" s="819">
        <v>246544.66</v>
      </c>
      <c r="F10" s="819">
        <v>4634.28</v>
      </c>
      <c r="G10" s="819">
        <v>624.85</v>
      </c>
      <c r="H10" s="819">
        <v>183448.9</v>
      </c>
      <c r="I10" s="820">
        <v>1751297.23</v>
      </c>
      <c r="L10" s="391"/>
      <c r="M10" s="391"/>
      <c r="N10" s="391"/>
      <c r="O10" s="391"/>
      <c r="P10" s="391"/>
    </row>
    <row r="11" spans="1:402">
      <c r="B11" s="148">
        <v>2012.0659340659299</v>
      </c>
      <c r="C11" s="819">
        <v>1426190.63</v>
      </c>
      <c r="D11" s="819">
        <v>215064.87000000002</v>
      </c>
      <c r="E11" s="821" t="s">
        <v>633</v>
      </c>
      <c r="F11" s="819">
        <v>3763.87</v>
      </c>
      <c r="G11" s="819">
        <v>469.64</v>
      </c>
      <c r="H11" s="821">
        <v>361.58</v>
      </c>
      <c r="I11" s="820">
        <v>1645850.59</v>
      </c>
      <c r="L11" s="391"/>
      <c r="M11" s="391"/>
      <c r="N11" s="391"/>
      <c r="O11" s="391"/>
      <c r="P11" s="391"/>
    </row>
    <row r="12" spans="1:402">
      <c r="B12" s="148">
        <v>2013</v>
      </c>
      <c r="C12" s="819">
        <v>1316981.6000000001</v>
      </c>
      <c r="D12" s="819">
        <v>223670.5</v>
      </c>
      <c r="E12" s="821" t="s">
        <v>633</v>
      </c>
      <c r="F12" s="819">
        <v>4212.7</v>
      </c>
      <c r="G12" s="819">
        <v>305.55</v>
      </c>
      <c r="H12" s="821" t="s">
        <v>633</v>
      </c>
      <c r="I12" s="820">
        <v>1545170.35</v>
      </c>
      <c r="L12" s="391"/>
      <c r="M12" s="391"/>
      <c r="N12" s="391"/>
      <c r="O12" s="391"/>
      <c r="P12" s="391"/>
    </row>
    <row r="13" spans="1:402">
      <c r="B13" s="148">
        <v>2014</v>
      </c>
      <c r="C13" s="819">
        <v>1304225.05</v>
      </c>
      <c r="D13" s="819">
        <v>240701.4</v>
      </c>
      <c r="E13" s="821" t="s">
        <v>633</v>
      </c>
      <c r="F13" s="819">
        <v>4212.3500000000004</v>
      </c>
      <c r="G13" s="819">
        <v>259.64999999999998</v>
      </c>
      <c r="H13" s="821" t="s">
        <v>633</v>
      </c>
      <c r="I13" s="820">
        <v>1549398.45</v>
      </c>
      <c r="L13" s="391"/>
      <c r="M13" s="391"/>
      <c r="N13" s="391"/>
      <c r="O13" s="391"/>
      <c r="P13" s="391"/>
    </row>
    <row r="14" spans="1:402">
      <c r="B14" s="148">
        <v>2015.01318681319</v>
      </c>
      <c r="C14" s="819">
        <v>1355585.51</v>
      </c>
      <c r="D14" s="819">
        <v>261461.7</v>
      </c>
      <c r="E14" s="821" t="s">
        <v>633</v>
      </c>
      <c r="F14" s="819">
        <v>4163.09</v>
      </c>
      <c r="G14" s="819">
        <v>247.38</v>
      </c>
      <c r="H14" s="821" t="s">
        <v>633</v>
      </c>
      <c r="I14" s="820">
        <v>1621457.68</v>
      </c>
      <c r="L14" s="391"/>
      <c r="M14" s="391"/>
      <c r="N14" s="391"/>
      <c r="O14" s="391"/>
      <c r="P14" s="391"/>
    </row>
    <row r="15" spans="1:402">
      <c r="B15" s="148">
        <v>2016</v>
      </c>
      <c r="C15" s="819">
        <v>1422070.4900000002</v>
      </c>
      <c r="D15" s="819">
        <v>278351.23000000004</v>
      </c>
      <c r="E15" s="821" t="s">
        <v>633</v>
      </c>
      <c r="F15" s="819">
        <v>4297.8999999999996</v>
      </c>
      <c r="G15" s="819">
        <v>201.19</v>
      </c>
      <c r="H15" s="821" t="s">
        <v>633</v>
      </c>
      <c r="I15" s="820">
        <v>1704920.81</v>
      </c>
      <c r="L15" s="391"/>
      <c r="M15" s="391"/>
      <c r="N15" s="391"/>
      <c r="O15" s="391"/>
      <c r="P15" s="391"/>
    </row>
    <row r="16" spans="1:402">
      <c r="B16" s="148">
        <v>2017</v>
      </c>
      <c r="C16" s="819">
        <v>1531208.08</v>
      </c>
      <c r="D16" s="819">
        <v>300752.19</v>
      </c>
      <c r="E16" s="821" t="s">
        <v>633</v>
      </c>
      <c r="F16" s="819">
        <v>4402.28</v>
      </c>
      <c r="G16" s="819">
        <v>135.38</v>
      </c>
      <c r="H16" s="821" t="s">
        <v>633</v>
      </c>
      <c r="I16" s="820">
        <v>1836497.95</v>
      </c>
      <c r="L16" s="391"/>
      <c r="M16" s="391"/>
      <c r="N16" s="391"/>
      <c r="O16" s="391"/>
      <c r="P16" s="391"/>
    </row>
    <row r="17" spans="2:16">
      <c r="B17" s="148">
        <v>2018</v>
      </c>
      <c r="C17" s="561"/>
      <c r="D17" s="561"/>
      <c r="E17" s="562"/>
      <c r="F17" s="561"/>
      <c r="G17" s="561"/>
      <c r="H17" s="562"/>
      <c r="I17" s="822"/>
      <c r="L17" s="391"/>
      <c r="M17" s="391"/>
      <c r="N17" s="391"/>
      <c r="O17" s="391"/>
      <c r="P17" s="391"/>
    </row>
    <row r="18" spans="2:16">
      <c r="B18" s="155" t="s">
        <v>9</v>
      </c>
      <c r="C18" s="823">
        <v>1511310.99</v>
      </c>
      <c r="D18" s="823">
        <v>300123.31</v>
      </c>
      <c r="E18" s="824" t="s">
        <v>633</v>
      </c>
      <c r="F18" s="823">
        <v>3523.77</v>
      </c>
      <c r="G18" s="823">
        <v>133.4</v>
      </c>
      <c r="H18" s="824" t="s">
        <v>633</v>
      </c>
      <c r="I18" s="825">
        <v>1815091.5</v>
      </c>
      <c r="L18" s="391"/>
      <c r="M18" s="391"/>
      <c r="N18" s="391"/>
      <c r="O18" s="391"/>
      <c r="P18" s="391"/>
    </row>
    <row r="19" spans="2:16">
      <c r="B19" s="155" t="s">
        <v>10</v>
      </c>
      <c r="C19" s="823">
        <v>1527931.1500000001</v>
      </c>
      <c r="D19" s="823">
        <v>304318.2</v>
      </c>
      <c r="E19" s="824" t="s">
        <v>633</v>
      </c>
      <c r="F19" s="823">
        <v>3792.75</v>
      </c>
      <c r="G19" s="823">
        <v>131.35</v>
      </c>
      <c r="H19" s="824" t="s">
        <v>633</v>
      </c>
      <c r="I19" s="825">
        <v>1836173.45</v>
      </c>
      <c r="L19" s="391"/>
      <c r="M19" s="391"/>
      <c r="N19" s="391"/>
      <c r="O19" s="391"/>
      <c r="P19" s="391"/>
    </row>
    <row r="20" spans="2:16">
      <c r="B20" s="155" t="s">
        <v>65</v>
      </c>
      <c r="C20" s="823">
        <v>1559711.55</v>
      </c>
      <c r="D20" s="823">
        <v>309770.59999999998</v>
      </c>
      <c r="E20" s="824" t="s">
        <v>633</v>
      </c>
      <c r="F20" s="823">
        <v>4210.1499999999996</v>
      </c>
      <c r="G20" s="823">
        <v>120.55</v>
      </c>
      <c r="H20" s="824" t="s">
        <v>633</v>
      </c>
      <c r="I20" s="825">
        <v>1873812.85</v>
      </c>
      <c r="L20" s="391"/>
      <c r="M20" s="391"/>
      <c r="N20" s="391"/>
      <c r="O20" s="391"/>
      <c r="P20" s="391"/>
    </row>
    <row r="21" spans="2:16">
      <c r="B21" s="155" t="s">
        <v>66</v>
      </c>
      <c r="C21" s="823">
        <v>1610493.6600000001</v>
      </c>
      <c r="D21" s="823">
        <v>315446.52</v>
      </c>
      <c r="E21" s="826" t="s">
        <v>633</v>
      </c>
      <c r="F21" s="823">
        <v>4565.66</v>
      </c>
      <c r="G21" s="823">
        <v>115.9</v>
      </c>
      <c r="H21" s="826" t="s">
        <v>633</v>
      </c>
      <c r="I21" s="825">
        <v>1930621.76</v>
      </c>
      <c r="L21" s="391"/>
      <c r="M21" s="391"/>
      <c r="N21" s="391"/>
      <c r="O21" s="391"/>
      <c r="P21" s="391"/>
    </row>
    <row r="22" spans="2:16">
      <c r="B22" s="163" t="s">
        <v>67</v>
      </c>
      <c r="C22" s="974">
        <v>1679106.17</v>
      </c>
      <c r="D22" s="974">
        <v>320166.95</v>
      </c>
      <c r="E22" s="975" t="s">
        <v>633</v>
      </c>
      <c r="F22" s="974">
        <v>4671.95</v>
      </c>
      <c r="G22" s="974">
        <v>116.45</v>
      </c>
      <c r="H22" s="975" t="s">
        <v>633</v>
      </c>
      <c r="I22" s="206">
        <v>2004061.54</v>
      </c>
      <c r="L22" s="391"/>
      <c r="M22" s="391"/>
      <c r="N22" s="391"/>
      <c r="O22" s="391"/>
      <c r="P22" s="391"/>
    </row>
    <row r="23" spans="2:16">
      <c r="B23" s="163" t="s">
        <v>68</v>
      </c>
      <c r="C23" s="974">
        <v>1697734.3699999999</v>
      </c>
      <c r="D23" s="974">
        <v>323848.19</v>
      </c>
      <c r="E23" s="975" t="s">
        <v>633</v>
      </c>
      <c r="F23" s="974">
        <v>4864.04</v>
      </c>
      <c r="G23" s="974">
        <v>112.71</v>
      </c>
      <c r="H23" s="975" t="s">
        <v>633</v>
      </c>
      <c r="I23" s="206">
        <v>2026559.33</v>
      </c>
      <c r="L23" s="391"/>
      <c r="M23" s="391"/>
      <c r="N23" s="391"/>
      <c r="O23" s="391"/>
      <c r="P23" s="391"/>
    </row>
    <row r="24" spans="2:16">
      <c r="B24" s="163" t="s">
        <v>69</v>
      </c>
      <c r="C24" s="974">
        <v>1690762.08</v>
      </c>
      <c r="D24" s="974">
        <v>324471.18</v>
      </c>
      <c r="E24" s="975" t="s">
        <v>633</v>
      </c>
      <c r="F24" s="974">
        <v>5103.8100000000004</v>
      </c>
      <c r="G24" s="974">
        <v>92.54</v>
      </c>
      <c r="H24" s="975" t="s">
        <v>633</v>
      </c>
      <c r="I24" s="206">
        <v>2020429.63</v>
      </c>
      <c r="L24" s="391"/>
      <c r="M24" s="391"/>
      <c r="N24" s="391"/>
      <c r="O24" s="391"/>
      <c r="P24" s="391"/>
    </row>
    <row r="25" spans="2:16">
      <c r="B25" s="163" t="s">
        <v>70</v>
      </c>
      <c r="C25" s="974">
        <v>1658595.76</v>
      </c>
      <c r="D25" s="974">
        <v>323507.36</v>
      </c>
      <c r="E25" s="975" t="s">
        <v>633</v>
      </c>
      <c r="F25" s="974">
        <v>5013.72</v>
      </c>
      <c r="G25" s="974">
        <v>90.54</v>
      </c>
      <c r="H25" s="975" t="s">
        <v>633</v>
      </c>
      <c r="I25" s="206">
        <v>1987207.4</v>
      </c>
      <c r="L25" s="391"/>
      <c r="M25" s="391"/>
      <c r="N25" s="391"/>
      <c r="O25" s="391"/>
      <c r="P25" s="391"/>
    </row>
    <row r="26" spans="2:16">
      <c r="B26" s="163" t="s">
        <v>77</v>
      </c>
      <c r="C26" s="974">
        <v>1663616.7999999998</v>
      </c>
      <c r="D26" s="974">
        <v>324637.05</v>
      </c>
      <c r="E26" s="975" t="s">
        <v>633</v>
      </c>
      <c r="F26" s="974">
        <v>4867.3500000000004</v>
      </c>
      <c r="G26" s="974">
        <v>88.4</v>
      </c>
      <c r="H26" s="975" t="s">
        <v>633</v>
      </c>
      <c r="I26" s="206">
        <v>1993209.6</v>
      </c>
      <c r="L26" s="391"/>
      <c r="M26" s="391"/>
      <c r="N26" s="391"/>
      <c r="O26" s="391"/>
      <c r="P26" s="391"/>
    </row>
    <row r="27" spans="2:16">
      <c r="B27" s="163" t="s">
        <v>78</v>
      </c>
      <c r="C27" s="974">
        <v>1679274.6300000001</v>
      </c>
      <c r="D27" s="974">
        <v>326529.13</v>
      </c>
      <c r="E27" s="975" t="s">
        <v>633</v>
      </c>
      <c r="F27" s="974">
        <v>4753.8999999999996</v>
      </c>
      <c r="G27" s="974">
        <v>76.36</v>
      </c>
      <c r="H27" s="975" t="s">
        <v>633</v>
      </c>
      <c r="I27" s="206">
        <v>2010634.04</v>
      </c>
      <c r="L27" s="391"/>
      <c r="M27" s="391"/>
      <c r="N27" s="391"/>
      <c r="O27" s="391"/>
      <c r="P27" s="391"/>
    </row>
    <row r="28" spans="2:16">
      <c r="B28" s="158" t="s">
        <v>79</v>
      </c>
      <c r="C28" s="976">
        <v>1650745.41</v>
      </c>
      <c r="D28" s="976">
        <v>325855.8</v>
      </c>
      <c r="E28" s="977" t="s">
        <v>633</v>
      </c>
      <c r="F28" s="976">
        <v>4410.1400000000003</v>
      </c>
      <c r="G28" s="976">
        <v>68.95</v>
      </c>
      <c r="H28" s="977" t="s">
        <v>633</v>
      </c>
      <c r="I28" s="205">
        <v>1981080.33</v>
      </c>
      <c r="L28" s="391"/>
      <c r="M28" s="391"/>
      <c r="N28" s="391"/>
      <c r="O28" s="391"/>
      <c r="P28" s="391"/>
    </row>
    <row r="29" spans="2:16">
      <c r="B29" s="163" t="s">
        <v>80</v>
      </c>
      <c r="C29" s="974">
        <v>1662670.6400000001</v>
      </c>
      <c r="D29" s="974">
        <v>326376.11</v>
      </c>
      <c r="E29" s="975" t="s">
        <v>633</v>
      </c>
      <c r="F29" s="974">
        <v>3734.7</v>
      </c>
      <c r="G29" s="974">
        <v>67.52</v>
      </c>
      <c r="H29" s="975" t="s">
        <v>633</v>
      </c>
      <c r="I29" s="206">
        <v>1992849</v>
      </c>
      <c r="L29" s="391"/>
      <c r="M29" s="391"/>
      <c r="N29" s="391"/>
      <c r="O29" s="391"/>
      <c r="P29" s="391"/>
    </row>
    <row r="30" spans="2:16">
      <c r="B30" s="207">
        <v>2019</v>
      </c>
      <c r="C30" s="563"/>
      <c r="D30" s="563"/>
      <c r="E30" s="564"/>
      <c r="F30" s="563"/>
      <c r="G30" s="563"/>
      <c r="H30" s="564"/>
      <c r="I30" s="827"/>
      <c r="L30" s="391"/>
      <c r="M30" s="391"/>
      <c r="N30" s="391"/>
      <c r="O30" s="391"/>
      <c r="P30" s="391"/>
    </row>
    <row r="31" spans="2:16">
      <c r="B31" s="155" t="s">
        <v>9</v>
      </c>
      <c r="C31" s="823">
        <v>1638322.7099999997</v>
      </c>
      <c r="D31" s="823">
        <v>324701.81</v>
      </c>
      <c r="E31" s="824" t="s">
        <v>633</v>
      </c>
      <c r="F31" s="823">
        <v>3609.54</v>
      </c>
      <c r="G31" s="823">
        <v>64.5</v>
      </c>
      <c r="H31" s="824" t="s">
        <v>633</v>
      </c>
      <c r="I31" s="825">
        <v>1966698.59</v>
      </c>
    </row>
    <row r="32" spans="2:16">
      <c r="B32" s="155" t="s">
        <v>10</v>
      </c>
      <c r="C32" s="823">
        <v>1654074.9</v>
      </c>
      <c r="D32" s="823">
        <v>327281.90000000002</v>
      </c>
      <c r="E32" s="824" t="s">
        <v>633</v>
      </c>
      <c r="F32" s="823">
        <v>3860.6</v>
      </c>
      <c r="G32" s="823">
        <v>62.3</v>
      </c>
      <c r="H32" s="824" t="s">
        <v>633</v>
      </c>
      <c r="I32" s="825">
        <v>1985279.7</v>
      </c>
    </row>
    <row r="33" spans="1:9">
      <c r="B33" s="155" t="s">
        <v>65</v>
      </c>
      <c r="C33" s="823">
        <v>1690469.89</v>
      </c>
      <c r="D33" s="823">
        <v>332095.65999999997</v>
      </c>
      <c r="E33" s="824" t="s">
        <v>633</v>
      </c>
      <c r="F33" s="823">
        <v>4329.33</v>
      </c>
      <c r="G33" s="823">
        <v>62.09</v>
      </c>
      <c r="H33" s="824" t="s">
        <v>633</v>
      </c>
      <c r="I33" s="825">
        <v>2026957</v>
      </c>
    </row>
    <row r="34" spans="1:9">
      <c r="A34" s="391"/>
      <c r="B34" s="155" t="s">
        <v>66</v>
      </c>
      <c r="C34" s="823">
        <v>1745321.8</v>
      </c>
      <c r="D34" s="823">
        <v>336456</v>
      </c>
      <c r="E34" s="826" t="s">
        <v>633</v>
      </c>
      <c r="F34" s="823">
        <v>4558.55</v>
      </c>
      <c r="G34" s="823">
        <v>63.45</v>
      </c>
      <c r="H34" s="826" t="s">
        <v>633</v>
      </c>
      <c r="I34" s="825">
        <v>2086399.8</v>
      </c>
    </row>
    <row r="35" spans="1:9">
      <c r="A35" s="391"/>
      <c r="B35" s="163" t="s">
        <v>67</v>
      </c>
      <c r="C35" s="974">
        <v>1811029.1199999999</v>
      </c>
      <c r="D35" s="974">
        <v>339375.72</v>
      </c>
      <c r="E35" s="975" t="s">
        <v>633</v>
      </c>
      <c r="F35" s="974">
        <v>4682.3599999999997</v>
      </c>
      <c r="G35" s="974">
        <v>61.45</v>
      </c>
      <c r="H35" s="975" t="s">
        <v>633</v>
      </c>
      <c r="I35" s="206">
        <v>2155148.6800000002</v>
      </c>
    </row>
    <row r="36" spans="1:9">
      <c r="A36" s="391"/>
      <c r="B36" s="163" t="s">
        <v>68</v>
      </c>
      <c r="C36" s="974">
        <v>1830668.0499999998</v>
      </c>
      <c r="D36" s="974">
        <v>342595.85</v>
      </c>
      <c r="E36" s="975" t="s">
        <v>633</v>
      </c>
      <c r="F36" s="974">
        <v>4947.6499999999996</v>
      </c>
      <c r="G36" s="974">
        <v>57.55</v>
      </c>
      <c r="H36" s="975" t="s">
        <v>633</v>
      </c>
      <c r="I36" s="206">
        <v>2178269.1</v>
      </c>
    </row>
    <row r="37" spans="1:9">
      <c r="A37" s="391"/>
      <c r="B37" s="163" t="s">
        <v>69</v>
      </c>
      <c r="C37" s="974">
        <v>1822125.9000000001</v>
      </c>
      <c r="D37" s="974">
        <v>343033.21</v>
      </c>
      <c r="E37" s="975" t="s">
        <v>633</v>
      </c>
      <c r="F37" s="974">
        <v>5154.95</v>
      </c>
      <c r="G37" s="974">
        <v>53.78</v>
      </c>
      <c r="H37" s="975" t="s">
        <v>633</v>
      </c>
      <c r="I37" s="206">
        <v>2170367.86</v>
      </c>
    </row>
    <row r="38" spans="1:9">
      <c r="A38" s="391"/>
      <c r="B38" s="163" t="s">
        <v>70</v>
      </c>
      <c r="C38" s="974">
        <v>1786137.56</v>
      </c>
      <c r="D38" s="974">
        <v>341541.09</v>
      </c>
      <c r="E38" s="975" t="s">
        <v>633</v>
      </c>
      <c r="F38" s="974">
        <v>5175.1400000000003</v>
      </c>
      <c r="G38" s="974">
        <v>52.66</v>
      </c>
      <c r="H38" s="975" t="s">
        <v>633</v>
      </c>
      <c r="I38" s="206">
        <v>2132906.4700000002</v>
      </c>
    </row>
    <row r="39" spans="1:9">
      <c r="A39" s="391"/>
      <c r="B39" s="163" t="s">
        <v>77</v>
      </c>
      <c r="C39" s="974">
        <v>1796488.27</v>
      </c>
      <c r="D39" s="974">
        <v>343658.14</v>
      </c>
      <c r="E39" s="975" t="s">
        <v>633</v>
      </c>
      <c r="F39" s="974">
        <v>5064.8500000000004</v>
      </c>
      <c r="G39" s="974">
        <v>51.47</v>
      </c>
      <c r="H39" s="975" t="s">
        <v>633</v>
      </c>
      <c r="I39" s="206">
        <v>2145262.7599999998</v>
      </c>
    </row>
    <row r="40" spans="1:9">
      <c r="A40" s="391"/>
      <c r="B40" s="163" t="s">
        <v>78</v>
      </c>
      <c r="C40" s="974">
        <v>1798918.42</v>
      </c>
      <c r="D40" s="974">
        <v>345943.69</v>
      </c>
      <c r="E40" s="975" t="s">
        <v>633</v>
      </c>
      <c r="F40" s="974">
        <v>4858.82</v>
      </c>
      <c r="G40" s="974">
        <v>50.39</v>
      </c>
      <c r="H40" s="975" t="s">
        <v>633</v>
      </c>
      <c r="I40" s="206">
        <v>2149771.34</v>
      </c>
    </row>
    <row r="41" spans="1:9">
      <c r="A41" s="391"/>
      <c r="B41" s="158" t="s">
        <v>79</v>
      </c>
      <c r="C41" s="976">
        <v>1773130.2</v>
      </c>
      <c r="D41" s="976">
        <v>345791.95</v>
      </c>
      <c r="E41" s="977" t="s">
        <v>633</v>
      </c>
      <c r="F41" s="976">
        <v>4490.8</v>
      </c>
      <c r="G41" s="976">
        <v>41.25</v>
      </c>
      <c r="H41" s="977" t="s">
        <v>633</v>
      </c>
      <c r="I41" s="205">
        <v>2123454.2000000002</v>
      </c>
    </row>
    <row r="42" spans="1:9">
      <c r="A42" s="391"/>
      <c r="B42" s="163" t="s">
        <v>80</v>
      </c>
      <c r="C42" s="974">
        <v>1774759.32</v>
      </c>
      <c r="D42" s="974">
        <v>346375.05</v>
      </c>
      <c r="E42" s="975" t="s">
        <v>633</v>
      </c>
      <c r="F42" s="974">
        <v>3806.38</v>
      </c>
      <c r="G42" s="974">
        <v>40.72</v>
      </c>
      <c r="H42" s="975" t="s">
        <v>633</v>
      </c>
      <c r="I42" s="206">
        <v>2124981.5</v>
      </c>
    </row>
    <row r="43" spans="1:9">
      <c r="A43" s="391"/>
      <c r="B43" s="809">
        <v>2020</v>
      </c>
      <c r="C43" s="563"/>
      <c r="D43" s="563"/>
      <c r="E43" s="564"/>
      <c r="F43" s="563"/>
      <c r="G43" s="563"/>
      <c r="H43" s="564"/>
      <c r="I43" s="827"/>
    </row>
    <row r="44" spans="1:9">
      <c r="A44" s="391"/>
      <c r="B44" s="12" t="s">
        <v>9</v>
      </c>
      <c r="C44" s="823">
        <v>1741155.42</v>
      </c>
      <c r="D44" s="823">
        <v>345535.47</v>
      </c>
      <c r="E44" s="824" t="s">
        <v>633</v>
      </c>
      <c r="F44" s="823">
        <v>3708.71</v>
      </c>
      <c r="G44" s="823">
        <v>40</v>
      </c>
      <c r="H44" s="824" t="s">
        <v>633</v>
      </c>
      <c r="I44" s="825">
        <v>2090439.61</v>
      </c>
    </row>
    <row r="45" spans="1:9">
      <c r="A45" s="391"/>
      <c r="B45" s="155" t="s">
        <v>10</v>
      </c>
      <c r="C45" s="823">
        <v>1764735.4500000002</v>
      </c>
      <c r="D45" s="823">
        <v>348917.7</v>
      </c>
      <c r="E45" s="824" t="s">
        <v>633</v>
      </c>
      <c r="F45" s="823">
        <v>3960.7</v>
      </c>
      <c r="G45" s="823">
        <v>40</v>
      </c>
      <c r="H45" s="824" t="s">
        <v>633</v>
      </c>
      <c r="I45" s="825">
        <v>2117653.85</v>
      </c>
    </row>
    <row r="46" spans="1:9">
      <c r="A46" s="391"/>
      <c r="B46" s="155" t="s">
        <v>65</v>
      </c>
      <c r="C46" s="823">
        <v>1722010.7200000002</v>
      </c>
      <c r="D46" s="823">
        <v>347583.59</v>
      </c>
      <c r="E46" s="824" t="s">
        <v>633</v>
      </c>
      <c r="F46" s="823">
        <v>4296.04</v>
      </c>
      <c r="G46" s="823">
        <v>39</v>
      </c>
      <c r="H46" s="824" t="s">
        <v>633</v>
      </c>
      <c r="I46" s="825">
        <v>2073929.36</v>
      </c>
    </row>
    <row r="47" spans="1:9">
      <c r="A47" s="391"/>
      <c r="B47" s="155" t="s">
        <v>66</v>
      </c>
      <c r="C47" s="823">
        <v>1627524.05</v>
      </c>
      <c r="D47" s="823">
        <v>340744.55000000005</v>
      </c>
      <c r="E47" s="826" t="s">
        <v>633</v>
      </c>
      <c r="F47" s="823">
        <v>4246.75</v>
      </c>
      <c r="G47" s="823">
        <v>36.450000000000003</v>
      </c>
      <c r="H47" s="828" t="s">
        <v>633</v>
      </c>
      <c r="I47" s="825">
        <v>1972551.8</v>
      </c>
    </row>
    <row r="48" spans="1:9">
      <c r="A48" s="391"/>
      <c r="B48" s="13" t="s">
        <v>67</v>
      </c>
      <c r="C48" s="974">
        <v>1661291.0999999999</v>
      </c>
      <c r="D48" s="974">
        <v>344175.39999999997</v>
      </c>
      <c r="E48" s="975" t="s">
        <v>633</v>
      </c>
      <c r="F48" s="823">
        <v>4382</v>
      </c>
      <c r="G48" s="823">
        <v>35</v>
      </c>
      <c r="H48" s="975" t="s">
        <v>633</v>
      </c>
      <c r="I48" s="825">
        <v>2009883.4999999998</v>
      </c>
    </row>
    <row r="49" spans="1:10">
      <c r="A49" s="391"/>
      <c r="B49" s="155" t="s">
        <v>68</v>
      </c>
      <c r="C49" s="823">
        <v>1674964.727272725</v>
      </c>
      <c r="D49" s="823">
        <v>350875.36363636411</v>
      </c>
      <c r="E49" s="826" t="s">
        <v>633</v>
      </c>
      <c r="F49" s="823">
        <v>4601.772727272727</v>
      </c>
      <c r="G49" s="823">
        <v>35</v>
      </c>
      <c r="H49" s="828" t="s">
        <v>633</v>
      </c>
      <c r="I49" s="825">
        <v>2030476.8636363617</v>
      </c>
    </row>
    <row r="50" spans="1:10">
      <c r="A50" s="391"/>
      <c r="B50" s="13" t="s">
        <v>69</v>
      </c>
      <c r="C50" s="974">
        <v>1688238</v>
      </c>
      <c r="D50" s="974">
        <v>356118</v>
      </c>
      <c r="E50" s="975" t="s">
        <v>634</v>
      </c>
      <c r="F50" s="974">
        <v>4869</v>
      </c>
      <c r="G50" s="974">
        <v>35</v>
      </c>
      <c r="H50" s="975"/>
      <c r="I50" s="825">
        <v>2049260</v>
      </c>
    </row>
    <row r="51" spans="1:10">
      <c r="A51" s="391"/>
      <c r="B51" s="13" t="s">
        <v>70</v>
      </c>
      <c r="C51" s="974">
        <v>1699160</v>
      </c>
      <c r="D51" s="974">
        <v>358792</v>
      </c>
      <c r="E51" s="975"/>
      <c r="F51" s="974">
        <v>4884</v>
      </c>
      <c r="G51" s="974">
        <v>35</v>
      </c>
      <c r="H51" s="975"/>
      <c r="I51" s="206">
        <v>2062871</v>
      </c>
    </row>
    <row r="52" spans="1:10">
      <c r="A52" s="391"/>
      <c r="B52" s="13" t="s">
        <v>77</v>
      </c>
      <c r="C52" s="974">
        <v>1712918</v>
      </c>
      <c r="D52" s="974">
        <v>360497</v>
      </c>
      <c r="E52" s="975"/>
      <c r="F52" s="974">
        <v>4751</v>
      </c>
      <c r="G52" s="974">
        <v>35</v>
      </c>
      <c r="H52" s="975"/>
      <c r="I52" s="206">
        <v>2078201</v>
      </c>
      <c r="J52" s="864"/>
    </row>
    <row r="53" spans="1:10">
      <c r="A53" s="391"/>
      <c r="B53" s="13" t="s">
        <v>78</v>
      </c>
      <c r="C53" s="974">
        <v>1707904</v>
      </c>
      <c r="D53" s="974">
        <v>362006</v>
      </c>
      <c r="E53" s="975"/>
      <c r="F53" s="974">
        <v>4593</v>
      </c>
      <c r="G53" s="974">
        <v>35</v>
      </c>
      <c r="H53" s="975"/>
      <c r="I53" s="206">
        <v>2074538</v>
      </c>
    </row>
    <row r="54" spans="1:10">
      <c r="A54" s="391"/>
      <c r="B54" s="498" t="s">
        <v>79</v>
      </c>
      <c r="C54" s="976">
        <v>1705806</v>
      </c>
      <c r="D54" s="976">
        <v>363448</v>
      </c>
      <c r="E54" s="977"/>
      <c r="F54" s="976">
        <v>4453</v>
      </c>
      <c r="G54" s="976">
        <v>34</v>
      </c>
      <c r="H54" s="977"/>
      <c r="I54" s="205">
        <v>2073741</v>
      </c>
    </row>
    <row r="55" spans="1:10">
      <c r="A55" s="391"/>
      <c r="B55" s="13" t="s">
        <v>80</v>
      </c>
      <c r="C55" s="974"/>
      <c r="D55" s="974"/>
      <c r="E55" s="975"/>
      <c r="F55" s="974"/>
      <c r="G55" s="974"/>
      <c r="H55" s="975"/>
      <c r="I55" s="206"/>
    </row>
    <row r="56" spans="1:10">
      <c r="A56" s="391"/>
    </row>
    <row r="57" spans="1:10">
      <c r="A57" s="391"/>
      <c r="B57" s="912"/>
      <c r="C57" s="1045"/>
      <c r="D57" s="1045"/>
      <c r="E57" s="1045"/>
      <c r="F57" s="1045"/>
      <c r="G57" s="1045"/>
      <c r="H57" s="1045"/>
      <c r="I57" s="1046"/>
    </row>
    <row r="58" spans="1:10">
      <c r="A58" s="391"/>
      <c r="B58" s="912"/>
      <c r="C58" s="1042"/>
      <c r="D58" s="1042"/>
      <c r="E58" s="1043"/>
      <c r="F58" s="1042"/>
      <c r="G58" s="1042"/>
      <c r="H58" s="1043"/>
      <c r="I58" s="1044"/>
    </row>
    <row r="59" spans="1:10">
      <c r="A59" s="391"/>
      <c r="B59" s="912"/>
      <c r="C59" s="1047"/>
      <c r="D59" s="1047"/>
      <c r="E59" s="1048"/>
      <c r="F59" s="1047"/>
      <c r="G59" s="1047"/>
      <c r="H59" s="1048"/>
      <c r="I59" s="1049"/>
    </row>
    <row r="60" spans="1:10">
      <c r="A60" s="391"/>
      <c r="B60" s="912"/>
      <c r="C60" s="1045"/>
      <c r="D60" s="1045"/>
      <c r="E60" s="1045"/>
      <c r="F60" s="1045"/>
      <c r="G60" s="1045"/>
      <c r="H60" s="1045"/>
      <c r="I60" s="1046"/>
    </row>
    <row r="61" spans="1:10">
      <c r="A61" s="391"/>
      <c r="B61" s="912"/>
      <c r="C61" s="1045"/>
      <c r="D61" s="1045"/>
      <c r="E61" s="1045"/>
      <c r="F61" s="1045"/>
      <c r="G61" s="1045"/>
      <c r="H61" s="1045"/>
      <c r="I61" s="1046"/>
    </row>
    <row r="62" spans="1:10">
      <c r="A62" s="391"/>
      <c r="B62" s="912"/>
      <c r="C62" s="1045"/>
      <c r="D62" s="1045"/>
      <c r="E62" s="1045"/>
      <c r="F62" s="1045"/>
      <c r="G62" s="1045"/>
      <c r="H62" s="1045"/>
      <c r="I62" s="1046"/>
    </row>
    <row r="63" spans="1:10">
      <c r="A63" s="391"/>
    </row>
    <row r="64" spans="1:10">
      <c r="A64" s="391"/>
    </row>
    <row r="65" spans="1:1">
      <c r="A65" s="391"/>
    </row>
    <row r="66" spans="1:1">
      <c r="A66" s="391"/>
    </row>
    <row r="67" spans="1:1">
      <c r="A67" s="391"/>
    </row>
    <row r="68" spans="1:1">
      <c r="A68" s="391"/>
    </row>
    <row r="69" spans="1:1">
      <c r="A69" s="391"/>
    </row>
    <row r="70" spans="1:1">
      <c r="A70" s="391"/>
    </row>
    <row r="71" spans="1:1">
      <c r="A71" s="391"/>
    </row>
    <row r="72" spans="1:1">
      <c r="A72" s="391"/>
    </row>
    <row r="73" spans="1:1">
      <c r="A73" s="391"/>
    </row>
    <row r="74" spans="1:1">
      <c r="A74" s="391"/>
    </row>
    <row r="75" spans="1:1">
      <c r="A75" s="391"/>
    </row>
    <row r="76" spans="1:1">
      <c r="A76" s="391"/>
    </row>
    <row r="77" spans="1:1">
      <c r="A77" s="391"/>
    </row>
    <row r="78" spans="1:1">
      <c r="A78" s="391"/>
    </row>
    <row r="79" spans="1:1">
      <c r="A79" s="391"/>
    </row>
    <row r="80" spans="1:1">
      <c r="A80" s="391"/>
    </row>
    <row r="81" spans="1:1">
      <c r="A81" s="391"/>
    </row>
    <row r="82" spans="1:1">
      <c r="A82" s="391"/>
    </row>
    <row r="83" spans="1:1">
      <c r="A83" s="391"/>
    </row>
    <row r="84" spans="1:1">
      <c r="A84" s="391"/>
    </row>
    <row r="85" spans="1:1">
      <c r="A85" s="391"/>
    </row>
    <row r="86" spans="1:1">
      <c r="A86" s="391"/>
    </row>
    <row r="87" spans="1:1">
      <c r="A87" s="391"/>
    </row>
    <row r="88" spans="1:1">
      <c r="A88" s="391"/>
    </row>
    <row r="89" spans="1:1">
      <c r="A89" s="391"/>
    </row>
    <row r="90" spans="1:1">
      <c r="A90" s="391"/>
    </row>
    <row r="91" spans="1:1">
      <c r="A91" s="391"/>
    </row>
    <row r="92" spans="1:1">
      <c r="A92" s="391"/>
    </row>
    <row r="93" spans="1:1">
      <c r="A93" s="391"/>
    </row>
    <row r="94" spans="1:1">
      <c r="A94" s="391"/>
    </row>
    <row r="95" spans="1:1">
      <c r="A95" s="391"/>
    </row>
    <row r="96" spans="1:1">
      <c r="A96" s="391"/>
    </row>
    <row r="97" spans="1:1">
      <c r="A97" s="391"/>
    </row>
    <row r="98" spans="1:1">
      <c r="A98" s="391"/>
    </row>
    <row r="99" spans="1:1">
      <c r="A99" s="391"/>
    </row>
    <row r="100" spans="1:1">
      <c r="A100" s="391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J13" sqref="J13"/>
    </sheetView>
  </sheetViews>
  <sheetFormatPr baseColWidth="10" defaultColWidth="11.5703125" defaultRowHeight="12.75"/>
  <cols>
    <col min="1" max="1" width="2.7109375" style="2" customWidth="1"/>
    <col min="2" max="2" width="17" style="140" customWidth="1"/>
    <col min="3" max="3" width="20.42578125" style="208" customWidth="1"/>
    <col min="4" max="4" width="17.85546875" style="139" customWidth="1"/>
    <col min="5" max="5" width="16.140625" style="139" customWidth="1"/>
    <col min="6" max="6" width="17.140625" style="139" customWidth="1"/>
    <col min="7" max="7" width="12.85546875" style="139" customWidth="1"/>
    <col min="8" max="8" width="0.140625" style="139" customWidth="1"/>
    <col min="9" max="16384" width="11.5703125" style="2"/>
  </cols>
  <sheetData>
    <row r="1" spans="1:8" hidden="1"/>
    <row r="2" spans="1:8" hidden="1"/>
    <row r="3" spans="1:8" ht="18" customHeight="1">
      <c r="B3" s="1157" t="s">
        <v>216</v>
      </c>
      <c r="C3" s="1158"/>
      <c r="D3" s="1158"/>
      <c r="E3" s="1158"/>
      <c r="F3" s="1158"/>
      <c r="G3" s="1158"/>
    </row>
    <row r="4" spans="1:8" s="210" customFormat="1" ht="15.75">
      <c r="A4" s="147"/>
      <c r="B4" s="1157" t="s">
        <v>76</v>
      </c>
      <c r="C4" s="1158"/>
      <c r="D4" s="1158"/>
      <c r="E4" s="1158"/>
      <c r="F4" s="1158"/>
      <c r="G4" s="1158"/>
      <c r="H4" s="139"/>
    </row>
    <row r="5" spans="1:8" s="210" customFormat="1" ht="6.95" customHeight="1">
      <c r="A5" s="2"/>
      <c r="B5" s="211"/>
      <c r="C5" s="212"/>
      <c r="D5" s="213"/>
      <c r="E5" s="213"/>
      <c r="F5" s="213"/>
      <c r="G5" s="213"/>
      <c r="H5" s="213"/>
    </row>
    <row r="6" spans="1:8" ht="27.6" customHeight="1">
      <c r="B6" s="1161" t="s">
        <v>653</v>
      </c>
      <c r="C6" s="1159" t="s">
        <v>86</v>
      </c>
      <c r="D6" s="214" t="s">
        <v>234</v>
      </c>
      <c r="E6" s="215"/>
      <c r="F6" s="214" t="s">
        <v>235</v>
      </c>
      <c r="G6" s="215"/>
    </row>
    <row r="7" spans="1:8" ht="18" customHeight="1">
      <c r="B7" s="1161"/>
      <c r="C7" s="1160"/>
      <c r="D7" s="216" t="s">
        <v>7</v>
      </c>
      <c r="E7" s="217" t="s">
        <v>238</v>
      </c>
      <c r="F7" s="218" t="s">
        <v>7</v>
      </c>
      <c r="G7" s="219" t="s">
        <v>238</v>
      </c>
    </row>
    <row r="8" spans="1:8">
      <c r="B8" s="224">
        <v>2001</v>
      </c>
      <c r="C8" s="223">
        <v>15885774.66</v>
      </c>
      <c r="D8" s="222">
        <v>40442.13000000082</v>
      </c>
      <c r="E8" s="221">
        <v>0.25523055400340411</v>
      </c>
      <c r="F8" s="222">
        <v>523365.9933333341</v>
      </c>
      <c r="G8" s="221">
        <v>3.4067964515807461</v>
      </c>
    </row>
    <row r="9" spans="1:8">
      <c r="B9" s="224">
        <v>2002</v>
      </c>
      <c r="C9" s="223">
        <v>16376762.680000002</v>
      </c>
      <c r="D9" s="222">
        <v>36518.080000000075</v>
      </c>
      <c r="E9" s="221">
        <v>0.22348551624496338</v>
      </c>
      <c r="F9" s="222">
        <v>490988.02000000142</v>
      </c>
      <c r="G9" s="221">
        <v>3.0907401779800949</v>
      </c>
    </row>
    <row r="10" spans="1:8">
      <c r="B10" s="224">
        <v>2003</v>
      </c>
      <c r="C10" s="223">
        <v>16850235.600000001</v>
      </c>
      <c r="D10" s="222">
        <v>20152.95000000298</v>
      </c>
      <c r="E10" s="221">
        <v>0.11974361872788108</v>
      </c>
      <c r="F10" s="222">
        <v>473472.91999999993</v>
      </c>
      <c r="G10" s="221">
        <v>2.8911264652947892</v>
      </c>
    </row>
    <row r="11" spans="1:8">
      <c r="B11" s="224">
        <v>2004</v>
      </c>
      <c r="C11" s="223">
        <v>17349474.239999998</v>
      </c>
      <c r="D11" s="222">
        <v>35257.189999997616</v>
      </c>
      <c r="E11" s="221">
        <v>0.20363144286676516</v>
      </c>
      <c r="F11" s="222">
        <v>499238.63999999687</v>
      </c>
      <c r="G11" s="221">
        <v>2.9627991670335945</v>
      </c>
    </row>
    <row r="12" spans="1:8">
      <c r="B12" s="224">
        <v>2005</v>
      </c>
      <c r="C12" s="223">
        <v>18330429.810000002</v>
      </c>
      <c r="D12" s="222">
        <v>35616.410000000149</v>
      </c>
      <c r="E12" s="221">
        <v>0.19468036771559127</v>
      </c>
      <c r="F12" s="222">
        <v>980955.57000000402</v>
      </c>
      <c r="G12" s="221">
        <v>5.6540939306296991</v>
      </c>
    </row>
    <row r="13" spans="1:8">
      <c r="B13" s="224">
        <v>2006</v>
      </c>
      <c r="C13" s="223">
        <v>18922822.34</v>
      </c>
      <c r="D13" s="222">
        <v>56463.329999998212</v>
      </c>
      <c r="E13" s="221">
        <v>0.29928048104072502</v>
      </c>
      <c r="F13" s="222">
        <v>592392.52999999747</v>
      </c>
      <c r="G13" s="221">
        <v>3.231743806011707</v>
      </c>
    </row>
    <row r="14" spans="1:8">
      <c r="B14" s="224">
        <v>2007</v>
      </c>
      <c r="C14" s="223">
        <v>19393158.910000004</v>
      </c>
      <c r="D14" s="222">
        <v>21475.410000011325</v>
      </c>
      <c r="E14" s="221">
        <v>0.11085980214373592</v>
      </c>
      <c r="F14" s="222">
        <v>470336.57000000402</v>
      </c>
      <c r="G14" s="221">
        <v>2.4855518989140677</v>
      </c>
    </row>
    <row r="15" spans="1:8">
      <c r="B15" s="224">
        <v>2008</v>
      </c>
      <c r="C15" s="220">
        <v>18721386.649999999</v>
      </c>
      <c r="D15" s="222">
        <v>-197086.61000000313</v>
      </c>
      <c r="E15" s="221">
        <v>-1.0417680501560938</v>
      </c>
      <c r="F15" s="222">
        <v>-671772.26000000536</v>
      </c>
      <c r="G15" s="221">
        <v>-3.4639651184088791</v>
      </c>
    </row>
    <row r="16" spans="1:8">
      <c r="B16" s="224">
        <v>2009</v>
      </c>
      <c r="C16" s="220">
        <v>17847669.09</v>
      </c>
      <c r="D16" s="222">
        <v>-61276.289999999106</v>
      </c>
      <c r="E16" s="221">
        <v>-0.34215465344168194</v>
      </c>
      <c r="F16" s="222">
        <v>-873717.55999999866</v>
      </c>
      <c r="G16" s="221">
        <v>-4.6669489623515545</v>
      </c>
    </row>
    <row r="17" spans="2:7">
      <c r="B17" s="224">
        <v>2010</v>
      </c>
      <c r="C17" s="220">
        <v>17612709.379999999</v>
      </c>
      <c r="D17" s="222">
        <v>-53439.670000001788</v>
      </c>
      <c r="E17" s="221">
        <v>-0.30249756100637626</v>
      </c>
      <c r="F17" s="222">
        <v>-234959.71000000089</v>
      </c>
      <c r="G17" s="221">
        <v>-1.3164728055813555</v>
      </c>
    </row>
    <row r="18" spans="2:7">
      <c r="B18" s="224">
        <v>2011</v>
      </c>
      <c r="C18" s="220">
        <v>17248530.300000001</v>
      </c>
      <c r="D18" s="222">
        <v>-111782.25</v>
      </c>
      <c r="E18" s="221">
        <v>-0.64389537733293878</v>
      </c>
      <c r="F18" s="222">
        <v>-364179.07999999821</v>
      </c>
      <c r="G18" s="221">
        <v>-2.0677061782075441</v>
      </c>
    </row>
    <row r="19" spans="2:7">
      <c r="B19" s="224">
        <v>2012</v>
      </c>
      <c r="C19" s="220">
        <v>16442681.23</v>
      </c>
      <c r="D19" s="222">
        <v>-88366.910000000149</v>
      </c>
      <c r="E19" s="221">
        <v>-0.53455116246489354</v>
      </c>
      <c r="F19" s="222">
        <v>-787240.26999999955</v>
      </c>
      <c r="G19" s="221">
        <v>-4.5690299285461009</v>
      </c>
    </row>
    <row r="20" spans="2:7">
      <c r="B20" s="224">
        <v>2013</v>
      </c>
      <c r="C20" s="220">
        <v>16293543.199999999</v>
      </c>
      <c r="D20" s="222">
        <v>-66829.320000000298</v>
      </c>
      <c r="E20" s="221">
        <v>-0.40848287481415468</v>
      </c>
      <c r="F20" s="222">
        <v>-237504.94000000134</v>
      </c>
      <c r="G20" s="221">
        <v>-1.4367203941854854</v>
      </c>
    </row>
    <row r="21" spans="2:7">
      <c r="B21" s="224">
        <v>2014</v>
      </c>
      <c r="C21" s="220">
        <v>16695751.699999999</v>
      </c>
      <c r="D21" s="222">
        <v>5231.9699999988079</v>
      </c>
      <c r="E21" s="221">
        <v>3.134695674332022E-2</v>
      </c>
      <c r="F21" s="222">
        <v>402208.5</v>
      </c>
      <c r="G21" s="221">
        <v>2.4685146445004023</v>
      </c>
    </row>
    <row r="22" spans="2:7">
      <c r="B22" s="224">
        <v>2015</v>
      </c>
      <c r="C22" s="220">
        <v>17223086.469999999</v>
      </c>
      <c r="D22" s="222">
        <v>1619.9499999992549</v>
      </c>
      <c r="E22" s="221">
        <v>9.4065740459399194E-3</v>
      </c>
      <c r="F22" s="222">
        <v>527334.76999999955</v>
      </c>
      <c r="G22" s="221">
        <v>3.1584967210550872</v>
      </c>
    </row>
    <row r="23" spans="2:7">
      <c r="B23" s="227">
        <v>2016</v>
      </c>
      <c r="C23" s="220">
        <v>17780523.879999999</v>
      </c>
      <c r="D23" s="222">
        <v>-32832.019999999553</v>
      </c>
      <c r="E23" s="221">
        <v>-0.18431125602783993</v>
      </c>
      <c r="F23" s="222">
        <v>557437.41000000015</v>
      </c>
      <c r="G23" s="221">
        <v>3.2365709303670371</v>
      </c>
    </row>
    <row r="24" spans="2:7">
      <c r="B24" s="227">
        <v>2017</v>
      </c>
      <c r="C24" s="220">
        <v>18417756.200000003</v>
      </c>
      <c r="D24" s="222">
        <v>-12772.829999998212</v>
      </c>
      <c r="E24" s="221">
        <v>-6.9302568467819015E-2</v>
      </c>
      <c r="F24" s="222">
        <v>637232.32000000402</v>
      </c>
      <c r="G24" s="221">
        <v>3.5838782046055542</v>
      </c>
    </row>
    <row r="25" spans="2:7">
      <c r="B25" s="227">
        <v>2018</v>
      </c>
      <c r="C25" s="225"/>
      <c r="D25" s="226"/>
      <c r="E25" s="978"/>
      <c r="F25" s="226"/>
      <c r="G25" s="978"/>
    </row>
    <row r="26" spans="2:7">
      <c r="B26" s="229" t="s">
        <v>9</v>
      </c>
      <c r="C26" s="230">
        <v>18282030.809999999</v>
      </c>
      <c r="D26" s="231">
        <v>-178169.70999999717</v>
      </c>
      <c r="E26" s="829">
        <v>-0.9651558757824148</v>
      </c>
      <c r="F26" s="231">
        <v>607856.30999999866</v>
      </c>
      <c r="G26" s="829">
        <v>3.4392345170067244</v>
      </c>
    </row>
    <row r="27" spans="2:7">
      <c r="B27" s="229" t="s">
        <v>10</v>
      </c>
      <c r="C27" s="230">
        <v>18363514.199999999</v>
      </c>
      <c r="D27" s="231">
        <v>81483.390000000596</v>
      </c>
      <c r="E27" s="829">
        <v>0.44570207132257167</v>
      </c>
      <c r="F27" s="231">
        <v>615259.34999999776</v>
      </c>
      <c r="G27" s="829">
        <v>3.4665906884923743</v>
      </c>
    </row>
    <row r="28" spans="2:7">
      <c r="B28" s="229" t="s">
        <v>65</v>
      </c>
      <c r="C28" s="230">
        <v>18502087.599999998</v>
      </c>
      <c r="D28" s="231">
        <v>138573.39999999851</v>
      </c>
      <c r="E28" s="829">
        <v>0.75461264380429327</v>
      </c>
      <c r="F28" s="231">
        <v>592080.96999999881</v>
      </c>
      <c r="G28" s="829">
        <v>3.3058668387550512</v>
      </c>
    </row>
    <row r="29" spans="2:7">
      <c r="B29" s="229" t="s">
        <v>66</v>
      </c>
      <c r="C29" s="232">
        <v>18678460.850000001</v>
      </c>
      <c r="D29" s="233">
        <v>176373.25000000373</v>
      </c>
      <c r="E29" s="234">
        <v>0.95326134981657162</v>
      </c>
      <c r="F29" s="233">
        <v>556238.55000000447</v>
      </c>
      <c r="G29" s="234">
        <v>3.069372733607878</v>
      </c>
    </row>
    <row r="30" spans="2:7">
      <c r="B30" s="229" t="s">
        <v>67</v>
      </c>
      <c r="C30" s="232">
        <v>18915667.809999999</v>
      </c>
      <c r="D30" s="233">
        <v>237206.95999999717</v>
      </c>
      <c r="E30" s="234">
        <v>1.2699491778520837</v>
      </c>
      <c r="F30" s="233">
        <v>570253.61999999732</v>
      </c>
      <c r="G30" s="234">
        <v>3.108425975527112</v>
      </c>
    </row>
    <row r="31" spans="2:7">
      <c r="B31" s="229" t="s">
        <v>68</v>
      </c>
      <c r="C31" s="232">
        <v>19006990.190000001</v>
      </c>
      <c r="D31" s="233">
        <v>91322.380000002682</v>
      </c>
      <c r="E31" s="234">
        <v>0.48278697277461902</v>
      </c>
      <c r="F31" s="233">
        <v>573883.68000000343</v>
      </c>
      <c r="G31" s="234">
        <v>3.1133313296305829</v>
      </c>
    </row>
    <row r="32" spans="2:7">
      <c r="B32" s="229" t="s">
        <v>69</v>
      </c>
      <c r="C32" s="232">
        <v>19042809.68</v>
      </c>
      <c r="D32" s="233">
        <v>35819.489999998361</v>
      </c>
      <c r="E32" s="234">
        <v>0.18845429834991023</v>
      </c>
      <c r="F32" s="233">
        <v>553480.73000000045</v>
      </c>
      <c r="G32" s="234">
        <v>2.9935144293054492</v>
      </c>
    </row>
    <row r="33" spans="2:7">
      <c r="B33" s="229" t="s">
        <v>70</v>
      </c>
      <c r="C33" s="232">
        <v>18839813.769999996</v>
      </c>
      <c r="D33" s="233">
        <v>-202995.91000000387</v>
      </c>
      <c r="E33" s="234">
        <v>-1.0659976831738334</v>
      </c>
      <c r="F33" s="233">
        <v>529969.87999999896</v>
      </c>
      <c r="G33" s="234">
        <v>2.8944532961826326</v>
      </c>
    </row>
    <row r="34" spans="2:7">
      <c r="B34" s="229" t="s">
        <v>77</v>
      </c>
      <c r="C34" s="232">
        <v>18862712.800000004</v>
      </c>
      <c r="D34" s="233">
        <v>22899.030000008643</v>
      </c>
      <c r="E34" s="234">
        <v>0.12154594668271557</v>
      </c>
      <c r="F34" s="233">
        <v>526551.35000000522</v>
      </c>
      <c r="G34" s="234">
        <v>2.8716552885719011</v>
      </c>
    </row>
    <row r="35" spans="2:7">
      <c r="B35" s="229" t="s">
        <v>78</v>
      </c>
      <c r="C35" s="232">
        <v>18993072.809999999</v>
      </c>
      <c r="D35" s="233">
        <v>130360.00999999419</v>
      </c>
      <c r="E35" s="234">
        <v>0.69109894945754036</v>
      </c>
      <c r="F35" s="233">
        <v>562543.77999999747</v>
      </c>
      <c r="G35" s="234">
        <v>3.052238918830426</v>
      </c>
    </row>
    <row r="36" spans="2:7">
      <c r="B36" s="168" t="s">
        <v>79</v>
      </c>
      <c r="C36" s="235">
        <v>18945624.190000001</v>
      </c>
      <c r="D36" s="236">
        <v>-47448.619999997318</v>
      </c>
      <c r="E36" s="237">
        <v>-0.24982066079910226</v>
      </c>
      <c r="F36" s="236">
        <v>527867.98999999836</v>
      </c>
      <c r="G36" s="237">
        <v>2.8660819714835668</v>
      </c>
    </row>
    <row r="37" spans="2:7">
      <c r="B37" s="229" t="s">
        <v>80</v>
      </c>
      <c r="C37" s="232">
        <v>19024165.170000002</v>
      </c>
      <c r="D37" s="233">
        <v>78540.980000000447</v>
      </c>
      <c r="E37" s="234">
        <v>0.41456000188928499</v>
      </c>
      <c r="F37" s="233">
        <v>563964.65000000596</v>
      </c>
      <c r="G37" s="234">
        <v>3.0550299244528816</v>
      </c>
    </row>
    <row r="38" spans="2:7">
      <c r="B38" s="238">
        <v>2019</v>
      </c>
      <c r="C38" s="239"/>
      <c r="D38" s="240"/>
      <c r="E38" s="979"/>
      <c r="F38" s="240"/>
      <c r="G38" s="979"/>
    </row>
    <row r="39" spans="2:7">
      <c r="B39" s="229" t="s">
        <v>9</v>
      </c>
      <c r="C39" s="230">
        <v>18819300.09</v>
      </c>
      <c r="D39" s="231">
        <v>-204865.08000000194</v>
      </c>
      <c r="E39" s="829">
        <v>-1.0768676479063686</v>
      </c>
      <c r="F39" s="231">
        <v>537269.28000000119</v>
      </c>
      <c r="G39" s="829">
        <v>2.9387833637504031</v>
      </c>
    </row>
    <row r="40" spans="2:7">
      <c r="B40" s="229" t="s">
        <v>10</v>
      </c>
      <c r="C40" s="230">
        <v>18888471.899999999</v>
      </c>
      <c r="D40" s="231">
        <v>69171.809999998659</v>
      </c>
      <c r="E40" s="829">
        <v>0.36755782451629671</v>
      </c>
      <c r="F40" s="231">
        <v>524957.69999999925</v>
      </c>
      <c r="G40" s="829">
        <v>2.8586995619825188</v>
      </c>
    </row>
    <row r="41" spans="2:7">
      <c r="B41" s="229" t="s">
        <v>65</v>
      </c>
      <c r="C41" s="230">
        <v>19043576.329999998</v>
      </c>
      <c r="D41" s="231">
        <v>155104.4299999997</v>
      </c>
      <c r="E41" s="829">
        <v>0.82115922781449058</v>
      </c>
      <c r="F41" s="231">
        <v>541488.73000000045</v>
      </c>
      <c r="G41" s="829">
        <v>2.9266358570262128</v>
      </c>
    </row>
    <row r="42" spans="2:7">
      <c r="B42" s="229" t="s">
        <v>66</v>
      </c>
      <c r="C42" s="232">
        <v>19230361.750000004</v>
      </c>
      <c r="D42" s="233">
        <v>186785.42000000551</v>
      </c>
      <c r="E42" s="234">
        <v>0.98083162932876178</v>
      </c>
      <c r="F42" s="233">
        <v>551900.90000000224</v>
      </c>
      <c r="G42" s="234">
        <v>2.9547450640184962</v>
      </c>
    </row>
    <row r="43" spans="2:7">
      <c r="B43" s="229" t="s">
        <v>67</v>
      </c>
      <c r="C43" s="232">
        <v>19442113.454545431</v>
      </c>
      <c r="D43" s="233">
        <v>211751.70454542711</v>
      </c>
      <c r="E43" s="234">
        <v>1.1011321955263185</v>
      </c>
      <c r="F43" s="233">
        <v>526445.64454543218</v>
      </c>
      <c r="G43" s="234">
        <v>2.7831195273323601</v>
      </c>
    </row>
    <row r="44" spans="2:7">
      <c r="B44" s="229" t="s">
        <v>68</v>
      </c>
      <c r="C44" s="232">
        <v>19517697.200000003</v>
      </c>
      <c r="D44" s="233">
        <v>75583.745454572141</v>
      </c>
      <c r="E44" s="234">
        <v>0.38876300990263246</v>
      </c>
      <c r="F44" s="233">
        <v>510707.01000000164</v>
      </c>
      <c r="G44" s="234">
        <v>2.6869430924876099</v>
      </c>
    </row>
    <row r="45" spans="2:7">
      <c r="B45" s="229" t="s">
        <v>69</v>
      </c>
      <c r="C45" s="232">
        <v>19533210.73</v>
      </c>
      <c r="D45" s="233">
        <v>15513.529999997467</v>
      </c>
      <c r="E45" s="234">
        <v>7.9484428111726402E-2</v>
      </c>
      <c r="F45" s="233">
        <v>490401.05000000075</v>
      </c>
      <c r="G45" s="234">
        <v>2.5752557434581433</v>
      </c>
    </row>
    <row r="46" spans="2:7">
      <c r="B46" s="229" t="s">
        <v>70</v>
      </c>
      <c r="C46" s="232">
        <v>19320227.088095266</v>
      </c>
      <c r="D46" s="233">
        <v>-212983.64190473408</v>
      </c>
      <c r="E46" s="234">
        <v>-1.0903667853110477</v>
      </c>
      <c r="F46" s="233">
        <v>480413.31809527054</v>
      </c>
      <c r="G46" s="234">
        <v>2.5499897396027649</v>
      </c>
    </row>
    <row r="47" spans="2:7">
      <c r="B47" s="229" t="s">
        <v>77</v>
      </c>
      <c r="C47" s="232">
        <v>19323451.469999999</v>
      </c>
      <c r="D47" s="233">
        <v>3224.3819047324359</v>
      </c>
      <c r="E47" s="234">
        <v>1.6689151167994964E-2</v>
      </c>
      <c r="F47" s="233">
        <v>460738.66999999434</v>
      </c>
      <c r="G47" s="234">
        <v>2.4425896470204265</v>
      </c>
    </row>
    <row r="48" spans="2:7">
      <c r="B48" s="229" t="s">
        <v>78</v>
      </c>
      <c r="C48" s="232">
        <v>19429992.649999999</v>
      </c>
      <c r="D48" s="233">
        <v>106541.1799999997</v>
      </c>
      <c r="E48" s="234">
        <v>0.5513568844852017</v>
      </c>
      <c r="F48" s="233">
        <v>436919.83999999985</v>
      </c>
      <c r="G48" s="234">
        <v>2.3004168118070822</v>
      </c>
    </row>
    <row r="49" spans="2:7">
      <c r="B49" s="168" t="s">
        <v>79</v>
      </c>
      <c r="C49" s="235">
        <v>19376878.449999999</v>
      </c>
      <c r="D49" s="236">
        <v>-53114.199999999255</v>
      </c>
      <c r="E49" s="237">
        <v>-0.27336191503911778</v>
      </c>
      <c r="F49" s="236">
        <v>431254.25999999791</v>
      </c>
      <c r="G49" s="237">
        <v>2.2762736961056333</v>
      </c>
    </row>
    <row r="50" spans="2:7">
      <c r="B50" s="229" t="s">
        <v>80</v>
      </c>
      <c r="C50" s="232">
        <v>19408537.829999998</v>
      </c>
      <c r="D50" s="233">
        <v>31659.379999998957</v>
      </c>
      <c r="E50" s="234">
        <v>0.16338741083447417</v>
      </c>
      <c r="F50" s="233">
        <v>384372.65999999642</v>
      </c>
      <c r="G50" s="234">
        <v>2.020444295795599</v>
      </c>
    </row>
    <row r="51" spans="2:7">
      <c r="B51" s="238">
        <v>2020</v>
      </c>
      <c r="C51" s="239"/>
      <c r="D51" s="240"/>
      <c r="E51" s="979"/>
      <c r="F51" s="240"/>
      <c r="G51" s="979"/>
    </row>
    <row r="52" spans="2:7">
      <c r="B52" s="229" t="s">
        <v>9</v>
      </c>
      <c r="C52" s="230">
        <v>19164493.639999997</v>
      </c>
      <c r="D52" s="231">
        <v>-244044.19000000134</v>
      </c>
      <c r="E52" s="829">
        <v>-1.257406364856493</v>
      </c>
      <c r="F52" s="231">
        <v>345193.54999999702</v>
      </c>
      <c r="G52" s="829">
        <v>1.8342528592942813</v>
      </c>
    </row>
    <row r="53" spans="2:7">
      <c r="B53" s="229" t="s">
        <v>10</v>
      </c>
      <c r="C53" s="230">
        <v>19250228.949999999</v>
      </c>
      <c r="D53" s="231">
        <v>85735.310000002384</v>
      </c>
      <c r="E53" s="829">
        <v>0.44736538105580337</v>
      </c>
      <c r="F53" s="231">
        <v>361757.05000000075</v>
      </c>
      <c r="G53" s="829">
        <v>1.9152266626714294</v>
      </c>
    </row>
    <row r="54" spans="2:7">
      <c r="B54" s="241" t="s">
        <v>65</v>
      </c>
      <c r="C54" s="232">
        <v>19006759.590909131</v>
      </c>
      <c r="D54" s="233">
        <v>-243469.35909086838</v>
      </c>
      <c r="E54" s="234">
        <v>-1.2647608489397584</v>
      </c>
      <c r="F54" s="233">
        <v>-36816.739090867341</v>
      </c>
      <c r="G54" s="234">
        <v>-0.19332891287268694</v>
      </c>
    </row>
    <row r="55" spans="2:7">
      <c r="B55" s="242" t="s">
        <v>66</v>
      </c>
      <c r="C55" s="232">
        <v>18458666.800000001</v>
      </c>
      <c r="D55" s="233">
        <v>-548092.79090913013</v>
      </c>
      <c r="E55" s="234">
        <v>-2.8836729811181527</v>
      </c>
      <c r="F55" s="233">
        <v>-771694.95000000298</v>
      </c>
      <c r="G55" s="234">
        <v>-4.0128987693120308</v>
      </c>
    </row>
    <row r="56" spans="2:7">
      <c r="B56" s="229" t="s">
        <v>67</v>
      </c>
      <c r="C56" s="232">
        <v>18556129</v>
      </c>
      <c r="D56" s="233">
        <v>97462.199999999255</v>
      </c>
      <c r="E56" s="234">
        <v>0.52800237989019649</v>
      </c>
      <c r="F56" s="233">
        <v>-885984.45454543084</v>
      </c>
      <c r="G56" s="234">
        <v>-4.5570377758406408</v>
      </c>
    </row>
    <row r="57" spans="2:7">
      <c r="B57" s="229" t="s">
        <v>68</v>
      </c>
      <c r="C57" s="232">
        <v>18624336.681818176</v>
      </c>
      <c r="D57" s="233">
        <v>68207.681818176061</v>
      </c>
      <c r="E57" s="234">
        <v>0.36757494959307735</v>
      </c>
      <c r="F57" s="233">
        <v>-893360.51818182692</v>
      </c>
      <c r="G57" s="234">
        <v>-4.5771819750427625</v>
      </c>
    </row>
    <row r="58" spans="2:7">
      <c r="B58" s="229" t="s">
        <v>69</v>
      </c>
      <c r="C58" s="232">
        <v>18785554</v>
      </c>
      <c r="D58" s="233">
        <v>161217.31818182394</v>
      </c>
      <c r="E58" s="234">
        <v>0.86562716802262685</v>
      </c>
      <c r="F58" s="233">
        <v>-747656.73000000045</v>
      </c>
      <c r="G58" s="234">
        <v>-3.8276182053968029</v>
      </c>
    </row>
    <row r="59" spans="2:7">
      <c r="B59" s="229" t="s">
        <v>70</v>
      </c>
      <c r="C59" s="232">
        <v>18792376</v>
      </c>
      <c r="D59" s="233">
        <v>6822</v>
      </c>
      <c r="E59" s="234">
        <v>3.6315138749714038E-2</v>
      </c>
      <c r="F59" s="233">
        <v>-527851.08809526637</v>
      </c>
      <c r="G59" s="234">
        <v>-2.7321163756947584</v>
      </c>
    </row>
    <row r="60" spans="2:7">
      <c r="B60" s="229" t="s">
        <v>77</v>
      </c>
      <c r="C60" s="232">
        <v>18876389.272727255</v>
      </c>
      <c r="D60" s="233">
        <v>84013.272727254778</v>
      </c>
      <c r="E60" s="234">
        <v>0.44706040751447063</v>
      </c>
      <c r="F60" s="233">
        <v>-447062.19727274403</v>
      </c>
      <c r="G60" s="234">
        <v>-2.3135732142201277</v>
      </c>
    </row>
    <row r="61" spans="2:7">
      <c r="B61" s="229" t="s">
        <v>78</v>
      </c>
      <c r="C61" s="232">
        <v>18990364</v>
      </c>
      <c r="D61" s="233">
        <v>113974.72727274522</v>
      </c>
      <c r="E61" s="234">
        <v>0.60379517303881869</v>
      </c>
      <c r="F61" s="233">
        <v>-439628.64999999851</v>
      </c>
      <c r="G61" s="234">
        <v>-2.2626290082513094</v>
      </c>
    </row>
    <row r="62" spans="2:7">
      <c r="B62" s="168" t="s">
        <v>79</v>
      </c>
      <c r="C62" s="235">
        <v>19022001.57142856</v>
      </c>
      <c r="D62" s="236">
        <v>31637.571428559721</v>
      </c>
      <c r="E62" s="237">
        <v>0.1665980253383168</v>
      </c>
      <c r="F62" s="236">
        <v>-354876.87857143953</v>
      </c>
      <c r="G62" s="237">
        <v>-1.8314450363466079</v>
      </c>
    </row>
    <row r="63" spans="2:7">
      <c r="B63" s="229" t="s">
        <v>80</v>
      </c>
      <c r="C63" s="232"/>
      <c r="D63" s="231"/>
      <c r="E63" s="829"/>
      <c r="F63" s="231"/>
      <c r="G63" s="829"/>
    </row>
    <row r="66" spans="2:9">
      <c r="B66" s="1038"/>
      <c r="C66" s="1061"/>
      <c r="D66" s="896"/>
      <c r="E66" s="896"/>
      <c r="F66" s="896"/>
      <c r="G66" s="896"/>
      <c r="H66" s="896"/>
      <c r="I66" s="912"/>
    </row>
    <row r="67" spans="2:9">
      <c r="B67" s="1038"/>
      <c r="C67" s="1061"/>
      <c r="D67" s="896"/>
      <c r="E67" s="896"/>
      <c r="F67" s="896"/>
      <c r="G67" s="896"/>
      <c r="H67" s="896"/>
      <c r="I67" s="912"/>
    </row>
    <row r="68" spans="2:9">
      <c r="B68" s="1038"/>
      <c r="C68" s="1034"/>
      <c r="D68" s="1062"/>
      <c r="E68" s="1063"/>
      <c r="F68" s="1064"/>
      <c r="G68" s="1063"/>
      <c r="H68" s="1064"/>
      <c r="I68" s="912"/>
    </row>
    <row r="69" spans="2:9">
      <c r="B69" s="1038"/>
      <c r="C69" s="1039"/>
      <c r="D69" s="1065"/>
      <c r="E69" s="1066"/>
      <c r="F69" s="1067"/>
      <c r="G69" s="1066"/>
      <c r="H69" s="1067"/>
      <c r="I69" s="912"/>
    </row>
    <row r="70" spans="2:9">
      <c r="B70" s="1038"/>
      <c r="C70" s="1061"/>
      <c r="D70" s="896"/>
      <c r="E70" s="896"/>
      <c r="F70" s="896"/>
      <c r="G70" s="896"/>
      <c r="H70" s="896"/>
      <c r="I70" s="912"/>
    </row>
    <row r="71" spans="2:9">
      <c r="B71" s="1038"/>
      <c r="C71" s="1065"/>
      <c r="D71" s="1066"/>
      <c r="E71" s="1067"/>
      <c r="F71" s="1066"/>
      <c r="G71" s="1067"/>
      <c r="H71" s="896"/>
      <c r="I71" s="912"/>
    </row>
    <row r="72" spans="2:9">
      <c r="B72" s="1038"/>
      <c r="C72" s="1061"/>
      <c r="D72" s="896"/>
      <c r="E72" s="896"/>
      <c r="F72" s="896"/>
      <c r="G72" s="896"/>
      <c r="H72" s="896"/>
      <c r="I72" s="912"/>
    </row>
    <row r="73" spans="2:9">
      <c r="B73" s="1038"/>
      <c r="C73" s="1061"/>
      <c r="D73" s="896"/>
      <c r="E73" s="896"/>
      <c r="F73" s="896"/>
      <c r="G73" s="896"/>
      <c r="H73" s="896"/>
      <c r="I73" s="912"/>
    </row>
    <row r="74" spans="2:9">
      <c r="B74" s="1038"/>
      <c r="C74" s="1061"/>
      <c r="D74" s="896"/>
      <c r="E74" s="896"/>
      <c r="F74" s="896"/>
      <c r="G74" s="896"/>
      <c r="H74" s="896"/>
      <c r="I74" s="91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70"/>
  <sheetViews>
    <sheetView showGridLines="0" showRowColHeaders="0" topLeftCell="A3" workbookViewId="0">
      <pane xSplit="7" ySplit="5" topLeftCell="H8" activePane="bottomRight" state="frozen"/>
      <selection activeCell="A3" sqref="A3"/>
      <selection pane="topRight" activeCell="H3" sqref="H3"/>
      <selection pane="bottomLeft" activeCell="A8" sqref="A8"/>
      <selection pane="bottomRight" activeCell="I16" sqref="I16"/>
    </sheetView>
  </sheetViews>
  <sheetFormatPr baseColWidth="10" defaultColWidth="11.5703125" defaultRowHeight="12.75"/>
  <cols>
    <col min="1" max="1" width="2.7109375" style="2" customWidth="1"/>
    <col min="2" max="2" width="17.42578125" style="140" customWidth="1"/>
    <col min="3" max="3" width="17" style="139" customWidth="1"/>
    <col min="4" max="4" width="20.42578125" style="139" customWidth="1"/>
    <col min="5" max="5" width="17.85546875" style="139" customWidth="1"/>
    <col min="6" max="6" width="14.85546875" style="139" customWidth="1"/>
    <col min="7" max="7" width="17.140625" style="139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157" t="s">
        <v>216</v>
      </c>
      <c r="C3" s="1158"/>
      <c r="D3" s="1158"/>
      <c r="E3" s="1158"/>
      <c r="F3" s="1158"/>
      <c r="G3" s="1158"/>
      <c r="J3" s="209"/>
    </row>
    <row r="4" spans="1:11" s="210" customFormat="1" ht="16.5" customHeight="1">
      <c r="A4" s="147"/>
      <c r="B4" s="1157" t="s">
        <v>184</v>
      </c>
      <c r="C4" s="1158"/>
      <c r="D4" s="1158"/>
      <c r="E4" s="1158"/>
      <c r="F4" s="1158"/>
      <c r="G4" s="1158"/>
      <c r="I4" s="391"/>
      <c r="J4" s="411"/>
      <c r="K4" s="391"/>
    </row>
    <row r="5" spans="1:11" s="210" customFormat="1" ht="4.5" customHeight="1">
      <c r="A5" s="2"/>
      <c r="B5" s="243"/>
      <c r="C5" s="243"/>
      <c r="D5" s="243"/>
      <c r="E5" s="243"/>
      <c r="F5" s="243"/>
      <c r="G5" s="243"/>
      <c r="I5" s="391"/>
      <c r="J5" s="411"/>
      <c r="K5" s="391"/>
    </row>
    <row r="6" spans="1:11" ht="24" customHeight="1">
      <c r="B6" s="1164" t="s">
        <v>653</v>
      </c>
      <c r="C6" s="1162" t="s">
        <v>86</v>
      </c>
      <c r="D6" s="214" t="s">
        <v>234</v>
      </c>
      <c r="E6" s="215"/>
      <c r="F6" s="214" t="s">
        <v>235</v>
      </c>
      <c r="G6" s="215"/>
      <c r="I6" s="247"/>
      <c r="J6" s="247"/>
      <c r="K6" s="247"/>
    </row>
    <row r="7" spans="1:11" ht="17.25" customHeight="1">
      <c r="B7" s="1165"/>
      <c r="C7" s="1163"/>
      <c r="D7" s="216" t="s">
        <v>7</v>
      </c>
      <c r="E7" s="217" t="s">
        <v>238</v>
      </c>
      <c r="F7" s="218" t="s">
        <v>7</v>
      </c>
      <c r="G7" s="219" t="s">
        <v>238</v>
      </c>
      <c r="I7" s="247"/>
      <c r="J7" s="247"/>
      <c r="K7" s="247"/>
    </row>
    <row r="8" spans="1:11">
      <c r="A8" s="391"/>
      <c r="B8" s="224">
        <v>2001</v>
      </c>
      <c r="C8" s="223">
        <v>11885405.279999999</v>
      </c>
      <c r="D8" s="222">
        <v>33400.279999999329</v>
      </c>
      <c r="E8" s="221">
        <v>0.28181122097062428</v>
      </c>
      <c r="F8" s="222">
        <v>491260.27999999933</v>
      </c>
      <c r="G8" s="221">
        <v>4.3115150807717413</v>
      </c>
    </row>
    <row r="9" spans="1:11">
      <c r="A9" s="391"/>
      <c r="B9" s="224">
        <v>2002</v>
      </c>
      <c r="C9" s="223">
        <v>12301028.52</v>
      </c>
      <c r="D9" s="222">
        <v>14555.219999998808</v>
      </c>
      <c r="E9" s="221">
        <v>0.11846540211013235</v>
      </c>
      <c r="F9" s="222">
        <v>415623.24000000022</v>
      </c>
      <c r="G9" s="221">
        <v>3.496921057453406</v>
      </c>
    </row>
    <row r="10" spans="1:11">
      <c r="A10" s="391"/>
      <c r="B10" s="224">
        <v>2003</v>
      </c>
      <c r="C10" s="223">
        <v>12694164.800000001</v>
      </c>
      <c r="D10" s="222">
        <v>16581.200000001118</v>
      </c>
      <c r="E10" s="221">
        <v>0.13079148616303371</v>
      </c>
      <c r="F10" s="222">
        <v>393136.28000000119</v>
      </c>
      <c r="G10" s="221">
        <v>3.1959626738594267</v>
      </c>
    </row>
    <row r="11" spans="1:11">
      <c r="A11" s="391"/>
      <c r="B11" s="224">
        <v>2004</v>
      </c>
      <c r="C11" s="223">
        <v>13143789.140000001</v>
      </c>
      <c r="D11" s="222">
        <v>31441.530000001192</v>
      </c>
      <c r="E11" s="221">
        <v>0.23978566565779147</v>
      </c>
      <c r="F11" s="222">
        <v>449624.33999999985</v>
      </c>
      <c r="G11" s="221">
        <v>3.5419765465783115</v>
      </c>
    </row>
    <row r="12" spans="1:11">
      <c r="B12" s="224">
        <v>2005</v>
      </c>
      <c r="C12" s="223">
        <v>13879088.039999999</v>
      </c>
      <c r="D12" s="222">
        <v>28052.039999999106</v>
      </c>
      <c r="E12" s="221">
        <v>0.20252665576782647</v>
      </c>
      <c r="F12" s="222">
        <v>735298.89999999851</v>
      </c>
      <c r="G12" s="221">
        <v>5.594268838065048</v>
      </c>
    </row>
    <row r="13" spans="1:11">
      <c r="B13" s="224">
        <v>2006</v>
      </c>
      <c r="C13" s="223">
        <v>14497689.85</v>
      </c>
      <c r="D13" s="222">
        <v>58672.240000000224</v>
      </c>
      <c r="E13" s="221">
        <v>0.40634509621600046</v>
      </c>
      <c r="F13" s="222">
        <v>618601.81000000052</v>
      </c>
      <c r="G13" s="221">
        <v>4.4570782188078084</v>
      </c>
    </row>
    <row r="14" spans="1:11">
      <c r="B14" s="224">
        <v>2007</v>
      </c>
      <c r="C14" s="223">
        <v>14925402.470000001</v>
      </c>
      <c r="D14" s="222">
        <v>17406.790000000969</v>
      </c>
      <c r="E14" s="221">
        <v>0.11676143710823794</v>
      </c>
      <c r="F14" s="222">
        <v>427712.62000000104</v>
      </c>
      <c r="G14" s="221">
        <v>2.950212236744747</v>
      </c>
    </row>
    <row r="15" spans="1:11">
      <c r="B15" s="224">
        <v>2008</v>
      </c>
      <c r="C15" s="220">
        <v>14262403</v>
      </c>
      <c r="D15" s="222">
        <v>-173041.13000000082</v>
      </c>
      <c r="E15" s="221">
        <v>-1.1987239771887914</v>
      </c>
      <c r="F15" s="222">
        <v>-662999.47000000067</v>
      </c>
      <c r="G15" s="221">
        <v>-4.4420877181210159</v>
      </c>
    </row>
    <row r="16" spans="1:11">
      <c r="B16" s="224">
        <v>2009</v>
      </c>
      <c r="C16" s="220">
        <v>13499435.09</v>
      </c>
      <c r="D16" s="222">
        <v>-42496.669999999925</v>
      </c>
      <c r="E16" s="221">
        <v>-0.3138154197876446</v>
      </c>
      <c r="F16" s="222">
        <v>-762967.91000000015</v>
      </c>
      <c r="G16" s="221">
        <v>-5.3495046381735278</v>
      </c>
    </row>
    <row r="17" spans="2:7">
      <c r="B17" s="224">
        <v>2010</v>
      </c>
      <c r="C17" s="220">
        <v>13321003</v>
      </c>
      <c r="D17" s="222">
        <v>-34562.800000000745</v>
      </c>
      <c r="E17" s="221">
        <v>-0.25878948535449808</v>
      </c>
      <c r="F17" s="222">
        <v>-178432.08999999985</v>
      </c>
      <c r="G17" s="221">
        <v>-1.3217744950837016</v>
      </c>
    </row>
    <row r="18" spans="2:7">
      <c r="B18" s="224">
        <v>2011</v>
      </c>
      <c r="C18" s="220">
        <v>12979215.76</v>
      </c>
      <c r="D18" s="222">
        <v>-108825.58999999985</v>
      </c>
      <c r="E18" s="221">
        <v>-0.83148873914582566</v>
      </c>
      <c r="F18" s="222">
        <v>-341787.24000000022</v>
      </c>
      <c r="G18" s="221">
        <v>-2.5657770664866604</v>
      </c>
    </row>
    <row r="19" spans="2:7">
      <c r="B19" s="224">
        <v>2012</v>
      </c>
      <c r="C19" s="220">
        <v>13352735.930000002</v>
      </c>
      <c r="D19" s="222">
        <v>-80725.579999996349</v>
      </c>
      <c r="E19" s="221">
        <v>-0.60092910483201933</v>
      </c>
      <c r="F19" s="222">
        <v>422913.48000000231</v>
      </c>
      <c r="G19" s="221">
        <v>3.2708374893423411</v>
      </c>
    </row>
    <row r="20" spans="2:7">
      <c r="B20" s="224">
        <v>2013</v>
      </c>
      <c r="C20" s="220">
        <v>13184854</v>
      </c>
      <c r="D20" s="222">
        <v>-70248.289999999106</v>
      </c>
      <c r="E20" s="221">
        <v>-0.52997169288535417</v>
      </c>
      <c r="F20" s="222">
        <v>-250243.45999999717</v>
      </c>
      <c r="G20" s="221">
        <v>-1.8626099345021019</v>
      </c>
    </row>
    <row r="21" spans="2:7">
      <c r="B21" s="224">
        <v>2014</v>
      </c>
      <c r="C21" s="220">
        <v>13510018.699999999</v>
      </c>
      <c r="D21" s="222">
        <v>5057.0999999977648</v>
      </c>
      <c r="E21" s="221">
        <v>3.7446237536855165E-2</v>
      </c>
      <c r="F21" s="222">
        <v>325164.69999999925</v>
      </c>
      <c r="G21" s="221">
        <v>2.4661987155868417</v>
      </c>
    </row>
    <row r="22" spans="2:7">
      <c r="B22" s="224">
        <v>2015</v>
      </c>
      <c r="C22" s="220">
        <v>13992648.65</v>
      </c>
      <c r="D22" s="222">
        <v>2316.7100000008941</v>
      </c>
      <c r="E22" s="221">
        <v>1.655936406609726E-2</v>
      </c>
      <c r="F22" s="222">
        <v>482629.95000000112</v>
      </c>
      <c r="G22" s="221">
        <v>3.5723855067647037</v>
      </c>
    </row>
    <row r="23" spans="2:7">
      <c r="B23" s="882">
        <v>2016</v>
      </c>
      <c r="C23" s="220">
        <v>14519795.65</v>
      </c>
      <c r="D23" s="222">
        <v>-31353.449999999255</v>
      </c>
      <c r="E23" s="221">
        <v>-0.21547061187078498</v>
      </c>
      <c r="F23" s="222">
        <v>527147</v>
      </c>
      <c r="G23" s="221">
        <v>3.7673139173690373</v>
      </c>
    </row>
    <row r="24" spans="2:7">
      <c r="B24" s="882">
        <v>2017</v>
      </c>
      <c r="C24" s="220">
        <v>15139984.459999999</v>
      </c>
      <c r="D24" s="222">
        <v>-4854.5800000000745</v>
      </c>
      <c r="E24" s="221">
        <v>-3.2054351896235289E-2</v>
      </c>
      <c r="F24" s="222">
        <v>620188.80999999866</v>
      </c>
      <c r="G24" s="221">
        <v>4.2713329095647339</v>
      </c>
    </row>
    <row r="25" spans="2:7">
      <c r="B25" s="882">
        <v>2018</v>
      </c>
      <c r="C25" s="244"/>
      <c r="D25" s="226"/>
      <c r="E25" s="978"/>
      <c r="F25" s="226"/>
      <c r="G25" s="978"/>
    </row>
    <row r="26" spans="2:7">
      <c r="B26" s="245" t="s">
        <v>9</v>
      </c>
      <c r="C26" s="230">
        <v>15025513.660000002</v>
      </c>
      <c r="D26" s="231">
        <v>-165969.25999999791</v>
      </c>
      <c r="E26" s="829">
        <v>-1.0925151999578304</v>
      </c>
      <c r="F26" s="231">
        <v>591239.53000000305</v>
      </c>
      <c r="G26" s="829">
        <v>4.0960807912825885</v>
      </c>
    </row>
    <row r="27" spans="2:7">
      <c r="B27" s="245" t="s">
        <v>10</v>
      </c>
      <c r="C27" s="230">
        <v>15090156.199999999</v>
      </c>
      <c r="D27" s="231">
        <v>64642.539999997243</v>
      </c>
      <c r="E27" s="829">
        <v>0.43021850342516643</v>
      </c>
      <c r="F27" s="231">
        <v>587375.59999999963</v>
      </c>
      <c r="G27" s="829">
        <v>4.0500895393811476</v>
      </c>
    </row>
    <row r="28" spans="2:7">
      <c r="B28" s="245" t="s">
        <v>65</v>
      </c>
      <c r="C28" s="230">
        <v>15206426.949999999</v>
      </c>
      <c r="D28" s="231">
        <v>116270.75</v>
      </c>
      <c r="E28" s="829">
        <v>0.77050726618720944</v>
      </c>
      <c r="F28" s="231">
        <v>559309.61000000127</v>
      </c>
      <c r="G28" s="829">
        <v>3.8185644111184587</v>
      </c>
    </row>
    <row r="29" spans="2:7">
      <c r="B29" s="241" t="s">
        <v>66</v>
      </c>
      <c r="C29" s="232">
        <v>15364490.51</v>
      </c>
      <c r="D29" s="233">
        <v>158063.56000000052</v>
      </c>
      <c r="E29" s="234">
        <v>1.0394523349878853</v>
      </c>
      <c r="F29" s="233">
        <v>523436.47999999858</v>
      </c>
      <c r="G29" s="234">
        <v>3.5269494938965522</v>
      </c>
    </row>
    <row r="30" spans="2:7">
      <c r="B30" s="245" t="s">
        <v>67</v>
      </c>
      <c r="C30" s="232">
        <v>15586623.16</v>
      </c>
      <c r="D30" s="233">
        <v>222132.65000000037</v>
      </c>
      <c r="E30" s="234">
        <v>1.445753439435066</v>
      </c>
      <c r="F30" s="233">
        <v>537998.40999999829</v>
      </c>
      <c r="G30" s="234">
        <v>3.575066950885315</v>
      </c>
    </row>
    <row r="31" spans="2:7">
      <c r="B31" s="245" t="s">
        <v>68</v>
      </c>
      <c r="C31" s="232">
        <v>15664099.75</v>
      </c>
      <c r="D31" s="233">
        <v>77476.589999999851</v>
      </c>
      <c r="E31" s="234">
        <v>0.49707104101182153</v>
      </c>
      <c r="F31" s="233">
        <v>538380.99000000022</v>
      </c>
      <c r="G31" s="234">
        <v>3.5593745893500994</v>
      </c>
    </row>
    <row r="32" spans="2:7">
      <c r="B32" s="245" t="s">
        <v>69</v>
      </c>
      <c r="C32" s="232">
        <v>15704128.529999999</v>
      </c>
      <c r="D32" s="233">
        <v>40028.779999999329</v>
      </c>
      <c r="E32" s="234">
        <v>0.25554472097893211</v>
      </c>
      <c r="F32" s="233">
        <v>516046.02999999747</v>
      </c>
      <c r="G32" s="234">
        <v>3.3977036271695056</v>
      </c>
    </row>
    <row r="33" spans="2:7">
      <c r="B33" s="245" t="s">
        <v>70</v>
      </c>
      <c r="C33" s="232">
        <v>15519468.93</v>
      </c>
      <c r="D33" s="233">
        <v>-184659.59999999963</v>
      </c>
      <c r="E33" s="234">
        <v>-1.1758665859569248</v>
      </c>
      <c r="F33" s="233">
        <v>494120.12000000104</v>
      </c>
      <c r="G33" s="234">
        <v>3.2885766996047607</v>
      </c>
    </row>
    <row r="34" spans="2:7">
      <c r="B34" s="245" t="s">
        <v>77</v>
      </c>
      <c r="C34" s="232">
        <v>15539603.6</v>
      </c>
      <c r="D34" s="233">
        <v>20134.669999999925</v>
      </c>
      <c r="E34" s="234">
        <v>0.12973813788872235</v>
      </c>
      <c r="F34" s="233">
        <v>489743.46999999881</v>
      </c>
      <c r="G34" s="234">
        <v>3.2541396781738712</v>
      </c>
    </row>
    <row r="35" spans="2:7">
      <c r="B35" s="245" t="s">
        <v>78</v>
      </c>
      <c r="C35" s="232">
        <v>15666453</v>
      </c>
      <c r="D35" s="233">
        <v>126849.40000000037</v>
      </c>
      <c r="E35" s="234">
        <v>0.81629752769241293</v>
      </c>
      <c r="F35" s="233">
        <v>521613.96000000089</v>
      </c>
      <c r="G35" s="234">
        <v>3.4441697176334003</v>
      </c>
    </row>
    <row r="36" spans="2:7">
      <c r="B36" s="246" t="s">
        <v>79</v>
      </c>
      <c r="C36" s="235">
        <v>15624488.27</v>
      </c>
      <c r="D36" s="236">
        <v>-41964.730000000447</v>
      </c>
      <c r="E36" s="237">
        <v>-0.26786363192741192</v>
      </c>
      <c r="F36" s="236">
        <v>484503.81000000052</v>
      </c>
      <c r="G36" s="237">
        <v>3.2001605502308479</v>
      </c>
    </row>
    <row r="37" spans="2:7">
      <c r="B37" s="229" t="s">
        <v>80</v>
      </c>
      <c r="C37" s="232">
        <v>15704883.34</v>
      </c>
      <c r="D37" s="233">
        <v>80395.070000000298</v>
      </c>
      <c r="E37" s="234">
        <v>0.51454529972903629</v>
      </c>
      <c r="F37" s="233">
        <v>513400.41999999993</v>
      </c>
      <c r="G37" s="234">
        <v>3.3795280072631613</v>
      </c>
    </row>
    <row r="38" spans="2:7">
      <c r="B38" s="238">
        <v>2019</v>
      </c>
      <c r="C38" s="239"/>
      <c r="D38" s="240"/>
      <c r="E38" s="979"/>
      <c r="F38" s="240"/>
      <c r="G38" s="979"/>
    </row>
    <row r="39" spans="2:7">
      <c r="B39" s="245" t="s">
        <v>9</v>
      </c>
      <c r="C39" s="230">
        <v>15522075.26</v>
      </c>
      <c r="D39" s="231">
        <v>-182808.08000000007</v>
      </c>
      <c r="E39" s="829">
        <v>-1.1640206172967282</v>
      </c>
      <c r="F39" s="231">
        <v>496561.59999999776</v>
      </c>
      <c r="G39" s="829">
        <v>3.3047895149296238</v>
      </c>
    </row>
    <row r="40" spans="2:7">
      <c r="B40" s="245" t="s">
        <v>10</v>
      </c>
      <c r="C40" s="230">
        <v>15584786.1</v>
      </c>
      <c r="D40" s="231">
        <v>62710.839999999851</v>
      </c>
      <c r="E40" s="829">
        <v>0.4040106683518303</v>
      </c>
      <c r="F40" s="231">
        <v>494629.90000000037</v>
      </c>
      <c r="G40" s="829">
        <v>3.2778315442486985</v>
      </c>
    </row>
    <row r="41" spans="2:7">
      <c r="B41" s="245" t="s">
        <v>65</v>
      </c>
      <c r="C41" s="230">
        <v>15723509.710000001</v>
      </c>
      <c r="D41" s="231">
        <v>138723.61000000127</v>
      </c>
      <c r="E41" s="829">
        <v>0.890122001738618</v>
      </c>
      <c r="F41" s="231">
        <v>517082.76000000164</v>
      </c>
      <c r="G41" s="829">
        <v>3.4004224772868241</v>
      </c>
    </row>
    <row r="42" spans="2:7">
      <c r="B42" s="241" t="s">
        <v>66</v>
      </c>
      <c r="C42" s="232">
        <v>15897051.700000001</v>
      </c>
      <c r="D42" s="233">
        <v>173541.99000000022</v>
      </c>
      <c r="E42" s="234">
        <v>1.1037102606272953</v>
      </c>
      <c r="F42" s="233">
        <v>532561.19000000134</v>
      </c>
      <c r="G42" s="234">
        <v>3.4661819059563612</v>
      </c>
    </row>
    <row r="43" spans="2:7">
      <c r="B43" s="245" t="s">
        <v>67</v>
      </c>
      <c r="C43" s="232">
        <v>16097437.545454519</v>
      </c>
      <c r="D43" s="233">
        <v>200385.84545451775</v>
      </c>
      <c r="E43" s="234">
        <v>1.2605220718664185</v>
      </c>
      <c r="F43" s="233">
        <v>510814.38545451872</v>
      </c>
      <c r="G43" s="234">
        <v>3.2772614068544499</v>
      </c>
    </row>
    <row r="44" spans="2:7">
      <c r="B44" s="245" t="s">
        <v>68</v>
      </c>
      <c r="C44" s="232">
        <v>16162451.6</v>
      </c>
      <c r="D44" s="233">
        <v>65014.054545480758</v>
      </c>
      <c r="E44" s="234">
        <v>0.40387828411758164</v>
      </c>
      <c r="F44" s="233">
        <v>498351.84999999963</v>
      </c>
      <c r="G44" s="234">
        <v>3.1814905290040656</v>
      </c>
    </row>
    <row r="45" spans="2:7">
      <c r="B45" s="245" t="s">
        <v>69</v>
      </c>
      <c r="C45" s="232">
        <v>16183391.990000002</v>
      </c>
      <c r="D45" s="233">
        <v>20940.390000002459</v>
      </c>
      <c r="E45" s="234">
        <v>0.12956196571072098</v>
      </c>
      <c r="F45" s="233">
        <v>479263.46000000276</v>
      </c>
      <c r="G45" s="234">
        <v>3.0518309824353054</v>
      </c>
    </row>
    <row r="46" spans="2:7">
      <c r="B46" s="245" t="s">
        <v>70</v>
      </c>
      <c r="C46" s="232">
        <v>15987629.333333356</v>
      </c>
      <c r="D46" s="233">
        <v>-195762.65666664578</v>
      </c>
      <c r="E46" s="234">
        <v>-1.2096515785294599</v>
      </c>
      <c r="F46" s="233">
        <v>468160.4033333566</v>
      </c>
      <c r="G46" s="234">
        <v>3.0166006674904793</v>
      </c>
    </row>
    <row r="47" spans="2:7">
      <c r="B47" s="245" t="s">
        <v>77</v>
      </c>
      <c r="C47" s="232">
        <v>15987768.42</v>
      </c>
      <c r="D47" s="233">
        <v>139.08666664361954</v>
      </c>
      <c r="E47" s="234">
        <v>8.699642939120622E-4</v>
      </c>
      <c r="F47" s="233">
        <v>448164.8200000003</v>
      </c>
      <c r="G47" s="234">
        <v>2.8840170672049794</v>
      </c>
    </row>
    <row r="48" spans="2:7">
      <c r="B48" s="245" t="s">
        <v>78</v>
      </c>
      <c r="C48" s="232">
        <v>16090646</v>
      </c>
      <c r="D48" s="233">
        <v>102877.58000000007</v>
      </c>
      <c r="E48" s="234">
        <v>0.6434767961193586</v>
      </c>
      <c r="F48" s="233">
        <v>424193</v>
      </c>
      <c r="G48" s="234">
        <v>2.7076518213790877</v>
      </c>
    </row>
    <row r="49" spans="2:7">
      <c r="B49" s="246" t="s">
        <v>79</v>
      </c>
      <c r="C49" s="235">
        <v>16041754.35</v>
      </c>
      <c r="D49" s="236">
        <v>-48891.650000000373</v>
      </c>
      <c r="E49" s="237">
        <v>-0.30385138048528404</v>
      </c>
      <c r="F49" s="236">
        <v>417266.08000000007</v>
      </c>
      <c r="G49" s="237">
        <v>2.6705903757576266</v>
      </c>
    </row>
    <row r="50" spans="2:7">
      <c r="B50" s="245" t="s">
        <v>80</v>
      </c>
      <c r="C50" s="232">
        <v>16076050.370000001</v>
      </c>
      <c r="D50" s="233">
        <v>34296.020000001416</v>
      </c>
      <c r="E50" s="234">
        <v>0.21379220284593714</v>
      </c>
      <c r="F50" s="233">
        <v>371167.03000000119</v>
      </c>
      <c r="G50" s="234">
        <v>2.3633861007718906</v>
      </c>
    </row>
    <row r="51" spans="2:7">
      <c r="B51" s="238">
        <v>2020</v>
      </c>
      <c r="C51" s="239"/>
      <c r="D51" s="240"/>
      <c r="E51" s="979"/>
      <c r="F51" s="240"/>
      <c r="G51" s="979"/>
    </row>
    <row r="52" spans="2:7">
      <c r="B52" s="245" t="s">
        <v>9</v>
      </c>
      <c r="C52" s="230">
        <v>15851141.18</v>
      </c>
      <c r="D52" s="231">
        <v>-224909.19000000134</v>
      </c>
      <c r="E52" s="829">
        <v>-1.399032628186518</v>
      </c>
      <c r="F52" s="231">
        <v>329065.91999999993</v>
      </c>
      <c r="G52" s="829">
        <v>2.1199866286436304</v>
      </c>
    </row>
    <row r="53" spans="2:7">
      <c r="B53" s="245" t="s">
        <v>10</v>
      </c>
      <c r="C53" s="230">
        <v>15929150.699999999</v>
      </c>
      <c r="D53" s="231">
        <v>78009.519999999553</v>
      </c>
      <c r="E53" s="829">
        <v>0.49213819443123441</v>
      </c>
      <c r="F53" s="231">
        <v>344364.59999999963</v>
      </c>
      <c r="G53" s="829">
        <v>2.2096203168293584</v>
      </c>
    </row>
    <row r="54" spans="2:7">
      <c r="B54" s="241" t="s">
        <v>65</v>
      </c>
      <c r="C54" s="232">
        <v>15690349.545454582</v>
      </c>
      <c r="D54" s="233">
        <v>-238801.15454541706</v>
      </c>
      <c r="E54" s="234">
        <v>-1.4991455542285479</v>
      </c>
      <c r="F54" s="233">
        <v>-33160.164545418695</v>
      </c>
      <c r="G54" s="234">
        <v>-0.21089543719573101</v>
      </c>
    </row>
    <row r="55" spans="2:7">
      <c r="B55" s="241" t="s">
        <v>66</v>
      </c>
      <c r="C55" s="232">
        <v>15184891.85</v>
      </c>
      <c r="D55" s="233">
        <v>-505457.69545458257</v>
      </c>
      <c r="E55" s="234">
        <v>-3.2214559273538299</v>
      </c>
      <c r="F55" s="233">
        <v>-712159.85000000149</v>
      </c>
      <c r="G55" s="234">
        <v>-4.4798234505332886</v>
      </c>
    </row>
    <row r="56" spans="2:7">
      <c r="B56" s="245" t="s">
        <v>67</v>
      </c>
      <c r="C56" s="232">
        <v>15272073</v>
      </c>
      <c r="D56" s="233">
        <v>87181.150000000373</v>
      </c>
      <c r="E56" s="234">
        <v>0.57413085889051274</v>
      </c>
      <c r="F56" s="233">
        <v>-825364.54545451887</v>
      </c>
      <c r="G56" s="234">
        <v>-5.1273039148244948</v>
      </c>
    </row>
    <row r="57" spans="2:7">
      <c r="B57" s="245" t="s">
        <v>68</v>
      </c>
      <c r="C57" s="232">
        <v>15314801.363636356</v>
      </c>
      <c r="D57" s="233">
        <v>42728.363636355847</v>
      </c>
      <c r="E57" s="234">
        <v>0.27978103323862058</v>
      </c>
      <c r="F57" s="233">
        <v>-847650.23636364378</v>
      </c>
      <c r="G57" s="234">
        <v>-5.2445647315265234</v>
      </c>
    </row>
    <row r="58" spans="2:7">
      <c r="B58" s="245" t="s">
        <v>69</v>
      </c>
      <c r="C58" s="232">
        <v>15455918</v>
      </c>
      <c r="D58" s="233">
        <v>141116.63636364415</v>
      </c>
      <c r="E58" s="234">
        <v>0.92143954735655598</v>
      </c>
      <c r="F58" s="233">
        <v>-727473.99000000209</v>
      </c>
      <c r="G58" s="234">
        <v>-4.4951885887057585</v>
      </c>
    </row>
    <row r="59" spans="2:7">
      <c r="B59" s="245" t="s">
        <v>70</v>
      </c>
      <c r="C59" s="232">
        <v>15462464</v>
      </c>
      <c r="D59" s="233">
        <v>6546</v>
      </c>
      <c r="E59" s="234">
        <v>4.235270916939271E-2</v>
      </c>
      <c r="F59" s="233">
        <v>-525165.33333335631</v>
      </c>
      <c r="G59" s="234">
        <v>-3.2848230490208721</v>
      </c>
    </row>
    <row r="60" spans="2:7">
      <c r="B60" s="245" t="s">
        <v>77</v>
      </c>
      <c r="C60" s="232">
        <v>15547532.227272708</v>
      </c>
      <c r="D60" s="233">
        <v>85068.227272707969</v>
      </c>
      <c r="E60" s="234">
        <v>0.55015958176333868</v>
      </c>
      <c r="F60" s="233">
        <v>-440236.19272729196</v>
      </c>
      <c r="G60" s="234">
        <v>-2.7535812451259716</v>
      </c>
    </row>
    <row r="61" spans="2:7">
      <c r="B61" s="245" t="s">
        <v>78</v>
      </c>
      <c r="C61" s="232">
        <v>15661201</v>
      </c>
      <c r="D61" s="233">
        <v>113668.77272729203</v>
      </c>
      <c r="E61" s="234">
        <v>0.73110491791037191</v>
      </c>
      <c r="F61" s="233">
        <v>-429445</v>
      </c>
      <c r="G61" s="234">
        <v>-2.6689108690850674</v>
      </c>
    </row>
    <row r="62" spans="2:7">
      <c r="B62" s="246" t="s">
        <v>79</v>
      </c>
      <c r="C62" s="235">
        <v>15690667.619047605</v>
      </c>
      <c r="D62" s="236">
        <v>29466.619047604501</v>
      </c>
      <c r="E62" s="237">
        <v>0.18815044291689276</v>
      </c>
      <c r="F62" s="236">
        <v>-351086.73095239513</v>
      </c>
      <c r="G62" s="237">
        <v>-2.1885806458094521</v>
      </c>
    </row>
    <row r="63" spans="2:7">
      <c r="B63" s="245" t="s">
        <v>80</v>
      </c>
      <c r="C63" s="232"/>
      <c r="D63" s="233"/>
      <c r="E63" s="234"/>
      <c r="F63" s="233"/>
      <c r="G63" s="234"/>
    </row>
    <row r="67" spans="2:7">
      <c r="B67" s="1038"/>
      <c r="C67" s="896"/>
      <c r="D67" s="896"/>
      <c r="E67" s="896"/>
      <c r="F67" s="896"/>
      <c r="G67" s="896"/>
    </row>
    <row r="68" spans="2:7">
      <c r="B68" s="1068"/>
      <c r="C68" s="1062"/>
      <c r="D68" s="1063"/>
      <c r="E68" s="1064"/>
      <c r="F68" s="1063"/>
      <c r="G68" s="1064"/>
    </row>
    <row r="69" spans="2:7">
      <c r="B69" s="1069"/>
      <c r="C69" s="1065"/>
      <c r="D69" s="1066"/>
      <c r="E69" s="1067"/>
      <c r="F69" s="1066"/>
      <c r="G69" s="1067"/>
    </row>
    <row r="70" spans="2:7">
      <c r="B70" s="1038"/>
      <c r="C70" s="896"/>
      <c r="D70" s="896"/>
      <c r="E70" s="896"/>
      <c r="F70" s="896"/>
      <c r="G70" s="8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I11" sqref="I11"/>
    </sheetView>
  </sheetViews>
  <sheetFormatPr baseColWidth="10" defaultColWidth="11.42578125" defaultRowHeight="15"/>
  <cols>
    <col min="1" max="1" width="3" style="248" customWidth="1"/>
    <col min="2" max="2" width="41.7109375" style="249" customWidth="1"/>
    <col min="3" max="3" width="13" style="250" customWidth="1"/>
    <col min="4" max="4" width="12.85546875" style="250" customWidth="1"/>
    <col min="5" max="5" width="10" style="250" customWidth="1"/>
    <col min="6" max="6" width="12.140625" style="250" customWidth="1"/>
    <col min="7" max="7" width="9.5703125" style="251" customWidth="1"/>
    <col min="8" max="16384" width="11.42578125" style="250"/>
  </cols>
  <sheetData>
    <row r="1" spans="1:240" hidden="1">
      <c r="C1" s="249"/>
      <c r="E1" s="249"/>
    </row>
    <row r="2" spans="1:240" hidden="1">
      <c r="C2" s="249"/>
      <c r="E2" s="249"/>
    </row>
    <row r="3" spans="1:240" ht="18" customHeight="1">
      <c r="B3" s="1166" t="s">
        <v>282</v>
      </c>
      <c r="C3" s="1167"/>
      <c r="D3" s="1167"/>
      <c r="E3" s="1167"/>
      <c r="F3" s="1167"/>
      <c r="G3" s="1168"/>
    </row>
    <row r="4" spans="1:240" ht="18.95" customHeight="1">
      <c r="B4" s="1169" t="s">
        <v>221</v>
      </c>
      <c r="C4" s="1170"/>
      <c r="D4" s="1170"/>
      <c r="E4" s="1170"/>
      <c r="F4" s="1170"/>
      <c r="G4" s="1171"/>
    </row>
    <row r="5" spans="1:240" s="255" customFormat="1" ht="19.5">
      <c r="A5" s="253"/>
      <c r="B5" s="1172" t="s">
        <v>132</v>
      </c>
      <c r="C5" s="1175" t="s">
        <v>657</v>
      </c>
      <c r="D5" s="1178" t="s">
        <v>133</v>
      </c>
      <c r="E5" s="1179"/>
      <c r="F5" s="1172" t="s">
        <v>236</v>
      </c>
      <c r="G5" s="1179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4"/>
      <c r="FH5" s="254"/>
      <c r="FI5" s="254"/>
      <c r="FJ5" s="254"/>
      <c r="FK5" s="254"/>
      <c r="FL5" s="254"/>
      <c r="FM5" s="254"/>
      <c r="FN5" s="254"/>
      <c r="FO5" s="254"/>
      <c r="FP5" s="254"/>
      <c r="FQ5" s="254"/>
      <c r="FR5" s="254"/>
      <c r="FS5" s="254"/>
      <c r="FT5" s="254"/>
      <c r="FU5" s="254"/>
      <c r="FV5" s="254"/>
      <c r="FW5" s="254"/>
      <c r="FX5" s="254"/>
      <c r="FY5" s="254"/>
      <c r="FZ5" s="254"/>
      <c r="GA5" s="254"/>
      <c r="GB5" s="254"/>
      <c r="GC5" s="254"/>
      <c r="GD5" s="254"/>
      <c r="GE5" s="254"/>
      <c r="GF5" s="254"/>
      <c r="GG5" s="254"/>
      <c r="GH5" s="254"/>
      <c r="GI5" s="254"/>
      <c r="GJ5" s="254"/>
      <c r="GK5" s="254"/>
      <c r="GL5" s="254"/>
      <c r="GM5" s="254"/>
      <c r="GN5" s="254"/>
      <c r="GO5" s="254"/>
      <c r="GP5" s="254"/>
      <c r="GQ5" s="254"/>
      <c r="GR5" s="254"/>
      <c r="GS5" s="254"/>
      <c r="GT5" s="254"/>
      <c r="GU5" s="254"/>
      <c r="GV5" s="254"/>
      <c r="GW5" s="254"/>
      <c r="GX5" s="254"/>
      <c r="GY5" s="254"/>
      <c r="GZ5" s="254"/>
      <c r="HA5" s="254"/>
      <c r="HB5" s="254"/>
      <c r="HC5" s="254"/>
      <c r="HD5" s="254"/>
      <c r="HE5" s="254"/>
      <c r="HF5" s="254"/>
      <c r="HG5" s="254"/>
      <c r="HH5" s="254"/>
      <c r="HI5" s="254"/>
      <c r="HJ5" s="254"/>
      <c r="HK5" s="254"/>
      <c r="HL5" s="254"/>
      <c r="HM5" s="254"/>
      <c r="HN5" s="254"/>
      <c r="HO5" s="254"/>
      <c r="HP5" s="254"/>
      <c r="HQ5" s="254"/>
      <c r="HR5" s="254"/>
      <c r="HS5" s="254"/>
      <c r="HT5" s="254"/>
      <c r="HU5" s="254"/>
      <c r="HV5" s="254"/>
      <c r="HW5" s="254"/>
      <c r="HX5" s="254"/>
      <c r="HY5" s="254"/>
      <c r="HZ5" s="254"/>
      <c r="IA5" s="254"/>
      <c r="IB5" s="254"/>
      <c r="IC5" s="254"/>
      <c r="ID5" s="254"/>
      <c r="IE5" s="254"/>
      <c r="IF5" s="254"/>
    </row>
    <row r="6" spans="1:240" s="255" customFormat="1" ht="14.45" customHeight="1">
      <c r="A6" s="253"/>
      <c r="B6" s="1173"/>
      <c r="C6" s="1176"/>
      <c r="D6" s="1174"/>
      <c r="E6" s="1180"/>
      <c r="F6" s="1174"/>
      <c r="G6" s="1180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4"/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4"/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4"/>
      <c r="HG6" s="254"/>
      <c r="HH6" s="254"/>
      <c r="HI6" s="254"/>
      <c r="HJ6" s="254"/>
      <c r="HK6" s="254"/>
      <c r="HL6" s="254"/>
      <c r="HM6" s="254"/>
      <c r="HN6" s="254"/>
      <c r="HO6" s="254"/>
      <c r="HP6" s="254"/>
      <c r="HQ6" s="254"/>
      <c r="HR6" s="254"/>
      <c r="HS6" s="254"/>
      <c r="HT6" s="254"/>
      <c r="HU6" s="254"/>
      <c r="HV6" s="254"/>
      <c r="HW6" s="254"/>
      <c r="HX6" s="254"/>
      <c r="HY6" s="254"/>
      <c r="HZ6" s="254"/>
      <c r="IA6" s="254"/>
      <c r="IB6" s="254"/>
      <c r="IC6" s="254"/>
      <c r="ID6" s="254"/>
      <c r="IE6" s="254"/>
      <c r="IF6" s="254"/>
    </row>
    <row r="7" spans="1:240" s="255" customFormat="1" ht="20.25" customHeight="1">
      <c r="A7" s="253"/>
      <c r="B7" s="1174"/>
      <c r="C7" s="1177"/>
      <c r="D7" s="256" t="s">
        <v>11</v>
      </c>
      <c r="E7" s="257" t="s">
        <v>8</v>
      </c>
      <c r="F7" s="256" t="s">
        <v>11</v>
      </c>
      <c r="G7" s="257" t="s">
        <v>8</v>
      </c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4"/>
      <c r="ED7" s="254"/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4"/>
      <c r="FF7" s="254"/>
      <c r="FG7" s="254"/>
      <c r="FH7" s="254"/>
      <c r="FI7" s="254"/>
      <c r="FJ7" s="254"/>
      <c r="FK7" s="254"/>
      <c r="FL7" s="254"/>
      <c r="FM7" s="254"/>
      <c r="FN7" s="254"/>
      <c r="FO7" s="254"/>
      <c r="FP7" s="254"/>
      <c r="FQ7" s="254"/>
      <c r="FR7" s="254"/>
      <c r="FS7" s="254"/>
      <c r="FT7" s="254"/>
      <c r="FU7" s="254"/>
      <c r="FV7" s="254"/>
      <c r="FW7" s="254"/>
      <c r="FX7" s="254"/>
      <c r="FY7" s="254"/>
      <c r="FZ7" s="254"/>
      <c r="GA7" s="254"/>
      <c r="GB7" s="254"/>
      <c r="GC7" s="254"/>
      <c r="GD7" s="254"/>
      <c r="GE7" s="254"/>
      <c r="GF7" s="254"/>
      <c r="GG7" s="254"/>
      <c r="GH7" s="254"/>
      <c r="GI7" s="254"/>
      <c r="GJ7" s="254"/>
      <c r="GK7" s="254"/>
      <c r="GL7" s="254"/>
      <c r="GM7" s="254"/>
      <c r="GN7" s="254"/>
      <c r="GO7" s="254"/>
      <c r="GP7" s="254"/>
      <c r="GQ7" s="254"/>
      <c r="GR7" s="254"/>
      <c r="GS7" s="254"/>
      <c r="GT7" s="254"/>
      <c r="GU7" s="254"/>
      <c r="GV7" s="254"/>
      <c r="GW7" s="254"/>
      <c r="GX7" s="254"/>
      <c r="GY7" s="254"/>
      <c r="GZ7" s="254"/>
      <c r="HA7" s="254"/>
      <c r="HB7" s="254"/>
      <c r="HC7" s="254"/>
      <c r="HD7" s="254"/>
      <c r="HE7" s="254"/>
      <c r="HF7" s="254"/>
      <c r="HG7" s="254"/>
      <c r="HH7" s="254"/>
      <c r="HI7" s="254"/>
      <c r="HJ7" s="254"/>
      <c r="HK7" s="254"/>
      <c r="HL7" s="254"/>
      <c r="HM7" s="254"/>
      <c r="HN7" s="254"/>
      <c r="HO7" s="254"/>
      <c r="HP7" s="254"/>
      <c r="HQ7" s="254"/>
      <c r="HR7" s="254"/>
      <c r="HS7" s="254"/>
      <c r="HT7" s="254"/>
      <c r="HU7" s="254"/>
      <c r="HV7" s="254"/>
      <c r="HW7" s="254"/>
      <c r="HX7" s="254"/>
      <c r="HY7" s="254"/>
      <c r="HZ7" s="254"/>
      <c r="IA7" s="254"/>
      <c r="IB7" s="254"/>
      <c r="IC7" s="254"/>
      <c r="ID7" s="254"/>
      <c r="IE7" s="254"/>
      <c r="IF7" s="254"/>
    </row>
    <row r="8" spans="1:240" s="262" customFormat="1" ht="28.5" customHeight="1">
      <c r="A8" s="258"/>
      <c r="B8" s="259" t="s">
        <v>135</v>
      </c>
      <c r="C8" s="6">
        <v>74109.809523809599</v>
      </c>
      <c r="D8" s="260">
        <v>-2345.2380952380045</v>
      </c>
      <c r="E8" s="261">
        <v>-3.0674731993152626E-2</v>
      </c>
      <c r="F8" s="260">
        <v>2316.7095238095935</v>
      </c>
      <c r="G8" s="261">
        <v>3.2269250440635666E-2</v>
      </c>
    </row>
    <row r="9" spans="1:240" s="262" customFormat="1" ht="24.95" customHeight="1">
      <c r="A9" s="258"/>
      <c r="B9" s="259" t="s">
        <v>136</v>
      </c>
      <c r="C9" s="6">
        <v>18668.857142857101</v>
      </c>
      <c r="D9" s="260">
        <v>-52.523809523900127</v>
      </c>
      <c r="E9" s="261">
        <v>-2.8055520934858746E-3</v>
      </c>
      <c r="F9" s="260">
        <v>-702.44285714289799</v>
      </c>
      <c r="G9" s="261">
        <v>-3.6262040087288838E-2</v>
      </c>
    </row>
    <row r="10" spans="1:240" s="262" customFormat="1" ht="27.2" customHeight="1">
      <c r="A10" s="258"/>
      <c r="B10" s="259" t="s">
        <v>137</v>
      </c>
      <c r="C10" s="6">
        <v>1832556.33333333</v>
      </c>
      <c r="D10" s="260">
        <v>4627.5238095200621</v>
      </c>
      <c r="E10" s="261">
        <v>2.5315667576384371E-3</v>
      </c>
      <c r="F10" s="260">
        <v>-43129.71666667005</v>
      </c>
      <c r="G10" s="261">
        <v>-2.299410216686848E-2</v>
      </c>
    </row>
    <row r="11" spans="1:240" s="262" customFormat="1" ht="30.95" customHeight="1">
      <c r="A11" s="258"/>
      <c r="B11" s="259" t="s">
        <v>138</v>
      </c>
      <c r="C11" s="6">
        <v>34320.809523809497</v>
      </c>
      <c r="D11" s="260">
        <v>-171.33333333340124</v>
      </c>
      <c r="E11" s="261">
        <v>-4.9673148474137507E-3</v>
      </c>
      <c r="F11" s="260">
        <v>-162.74047619050543</v>
      </c>
      <c r="G11" s="261">
        <v>-4.7193655000864476E-3</v>
      </c>
    </row>
    <row r="12" spans="1:240" s="262" customFormat="1" ht="35.85" customHeight="1">
      <c r="A12" s="258"/>
      <c r="B12" s="259" t="s">
        <v>139</v>
      </c>
      <c r="C12" s="6">
        <v>145477.80952380999</v>
      </c>
      <c r="D12" s="260">
        <v>-832.76190476102056</v>
      </c>
      <c r="E12" s="261">
        <v>-5.6917411819936703E-3</v>
      </c>
      <c r="F12" s="260">
        <v>1037.0095238100039</v>
      </c>
      <c r="G12" s="261">
        <v>7.1794778470488652E-3</v>
      </c>
    </row>
    <row r="13" spans="1:240" s="262" customFormat="1" ht="26.25" customHeight="1">
      <c r="A13" s="258"/>
      <c r="B13" s="259" t="s">
        <v>96</v>
      </c>
      <c r="C13" s="6">
        <v>877201.23809523799</v>
      </c>
      <c r="D13" s="260">
        <v>5066.2857142849825</v>
      </c>
      <c r="E13" s="261">
        <v>5.8090616600721123E-3</v>
      </c>
      <c r="F13" s="260">
        <v>-9848.2619047620101</v>
      </c>
      <c r="G13" s="261">
        <v>-1.1102268706269514E-2</v>
      </c>
    </row>
    <row r="14" spans="1:240" s="262" customFormat="1" ht="30.95" customHeight="1">
      <c r="A14" s="258"/>
      <c r="B14" s="259" t="s">
        <v>156</v>
      </c>
      <c r="C14" s="6">
        <v>2396781.42857143</v>
      </c>
      <c r="D14" s="260">
        <v>9832.6666666702367</v>
      </c>
      <c r="E14" s="261">
        <v>4.1193455107195742E-3</v>
      </c>
      <c r="F14" s="260">
        <v>-70173.271428570151</v>
      </c>
      <c r="G14" s="261">
        <v>-2.8445301986522176E-2</v>
      </c>
    </row>
    <row r="15" spans="1:240" s="262" customFormat="1" ht="26.25" customHeight="1">
      <c r="A15" s="258"/>
      <c r="B15" s="259" t="s">
        <v>140</v>
      </c>
      <c r="C15" s="6">
        <v>718010.14285714296</v>
      </c>
      <c r="D15" s="260">
        <v>1386.9523809530074</v>
      </c>
      <c r="E15" s="261">
        <v>1.9353998019955299E-3</v>
      </c>
      <c r="F15" s="260">
        <v>-21407.20714285702</v>
      </c>
      <c r="G15" s="261">
        <v>-2.895145365855567E-2</v>
      </c>
    </row>
    <row r="16" spans="1:240" s="262" customFormat="1" ht="25.5" customHeight="1">
      <c r="A16" s="258"/>
      <c r="B16" s="259" t="s">
        <v>141</v>
      </c>
      <c r="C16" s="6">
        <v>1035642.33333333</v>
      </c>
      <c r="D16" s="260">
        <v>-77840.095238100039</v>
      </c>
      <c r="E16" s="261">
        <v>-6.9906891425279949E-2</v>
      </c>
      <c r="F16" s="260">
        <v>-238523.46666667005</v>
      </c>
      <c r="G16" s="261">
        <v>-0.18719970875585423</v>
      </c>
    </row>
    <row r="17" spans="1:7" s="262" customFormat="1" ht="25.5" customHeight="1">
      <c r="A17" s="258"/>
      <c r="B17" s="259" t="s">
        <v>142</v>
      </c>
      <c r="C17" s="6">
        <v>513009.61904761899</v>
      </c>
      <c r="D17" s="260">
        <v>3718.3333333330229</v>
      </c>
      <c r="E17" s="261">
        <v>7.3009953981797437E-3</v>
      </c>
      <c r="F17" s="260">
        <v>5993.7190476189717</v>
      </c>
      <c r="G17" s="261">
        <v>1.1821560325068647E-2</v>
      </c>
    </row>
    <row r="18" spans="1:7" s="262" customFormat="1" ht="26.25" customHeight="1">
      <c r="A18" s="258"/>
      <c r="B18" s="259" t="s">
        <v>149</v>
      </c>
      <c r="C18" s="6">
        <v>318348.23809523799</v>
      </c>
      <c r="D18" s="260">
        <v>-677.14285714301514</v>
      </c>
      <c r="E18" s="261">
        <v>-2.1225360036294383E-3</v>
      </c>
      <c r="F18" s="260">
        <v>-2462.9119047620334</v>
      </c>
      <c r="G18" s="261">
        <v>-7.6771393536728683E-3</v>
      </c>
    </row>
    <row r="19" spans="1:7" s="262" customFormat="1" ht="28.5" customHeight="1">
      <c r="A19" s="258"/>
      <c r="B19" s="259" t="s">
        <v>143</v>
      </c>
      <c r="C19" s="6">
        <v>94272.523809523802</v>
      </c>
      <c r="D19" s="260">
        <v>-598.61904761909682</v>
      </c>
      <c r="E19" s="261">
        <v>-6.3098117044979585E-3</v>
      </c>
      <c r="F19" s="260">
        <v>-3836.8261904762039</v>
      </c>
      <c r="G19" s="261">
        <v>-3.9107650702773999E-2</v>
      </c>
    </row>
    <row r="20" spans="1:7" s="262" customFormat="1" ht="30.95" customHeight="1">
      <c r="A20" s="258"/>
      <c r="B20" s="259" t="s">
        <v>150</v>
      </c>
      <c r="C20" s="6">
        <v>762098.95238095196</v>
      </c>
      <c r="D20" s="260">
        <v>5137.4761904759798</v>
      </c>
      <c r="E20" s="261">
        <v>6.7869717972057764E-3</v>
      </c>
      <c r="F20" s="260">
        <v>-9472.3476190480869</v>
      </c>
      <c r="G20" s="261">
        <v>-1.2276697719378782E-2</v>
      </c>
    </row>
    <row r="21" spans="1:7" s="262" customFormat="1" ht="32.450000000000003" customHeight="1">
      <c r="A21" s="258"/>
      <c r="B21" s="259" t="s">
        <v>151</v>
      </c>
      <c r="C21" s="6">
        <v>1331113.33333333</v>
      </c>
      <c r="D21" s="260">
        <v>12984.14285713993</v>
      </c>
      <c r="E21" s="261">
        <v>9.8504326821327037E-3</v>
      </c>
      <c r="F21" s="260">
        <v>-14603.066666669911</v>
      </c>
      <c r="G21" s="261">
        <v>-1.0851518690468409E-2</v>
      </c>
    </row>
    <row r="22" spans="1:7" s="262" customFormat="1" ht="30.95" customHeight="1">
      <c r="A22" s="258"/>
      <c r="B22" s="259" t="s">
        <v>152</v>
      </c>
      <c r="C22" s="6">
        <v>1148242.42857143</v>
      </c>
      <c r="D22" s="260">
        <v>12953.190476190066</v>
      </c>
      <c r="E22" s="261">
        <v>1.140959505431649E-2</v>
      </c>
      <c r="F22" s="260">
        <v>33624.978571430082</v>
      </c>
      <c r="G22" s="261">
        <v>3.0167281672676127E-2</v>
      </c>
    </row>
    <row r="23" spans="1:7" s="262" customFormat="1" ht="25.5" customHeight="1">
      <c r="A23" s="258"/>
      <c r="B23" s="259" t="s">
        <v>144</v>
      </c>
      <c r="C23" s="6">
        <v>996785.23809523799</v>
      </c>
      <c r="D23" s="260">
        <v>31582.19047618995</v>
      </c>
      <c r="E23" s="261">
        <v>3.2720773679793647E-2</v>
      </c>
      <c r="F23" s="260">
        <v>16716.788095238036</v>
      </c>
      <c r="G23" s="261">
        <v>1.7056755673787949E-2</v>
      </c>
    </row>
    <row r="24" spans="1:7" s="262" customFormat="1" ht="30.95" customHeight="1">
      <c r="A24" s="258"/>
      <c r="B24" s="259" t="s">
        <v>153</v>
      </c>
      <c r="C24" s="6">
        <v>1683919.8095238111</v>
      </c>
      <c r="D24" s="260">
        <v>7455.7619047649205</v>
      </c>
      <c r="E24" s="261">
        <v>4.4473139256124838E-3</v>
      </c>
      <c r="F24" s="260">
        <v>82676.459523811005</v>
      </c>
      <c r="G24" s="261">
        <v>5.1632663782060995E-2</v>
      </c>
    </row>
    <row r="25" spans="1:7" s="262" customFormat="1" ht="30.95" customHeight="1">
      <c r="A25" s="258"/>
      <c r="B25" s="259" t="s">
        <v>154</v>
      </c>
      <c r="C25" s="6">
        <v>230689.095238095</v>
      </c>
      <c r="D25" s="260">
        <v>-589.4285714289872</v>
      </c>
      <c r="E25" s="261">
        <v>-2.5485659529478344E-3</v>
      </c>
      <c r="F25" s="260">
        <v>-40032.604761905008</v>
      </c>
      <c r="G25" s="261">
        <v>-0.14787364574729323</v>
      </c>
    </row>
    <row r="26" spans="1:7" s="262" customFormat="1" ht="25.5" customHeight="1">
      <c r="A26" s="258"/>
      <c r="B26" s="259" t="s">
        <v>145</v>
      </c>
      <c r="C26" s="6">
        <v>306325.09523809497</v>
      </c>
      <c r="D26" s="260">
        <v>-2892</v>
      </c>
      <c r="E26" s="261">
        <v>-9.35265237445293E-3</v>
      </c>
      <c r="F26" s="260">
        <v>-29359.654761905025</v>
      </c>
      <c r="G26" s="261">
        <v>-8.7461985573979883E-2</v>
      </c>
    </row>
    <row r="27" spans="1:7" s="262" customFormat="1" ht="53.45" customHeight="1">
      <c r="A27" s="258"/>
      <c r="B27" s="259" t="s">
        <v>146</v>
      </c>
      <c r="C27" s="6">
        <v>41166.333333333299</v>
      </c>
      <c r="D27" s="260">
        <v>-331.0476190476038</v>
      </c>
      <c r="E27" s="261">
        <v>-7.9775545215127197E-3</v>
      </c>
      <c r="F27" s="260">
        <v>-879.31666666670208</v>
      </c>
      <c r="G27" s="261">
        <v>-2.0913380258521408E-2</v>
      </c>
    </row>
    <row r="28" spans="1:7" s="262" customFormat="1" ht="30.95" customHeight="1">
      <c r="A28" s="258"/>
      <c r="B28" s="259" t="s">
        <v>147</v>
      </c>
      <c r="C28" s="6">
        <v>3483.2857142857101</v>
      </c>
      <c r="D28" s="260">
        <v>5.2380952380899544</v>
      </c>
      <c r="E28" s="261">
        <v>1.5060447158352641E-3</v>
      </c>
      <c r="F28" s="260">
        <v>54.985714285709946</v>
      </c>
      <c r="G28" s="261">
        <v>1.6038769735936098E-2</v>
      </c>
    </row>
    <row r="29" spans="1:7" s="267" customFormat="1" ht="23.85" customHeight="1">
      <c r="A29" s="263"/>
      <c r="B29" s="264" t="s">
        <v>187</v>
      </c>
      <c r="C29" s="265">
        <v>14562222.714285711</v>
      </c>
      <c r="D29" s="7">
        <v>8419.7142857108265</v>
      </c>
      <c r="E29" s="266">
        <v>5.7852331007302027E-4</v>
      </c>
      <c r="F29" s="7">
        <v>-342173.18571428955</v>
      </c>
      <c r="G29" s="266">
        <v>-2.2957870148517023E-2</v>
      </c>
    </row>
    <row r="30" spans="1:7" ht="6" customHeight="1">
      <c r="B30" s="268"/>
      <c r="C30" s="269"/>
      <c r="D30" s="269"/>
      <c r="E30" s="269"/>
      <c r="F30" s="269"/>
      <c r="G30" s="270"/>
    </row>
    <row r="31" spans="1:7" s="262" customFormat="1" ht="22.7" customHeight="1">
      <c r="A31" s="258"/>
      <c r="B31" s="271" t="s">
        <v>188</v>
      </c>
      <c r="C31" s="6">
        <v>747920.57</v>
      </c>
      <c r="D31" s="260">
        <v>18167.284285713919</v>
      </c>
      <c r="E31" s="261">
        <v>2.4895104470727736E-2</v>
      </c>
      <c r="F31" s="260">
        <v>7946.7199999999721</v>
      </c>
      <c r="G31" s="261">
        <v>1.0739190310576463E-2</v>
      </c>
    </row>
    <row r="32" spans="1:7" s="262" customFormat="1" ht="21.6" hidden="1" customHeight="1">
      <c r="A32" s="258"/>
      <c r="B32" s="271"/>
      <c r="C32" s="6"/>
      <c r="D32" s="260"/>
      <c r="E32" s="261"/>
      <c r="F32" s="260"/>
      <c r="G32" s="272"/>
    </row>
    <row r="33" spans="1:7" s="262" customFormat="1" ht="22.7" customHeight="1">
      <c r="A33" s="258"/>
      <c r="B33" s="271" t="s">
        <v>189</v>
      </c>
      <c r="C33" s="6">
        <v>380524.33</v>
      </c>
      <c r="D33" s="260">
        <v>2880.0442857144517</v>
      </c>
      <c r="E33" s="261">
        <v>7.6263414929398365E-3</v>
      </c>
      <c r="F33" s="260">
        <v>-16860.26999999996</v>
      </c>
      <c r="G33" s="261">
        <v>-4.2428091073483887E-2</v>
      </c>
    </row>
    <row r="34" spans="1:7" s="267" customFormat="1" ht="24.95" customHeight="1">
      <c r="A34" s="263"/>
      <c r="B34" s="264" t="s">
        <v>190</v>
      </c>
      <c r="C34" s="265">
        <v>15690667.614285711</v>
      </c>
      <c r="D34" s="7">
        <v>29467.042857140303</v>
      </c>
      <c r="E34" s="266">
        <v>1.8815315417706202E-3</v>
      </c>
      <c r="F34" s="7">
        <v>-351086.73571428843</v>
      </c>
      <c r="G34" s="266">
        <v>-2.188580675493812E-2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P259"/>
  <sheetViews>
    <sheetView showGridLines="0" showRowColHeaders="0" workbookViewId="0">
      <pane ySplit="1" topLeftCell="A2" activePane="bottomLeft" state="frozen"/>
      <selection pane="bottomLeft" activeCell="I15" sqref="I15"/>
    </sheetView>
  </sheetViews>
  <sheetFormatPr baseColWidth="10" defaultColWidth="11.42578125" defaultRowHeight="15"/>
  <cols>
    <col min="1" max="1" width="3.140625" style="248" customWidth="1"/>
    <col min="2" max="2" width="9.85546875" style="275" customWidth="1"/>
    <col min="3" max="3" width="36.140625" style="274" customWidth="1"/>
    <col min="4" max="4" width="15.85546875" style="274" customWidth="1"/>
    <col min="5" max="5" width="15.42578125" style="276" customWidth="1"/>
    <col min="6" max="6" width="12.7109375" style="274" customWidth="1"/>
    <col min="7" max="16384" width="11.42578125" style="274"/>
  </cols>
  <sheetData>
    <row r="1" spans="1:16" ht="44.45" customHeight="1">
      <c r="B1" s="1181" t="s">
        <v>244</v>
      </c>
      <c r="C1" s="1182"/>
      <c r="D1" s="1182"/>
      <c r="E1" s="1182"/>
      <c r="F1" s="1182"/>
      <c r="G1" s="1183"/>
      <c r="H1" s="412"/>
      <c r="I1" s="412"/>
      <c r="J1" s="412"/>
      <c r="K1" s="412"/>
      <c r="L1" s="412"/>
      <c r="M1" s="413"/>
      <c r="N1" s="412"/>
      <c r="O1" s="412"/>
      <c r="P1" s="412"/>
    </row>
    <row r="2" spans="1:16" ht="25.5" customHeight="1">
      <c r="B2" s="1184"/>
      <c r="C2" s="1185"/>
      <c r="D2" s="1188">
        <v>43739</v>
      </c>
      <c r="E2" s="1188">
        <v>44105</v>
      </c>
      <c r="F2" s="1190" t="s">
        <v>229</v>
      </c>
      <c r="G2" s="1191"/>
      <c r="H2" s="418"/>
      <c r="I2" s="412"/>
      <c r="J2" s="412"/>
      <c r="K2" s="412"/>
      <c r="L2" s="412"/>
      <c r="M2" s="412"/>
      <c r="N2" s="412"/>
      <c r="O2" s="412"/>
      <c r="P2" s="412"/>
    </row>
    <row r="3" spans="1:16" ht="29.25" customHeight="1">
      <c r="B3" s="1186"/>
      <c r="C3" s="1187"/>
      <c r="D3" s="1189"/>
      <c r="E3" s="1189"/>
      <c r="F3" s="277" t="s">
        <v>11</v>
      </c>
      <c r="G3" s="277" t="s">
        <v>13</v>
      </c>
      <c r="H3" s="418"/>
      <c r="I3" s="412"/>
      <c r="J3" s="414"/>
      <c r="K3" s="414"/>
      <c r="L3" s="412"/>
      <c r="M3" s="412"/>
      <c r="N3" s="412"/>
      <c r="O3" s="412"/>
      <c r="P3" s="412"/>
    </row>
    <row r="4" spans="1:16" ht="39.75" customHeight="1">
      <c r="A4" s="253"/>
      <c r="B4" s="980"/>
      <c r="C4" s="981" t="s">
        <v>230</v>
      </c>
      <c r="D4" s="982">
        <v>348311</v>
      </c>
      <c r="E4" s="982">
        <v>359759</v>
      </c>
      <c r="F4" s="982">
        <v>11448</v>
      </c>
      <c r="G4" s="983">
        <v>3.29</v>
      </c>
      <c r="H4" s="418"/>
      <c r="I4" s="412"/>
      <c r="J4" s="415"/>
      <c r="K4" s="415"/>
      <c r="L4" s="412"/>
      <c r="M4" s="412"/>
      <c r="N4" s="412"/>
      <c r="O4" s="412"/>
      <c r="P4" s="412"/>
    </row>
    <row r="5" spans="1:16" ht="39.75" customHeight="1">
      <c r="A5" s="253"/>
      <c r="B5" s="980"/>
      <c r="C5" s="981" t="s">
        <v>231</v>
      </c>
      <c r="D5" s="982">
        <v>1507706</v>
      </c>
      <c r="E5" s="982">
        <v>1629159</v>
      </c>
      <c r="F5" s="982">
        <v>121453</v>
      </c>
      <c r="G5" s="983">
        <v>8.06</v>
      </c>
      <c r="H5" s="418"/>
      <c r="I5" s="412"/>
      <c r="J5" s="415"/>
      <c r="K5" s="415"/>
      <c r="L5" s="412"/>
      <c r="M5" s="412"/>
      <c r="N5" s="412"/>
      <c r="O5" s="412"/>
      <c r="P5" s="412"/>
    </row>
    <row r="6" spans="1:16" ht="28.5" customHeight="1">
      <c r="A6" s="253"/>
      <c r="B6" s="980"/>
      <c r="C6" s="981" t="s">
        <v>232</v>
      </c>
      <c r="D6" s="982">
        <v>702245</v>
      </c>
      <c r="E6" s="982">
        <v>707054</v>
      </c>
      <c r="F6" s="982">
        <v>4809</v>
      </c>
      <c r="G6" s="983">
        <v>0.68</v>
      </c>
      <c r="H6" s="418"/>
      <c r="I6" s="412"/>
      <c r="J6" s="415"/>
      <c r="K6" s="415"/>
      <c r="L6" s="412"/>
      <c r="M6" s="412"/>
      <c r="N6" s="412"/>
      <c r="O6" s="412"/>
      <c r="P6" s="412"/>
    </row>
    <row r="7" spans="1:16" ht="39.75" customHeight="1">
      <c r="A7" s="258"/>
      <c r="B7" s="278"/>
      <c r="C7" s="984" t="s">
        <v>233</v>
      </c>
      <c r="D7" s="279">
        <v>2558262</v>
      </c>
      <c r="E7" s="279">
        <v>2695972</v>
      </c>
      <c r="F7" s="279">
        <v>137710</v>
      </c>
      <c r="G7" s="985">
        <v>5.38</v>
      </c>
      <c r="H7" s="419"/>
      <c r="I7" s="416"/>
      <c r="J7" s="415"/>
      <c r="K7" s="415"/>
      <c r="L7" s="416"/>
      <c r="M7" s="416"/>
      <c r="N7" s="412"/>
      <c r="O7" s="412"/>
      <c r="P7" s="412"/>
    </row>
    <row r="8" spans="1:16" ht="15.6" hidden="1" customHeight="1">
      <c r="A8" s="258"/>
      <c r="D8" s="276">
        <f>SUM(D4:D6)</f>
        <v>2558262</v>
      </c>
      <c r="E8" s="276">
        <v>2262409</v>
      </c>
      <c r="F8" s="276">
        <f>E7-D7</f>
        <v>137710</v>
      </c>
      <c r="H8" s="412"/>
      <c r="I8" s="412"/>
      <c r="J8" s="412"/>
      <c r="K8" s="412"/>
      <c r="L8" s="412"/>
      <c r="M8" s="412"/>
      <c r="N8" s="412"/>
      <c r="O8" s="412"/>
      <c r="P8" s="412"/>
    </row>
    <row r="9" spans="1:16" hidden="1">
      <c r="A9" s="258"/>
      <c r="E9" s="274"/>
      <c r="H9" s="412"/>
      <c r="I9" s="412"/>
      <c r="J9" s="412"/>
      <c r="K9" s="412"/>
      <c r="L9" s="412"/>
      <c r="M9" s="412"/>
      <c r="N9" s="412"/>
      <c r="O9" s="412"/>
      <c r="P9" s="412"/>
    </row>
    <row r="10" spans="1:16" hidden="1">
      <c r="A10" s="258"/>
      <c r="D10" s="276">
        <f>SUM(D4:D6)</f>
        <v>2558262</v>
      </c>
      <c r="E10" s="276">
        <f>SUM(E4:E6)</f>
        <v>2695972</v>
      </c>
      <c r="F10" s="276">
        <f>D10-E10</f>
        <v>-137710</v>
      </c>
      <c r="H10" s="412"/>
      <c r="I10" s="412"/>
      <c r="J10" s="412"/>
      <c r="K10" s="412"/>
      <c r="L10" s="412"/>
      <c r="M10" s="412"/>
      <c r="N10" s="412"/>
      <c r="O10" s="412"/>
      <c r="P10" s="412"/>
    </row>
    <row r="11" spans="1:16">
      <c r="A11" s="258"/>
      <c r="H11" s="412"/>
      <c r="I11" s="412"/>
      <c r="J11" s="417"/>
      <c r="K11" s="417"/>
      <c r="L11" s="412"/>
      <c r="M11" s="412"/>
      <c r="N11" s="412"/>
      <c r="O11" s="412"/>
      <c r="P11" s="412"/>
    </row>
    <row r="12" spans="1:16" ht="25.35" customHeight="1">
      <c r="A12" s="258"/>
    </row>
    <row r="13" spans="1:16" ht="31.15" customHeight="1">
      <c r="A13" s="258"/>
      <c r="J13" s="276"/>
    </row>
    <row r="14" spans="1:16">
      <c r="A14" s="258"/>
    </row>
    <row r="15" spans="1:16" ht="10.5" customHeight="1">
      <c r="A15" s="258"/>
    </row>
    <row r="16" spans="1:16" ht="10.5" customHeight="1">
      <c r="A16" s="258"/>
    </row>
    <row r="17" spans="1:1" ht="10.5" customHeight="1">
      <c r="A17" s="258"/>
    </row>
    <row r="18" spans="1:1" ht="10.5" customHeight="1">
      <c r="A18" s="258"/>
    </row>
    <row r="19" spans="1:1" ht="10.5" customHeight="1">
      <c r="A19" s="258"/>
    </row>
    <row r="20" spans="1:1" ht="10.5" customHeight="1">
      <c r="A20" s="258"/>
    </row>
    <row r="21" spans="1:1" ht="10.5" customHeight="1">
      <c r="A21" s="258"/>
    </row>
    <row r="22" spans="1:1" ht="10.5" customHeight="1">
      <c r="A22" s="258"/>
    </row>
    <row r="23" spans="1:1" ht="10.5" customHeight="1">
      <c r="A23" s="258"/>
    </row>
    <row r="24" spans="1:1" ht="10.5" customHeight="1">
      <c r="A24" s="258"/>
    </row>
    <row r="25" spans="1:1" ht="10.5" customHeight="1">
      <c r="A25" s="258"/>
    </row>
    <row r="26" spans="1:1" ht="10.5" customHeight="1">
      <c r="A26" s="258"/>
    </row>
    <row r="27" spans="1:1" ht="10.5" customHeight="1">
      <c r="A27" s="258"/>
    </row>
    <row r="28" spans="1:1" ht="10.5" customHeight="1">
      <c r="A28" s="263"/>
    </row>
    <row r="29" spans="1:1" ht="10.5" customHeight="1"/>
    <row r="30" spans="1:1" ht="10.5" customHeight="1">
      <c r="A30" s="258"/>
    </row>
    <row r="31" spans="1:1" ht="10.5" customHeight="1">
      <c r="A31" s="258"/>
    </row>
    <row r="32" spans="1:1" ht="10.5" customHeight="1">
      <c r="A32" s="258"/>
    </row>
    <row r="33" spans="1:3" ht="10.5" customHeight="1">
      <c r="A33" s="263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280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76">
        <f>G167</f>
        <v>0</v>
      </c>
    </row>
    <row r="185" spans="5:5" hidden="1">
      <c r="E185" s="276" t="e">
        <f>'Evolución trab. Extranjeros'!#REF!</f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81"/>
      <c r="C233" s="282"/>
      <c r="D233" s="282"/>
      <c r="E233" s="283"/>
      <c r="F233" s="282"/>
      <c r="G233" s="282"/>
    </row>
    <row r="246" spans="2:7">
      <c r="B246" s="281"/>
      <c r="C246" s="282"/>
      <c r="D246" s="282"/>
      <c r="E246" s="283"/>
      <c r="F246" s="282"/>
      <c r="G246" s="282"/>
    </row>
    <row r="259" spans="2:7">
      <c r="B259" s="281"/>
      <c r="C259" s="282"/>
      <c r="D259" s="282"/>
      <c r="E259" s="283"/>
      <c r="F259" s="282"/>
      <c r="G259" s="282"/>
    </row>
  </sheetData>
  <mergeCells count="5">
    <mergeCell ref="B1:G1"/>
    <mergeCell ref="B2:C3"/>
    <mergeCell ref="D2:D3"/>
    <mergeCell ref="E2:E3"/>
    <mergeCell ref="F2:G2"/>
  </mergeCells>
  <phoneticPr fontId="72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autoPageBreaks="0" fitToPage="1"/>
  </sheetPr>
  <dimension ref="A3:V191"/>
  <sheetViews>
    <sheetView showGridLines="0" showRowColHeaders="0" topLeftCell="A8" workbookViewId="0">
      <selection activeCell="N31" sqref="N31"/>
    </sheetView>
  </sheetViews>
  <sheetFormatPr baseColWidth="10" defaultColWidth="11.42578125" defaultRowHeight="12.75"/>
  <cols>
    <col min="1" max="1" width="3.5703125" style="15" customWidth="1"/>
    <col min="2" max="2" width="11.42578125" style="15"/>
    <col min="3" max="3" width="3.140625" style="15" customWidth="1"/>
    <col min="4" max="4" width="11.42578125" style="15"/>
    <col min="5" max="5" width="3.140625" style="15" customWidth="1"/>
    <col min="6" max="6" width="11.42578125" style="15"/>
    <col min="7" max="7" width="3.28515625" style="15" customWidth="1"/>
    <col min="8" max="8" width="11.42578125" style="15" customWidth="1"/>
    <col min="9" max="9" width="3.140625" style="15" customWidth="1"/>
    <col min="10" max="10" width="13.140625" style="15" customWidth="1"/>
    <col min="11" max="11" width="11.42578125" style="15"/>
    <col min="12" max="12" width="3.5703125" style="15" customWidth="1"/>
    <col min="13" max="15" width="11.42578125" style="15"/>
    <col min="16" max="16" width="11.42578125" style="15" customWidth="1"/>
    <col min="17" max="17" width="25.28515625" style="15" hidden="1" customWidth="1"/>
    <col min="18" max="18" width="25.42578125" style="15" hidden="1" customWidth="1"/>
    <col min="19" max="19" width="16.85546875" style="15" hidden="1" customWidth="1"/>
    <col min="20" max="20" width="15.28515625" style="15" hidden="1" customWidth="1"/>
    <col min="21" max="21" width="29.140625" style="15" hidden="1" customWidth="1"/>
    <col min="22" max="22" width="19.5703125" style="15" hidden="1" customWidth="1"/>
    <col min="23" max="23" width="11.42578125" style="15" customWidth="1"/>
    <col min="24" max="16384" width="11.42578125" style="15"/>
  </cols>
  <sheetData>
    <row r="3" spans="2:22" ht="5.25" customHeight="1">
      <c r="M3" s="384"/>
      <c r="N3" s="384"/>
      <c r="O3" s="384"/>
      <c r="P3" s="384"/>
      <c r="Q3" s="384"/>
      <c r="R3" s="384"/>
    </row>
    <row r="4" spans="2:22" hidden="1">
      <c r="M4" s="384"/>
      <c r="N4" s="384"/>
      <c r="O4" s="384"/>
      <c r="P4" s="384"/>
      <c r="Q4" s="384"/>
      <c r="R4" s="384"/>
    </row>
    <row r="5" spans="2:22" ht="55.5" customHeight="1">
      <c r="B5" s="1098" t="s">
        <v>649</v>
      </c>
      <c r="C5" s="1098"/>
      <c r="D5" s="1098"/>
      <c r="E5" s="1098"/>
      <c r="F5" s="1098"/>
      <c r="G5" s="1098"/>
      <c r="H5" s="1098"/>
      <c r="I5" s="1098"/>
      <c r="J5" s="1098"/>
      <c r="K5" s="1098"/>
      <c r="M5" s="384"/>
      <c r="N5" s="384"/>
      <c r="O5" s="385"/>
      <c r="P5" s="384"/>
      <c r="Q5" s="384"/>
      <c r="R5" s="384"/>
    </row>
    <row r="6" spans="2:22" ht="10.5" customHeight="1">
      <c r="M6" s="384"/>
      <c r="N6" s="384"/>
      <c r="O6" s="384"/>
      <c r="P6" s="384"/>
      <c r="Q6" s="384"/>
      <c r="R6" s="384"/>
    </row>
    <row r="7" spans="2:22" ht="12.75" customHeight="1">
      <c r="B7" s="1100" t="s">
        <v>14</v>
      </c>
      <c r="C7" s="1100"/>
      <c r="D7" s="1100"/>
      <c r="F7" s="1099">
        <v>19022002</v>
      </c>
      <c r="G7" s="1099"/>
      <c r="H7" s="1099"/>
      <c r="I7" s="1099"/>
      <c r="J7" s="1099"/>
      <c r="K7" s="1099"/>
      <c r="M7" s="384"/>
      <c r="N7" s="384"/>
      <c r="O7" s="384"/>
      <c r="P7" s="384"/>
      <c r="Q7" s="384"/>
      <c r="R7" s="384"/>
    </row>
    <row r="8" spans="2:22" ht="12.75" customHeight="1">
      <c r="B8" s="1100"/>
      <c r="C8" s="1100"/>
      <c r="D8" s="1100"/>
      <c r="E8" s="16"/>
      <c r="F8" s="1099"/>
      <c r="G8" s="1099"/>
      <c r="H8" s="1099"/>
      <c r="I8" s="1099"/>
      <c r="J8" s="1099"/>
      <c r="K8" s="1099"/>
      <c r="M8" s="384"/>
      <c r="N8" s="384"/>
      <c r="O8" s="384"/>
      <c r="P8" s="384"/>
      <c r="Q8" s="384"/>
      <c r="R8" s="384"/>
    </row>
    <row r="9" spans="2:22" ht="12.75" customHeight="1">
      <c r="B9" s="1100"/>
      <c r="C9" s="1100"/>
      <c r="D9" s="1100"/>
      <c r="E9" s="16"/>
      <c r="F9" s="1099"/>
      <c r="G9" s="1099"/>
      <c r="H9" s="1099"/>
      <c r="I9" s="1099"/>
      <c r="J9" s="1099"/>
      <c r="K9" s="1099"/>
      <c r="M9" s="384"/>
      <c r="N9" s="384"/>
      <c r="O9" s="384"/>
      <c r="P9" s="384"/>
      <c r="Q9" s="384"/>
      <c r="R9" s="384"/>
    </row>
    <row r="10" spans="2:22" ht="12.75" customHeight="1">
      <c r="B10" s="1100"/>
      <c r="C10" s="1100"/>
      <c r="D10" s="1100"/>
      <c r="E10" s="16"/>
      <c r="F10" s="1099"/>
      <c r="G10" s="1099"/>
      <c r="H10" s="1099"/>
      <c r="I10" s="1099"/>
      <c r="J10" s="1099"/>
      <c r="K10" s="1099"/>
      <c r="M10" s="384"/>
      <c r="N10" s="384"/>
      <c r="O10" s="384"/>
      <c r="P10" s="386"/>
      <c r="Q10" s="384"/>
      <c r="R10" s="384"/>
    </row>
    <row r="11" spans="2:22" ht="12.75" customHeight="1">
      <c r="B11" s="1100"/>
      <c r="C11" s="1100"/>
      <c r="D11" s="1100"/>
      <c r="F11" s="1099"/>
      <c r="G11" s="1099"/>
      <c r="H11" s="1099"/>
      <c r="I11" s="1099"/>
      <c r="J11" s="1099"/>
      <c r="K11" s="1099"/>
      <c r="M11" s="384"/>
      <c r="N11" s="384"/>
      <c r="O11" s="384"/>
      <c r="P11" s="384"/>
      <c r="Q11" s="384"/>
      <c r="R11" s="384"/>
    </row>
    <row r="12" spans="2:22" ht="69" customHeight="1">
      <c r="B12" s="1100"/>
      <c r="C12" s="1100"/>
      <c r="D12" s="1100"/>
      <c r="F12" s="1099"/>
      <c r="G12" s="1099"/>
      <c r="H12" s="1099"/>
      <c r="I12" s="1099"/>
      <c r="J12" s="1099"/>
      <c r="K12" s="1099"/>
      <c r="M12" s="384"/>
      <c r="N12" s="384"/>
      <c r="O12" s="384"/>
      <c r="P12" s="384"/>
      <c r="Q12" s="384"/>
      <c r="R12" s="384"/>
    </row>
    <row r="13" spans="2:22" ht="17.100000000000001" customHeight="1">
      <c r="M13" s="384"/>
      <c r="N13" s="384"/>
      <c r="O13" s="384"/>
      <c r="P13" s="384"/>
      <c r="Q13" s="384" t="s">
        <v>638</v>
      </c>
      <c r="R13" s="384" t="s">
        <v>639</v>
      </c>
      <c r="S13" s="15" t="s">
        <v>642</v>
      </c>
      <c r="T13" s="15" t="s">
        <v>643</v>
      </c>
      <c r="U13" s="15" t="s">
        <v>640</v>
      </c>
      <c r="V13" s="15" t="s">
        <v>641</v>
      </c>
    </row>
    <row r="14" spans="2:22" ht="17.100000000000001" customHeight="1">
      <c r="M14" s="384"/>
      <c r="N14" s="384"/>
      <c r="O14" s="384"/>
      <c r="P14" s="384"/>
      <c r="Q14" s="384"/>
      <c r="R14" s="384"/>
    </row>
    <row r="15" spans="2:22" ht="12.75" customHeight="1">
      <c r="B15" s="1101">
        <v>31638</v>
      </c>
      <c r="C15" s="1101"/>
      <c r="D15" s="1101"/>
      <c r="E15" s="1101"/>
      <c r="F15" s="1101"/>
      <c r="G15" s="1101"/>
      <c r="H15" s="1101"/>
      <c r="I15" s="17"/>
      <c r="J15" s="1102" t="s">
        <v>347</v>
      </c>
      <c r="K15" s="1102"/>
      <c r="M15" s="384"/>
      <c r="N15" s="384"/>
      <c r="O15" s="384"/>
      <c r="P15" s="384"/>
      <c r="Q15" s="915">
        <v>10157052.67</v>
      </c>
      <c r="R15" s="915">
        <v>8864933.9000000004</v>
      </c>
      <c r="S15" s="915">
        <v>15</v>
      </c>
      <c r="T15" s="892">
        <f>SUM(Q15:S15)</f>
        <v>19022001.57</v>
      </c>
      <c r="U15" s="894">
        <f>T15-V15</f>
        <v>16948260.09</v>
      </c>
      <c r="V15" s="914">
        <v>2073741.48</v>
      </c>
    </row>
    <row r="16" spans="2:22" ht="12.75" customHeight="1">
      <c r="B16" s="1101"/>
      <c r="C16" s="1101"/>
      <c r="D16" s="1101"/>
      <c r="E16" s="1101"/>
      <c r="F16" s="1101"/>
      <c r="G16" s="1101"/>
      <c r="H16" s="1101"/>
      <c r="I16" s="14"/>
      <c r="J16" s="1102"/>
      <c r="K16" s="1102"/>
      <c r="M16" s="384"/>
      <c r="N16" s="384"/>
      <c r="O16" s="384"/>
      <c r="P16" s="386"/>
      <c r="Q16" s="384"/>
      <c r="R16" s="384"/>
    </row>
    <row r="17" spans="2:18" ht="12.75" customHeight="1">
      <c r="B17" s="1101"/>
      <c r="C17" s="1101"/>
      <c r="D17" s="1101"/>
      <c r="E17" s="1101"/>
      <c r="F17" s="1101"/>
      <c r="G17" s="1101"/>
      <c r="H17" s="1101"/>
      <c r="I17" s="14"/>
      <c r="J17" s="1102"/>
      <c r="K17" s="1102"/>
      <c r="M17" s="384"/>
      <c r="N17" s="384"/>
      <c r="O17" s="384"/>
      <c r="P17" s="384"/>
      <c r="Q17" s="384"/>
      <c r="R17" s="384"/>
    </row>
    <row r="18" spans="2:18" ht="12.75" customHeight="1">
      <c r="B18" s="1101"/>
      <c r="C18" s="1101"/>
      <c r="D18" s="1101"/>
      <c r="E18" s="1101"/>
      <c r="F18" s="1101"/>
      <c r="G18" s="1101"/>
      <c r="H18" s="1101"/>
      <c r="I18" s="14"/>
      <c r="J18" s="1102"/>
      <c r="K18" s="1102"/>
      <c r="M18" s="384"/>
      <c r="N18" s="384"/>
      <c r="O18" s="384"/>
      <c r="P18" s="387"/>
      <c r="Q18" s="893">
        <f>Q15+(S15/2)</f>
        <v>10157060.17</v>
      </c>
      <c r="R18" s="895">
        <f>R15+(S15/2)</f>
        <v>8864941.4000000004</v>
      </c>
    </row>
    <row r="19" spans="2:18" ht="12.75" customHeight="1">
      <c r="B19" s="1103">
        <v>1.6999999999999999E-3</v>
      </c>
      <c r="C19" s="1103"/>
      <c r="D19" s="1103"/>
      <c r="E19" s="1103"/>
      <c r="F19" s="1103"/>
      <c r="G19" s="1103"/>
      <c r="H19" s="1103"/>
      <c r="I19" s="14"/>
      <c r="J19" s="1102"/>
      <c r="K19" s="1102"/>
      <c r="M19" s="384"/>
      <c r="N19" s="384"/>
      <c r="O19" s="384"/>
      <c r="P19" s="384"/>
      <c r="Q19" s="388">
        <f>Q18/T15</f>
        <v>0.53396379621894852</v>
      </c>
      <c r="R19" s="388">
        <f>R18/T15</f>
        <v>0.46603620378105143</v>
      </c>
    </row>
    <row r="20" spans="2:18" ht="12.75" customHeight="1">
      <c r="B20" s="1103"/>
      <c r="C20" s="1103"/>
      <c r="D20" s="1103"/>
      <c r="E20" s="1103"/>
      <c r="F20" s="1103"/>
      <c r="G20" s="1103"/>
      <c r="H20" s="1103"/>
      <c r="I20" s="14"/>
      <c r="J20" s="1102"/>
      <c r="K20" s="1102"/>
      <c r="M20" s="384"/>
      <c r="N20" s="384"/>
      <c r="O20" s="384"/>
      <c r="P20" s="384"/>
      <c r="Q20" s="388">
        <f>U15/T15</f>
        <v>0.89098195201126773</v>
      </c>
      <c r="R20" s="388">
        <f>V15/T15</f>
        <v>0.10901804798873224</v>
      </c>
    </row>
    <row r="21" spans="2:18" ht="36" customHeight="1">
      <c r="B21" s="1103"/>
      <c r="C21" s="1103"/>
      <c r="D21" s="1103"/>
      <c r="E21" s="1103"/>
      <c r="F21" s="1103"/>
      <c r="G21" s="1103"/>
      <c r="H21" s="1103"/>
      <c r="I21" s="14"/>
      <c r="J21" s="1102"/>
      <c r="K21" s="1102"/>
      <c r="M21" s="384"/>
      <c r="N21" s="384"/>
      <c r="O21" s="384"/>
      <c r="P21" s="384"/>
      <c r="Q21" s="384"/>
      <c r="R21" s="384"/>
    </row>
    <row r="22" spans="2:18" ht="12.75" customHeight="1">
      <c r="B22" s="1103"/>
      <c r="C22" s="1103"/>
      <c r="D22" s="1103"/>
      <c r="E22" s="1103"/>
      <c r="F22" s="1103"/>
      <c r="G22" s="1103"/>
      <c r="H22" s="1103"/>
      <c r="I22" s="14"/>
      <c r="J22" s="1102"/>
      <c r="K22" s="1102"/>
      <c r="M22" s="384"/>
      <c r="N22" s="384"/>
      <c r="O22" s="384"/>
      <c r="P22" s="384"/>
      <c r="Q22" s="384"/>
      <c r="R22" s="384"/>
    </row>
    <row r="23" spans="2:18" ht="17.100000000000001" customHeight="1">
      <c r="M23" s="384"/>
      <c r="N23" s="384"/>
      <c r="O23" s="384"/>
      <c r="P23" s="384"/>
      <c r="Q23" s="384"/>
      <c r="R23" s="384"/>
    </row>
    <row r="24" spans="2:18" ht="12.75" customHeight="1">
      <c r="B24" s="1104" t="s">
        <v>348</v>
      </c>
      <c r="C24" s="1104"/>
      <c r="D24" s="1104"/>
      <c r="F24" s="1105" t="s">
        <v>678</v>
      </c>
      <c r="G24" s="1106"/>
      <c r="H24" s="1106"/>
      <c r="I24" s="1106"/>
      <c r="J24" s="1106"/>
      <c r="K24" s="1106"/>
      <c r="M24" s="384"/>
      <c r="N24" s="384"/>
      <c r="O24" s="384"/>
      <c r="P24" s="384"/>
      <c r="Q24" s="384"/>
      <c r="R24" s="384"/>
    </row>
    <row r="25" spans="2:18" ht="12.75" customHeight="1">
      <c r="B25" s="1104"/>
      <c r="C25" s="1104"/>
      <c r="D25" s="1104"/>
      <c r="F25" s="1106"/>
      <c r="G25" s="1106"/>
      <c r="H25" s="1106"/>
      <c r="I25" s="1106"/>
      <c r="J25" s="1106"/>
      <c r="K25" s="1106"/>
      <c r="M25" s="384"/>
      <c r="N25" s="384"/>
      <c r="O25" s="384"/>
      <c r="P25" s="384"/>
      <c r="Q25" s="384"/>
      <c r="R25" s="384"/>
    </row>
    <row r="26" spans="2:18" ht="12.75" customHeight="1">
      <c r="B26" s="1104"/>
      <c r="C26" s="1104"/>
      <c r="D26" s="1104"/>
      <c r="F26" s="1106"/>
      <c r="G26" s="1106"/>
      <c r="H26" s="1106"/>
      <c r="I26" s="1106"/>
      <c r="J26" s="1106"/>
      <c r="K26" s="1106"/>
      <c r="M26" s="384"/>
      <c r="N26" s="384"/>
      <c r="O26" s="384"/>
      <c r="P26" s="386"/>
      <c r="Q26" s="384"/>
      <c r="R26" s="384"/>
    </row>
    <row r="27" spans="2:18" ht="12.75" customHeight="1">
      <c r="B27" s="1104"/>
      <c r="C27" s="1104"/>
      <c r="D27" s="1104"/>
      <c r="F27" s="1106"/>
      <c r="G27" s="1106"/>
      <c r="H27" s="1106"/>
      <c r="I27" s="1106"/>
      <c r="J27" s="1106"/>
      <c r="K27" s="1106"/>
      <c r="M27" s="384"/>
      <c r="N27" s="384"/>
      <c r="O27" s="384"/>
      <c r="P27" s="387"/>
      <c r="Q27" s="388"/>
      <c r="R27" s="384"/>
    </row>
    <row r="28" spans="2:18" ht="12.75" customHeight="1">
      <c r="B28" s="1104"/>
      <c r="C28" s="1104"/>
      <c r="D28" s="1104"/>
      <c r="F28" s="1107" t="s">
        <v>677</v>
      </c>
      <c r="G28" s="1108"/>
      <c r="H28" s="1108"/>
      <c r="I28" s="1108"/>
      <c r="J28" s="1108"/>
      <c r="K28" s="1108"/>
      <c r="M28" s="384"/>
      <c r="N28" s="384"/>
      <c r="O28" s="384"/>
      <c r="P28" s="384"/>
      <c r="Q28" s="384"/>
      <c r="R28" s="384"/>
    </row>
    <row r="29" spans="2:18" ht="12.75" customHeight="1">
      <c r="B29" s="1104"/>
      <c r="C29" s="1104"/>
      <c r="D29" s="1104"/>
      <c r="F29" s="1108"/>
      <c r="G29" s="1108"/>
      <c r="H29" s="1108"/>
      <c r="I29" s="1108"/>
      <c r="J29" s="1108"/>
      <c r="K29" s="1108"/>
      <c r="M29" s="384"/>
      <c r="N29" s="384"/>
      <c r="O29" s="384"/>
      <c r="P29" s="384"/>
      <c r="Q29" s="384"/>
      <c r="R29" s="384"/>
    </row>
    <row r="30" spans="2:18" ht="12.75" customHeight="1">
      <c r="B30" s="1104"/>
      <c r="C30" s="1104"/>
      <c r="D30" s="1104"/>
      <c r="F30" s="1108"/>
      <c r="G30" s="1108"/>
      <c r="H30" s="1108"/>
      <c r="I30" s="1108"/>
      <c r="J30" s="1108"/>
      <c r="K30" s="1108"/>
      <c r="M30" s="384"/>
      <c r="N30" s="384"/>
      <c r="O30" s="384"/>
      <c r="P30" s="384"/>
      <c r="Q30" s="384"/>
      <c r="R30" s="384"/>
    </row>
    <row r="31" spans="2:18" ht="34.5" customHeight="1">
      <c r="B31" s="1104"/>
      <c r="C31" s="1104"/>
      <c r="D31" s="1104"/>
      <c r="F31" s="1108"/>
      <c r="G31" s="1108"/>
      <c r="H31" s="1108"/>
      <c r="I31" s="1108"/>
      <c r="J31" s="1108"/>
      <c r="K31" s="1108"/>
      <c r="M31" s="384"/>
      <c r="N31" s="384"/>
      <c r="O31" s="384"/>
      <c r="P31" s="384"/>
      <c r="Q31" s="384"/>
      <c r="R31" s="384"/>
    </row>
    <row r="32" spans="2:18" ht="16.5" customHeight="1" thickBot="1"/>
    <row r="33" spans="1:14" ht="16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4" ht="12.75" customHeight="1">
      <c r="B34" s="890"/>
      <c r="D34" s="19"/>
      <c r="E34" s="19"/>
      <c r="F34" s="19"/>
      <c r="G34" s="19"/>
      <c r="H34" s="19"/>
      <c r="I34" s="19"/>
      <c r="J34" s="19"/>
      <c r="K34" s="19"/>
    </row>
    <row r="35" spans="1:14" ht="12.75" customHeight="1">
      <c r="B35" s="890"/>
      <c r="D35" s="19"/>
      <c r="E35" s="19"/>
      <c r="F35" s="19"/>
      <c r="G35" s="19"/>
      <c r="H35" s="19"/>
      <c r="I35" s="19"/>
      <c r="J35" s="19"/>
      <c r="K35" s="19"/>
    </row>
    <row r="36" spans="1:14" ht="12.75" customHeight="1">
      <c r="B36" s="890"/>
      <c r="D36" s="891"/>
      <c r="E36" s="891"/>
      <c r="F36" s="891"/>
      <c r="G36" s="891"/>
      <c r="H36" s="891"/>
      <c r="I36" s="891"/>
      <c r="J36" s="19"/>
      <c r="K36" s="19"/>
    </row>
    <row r="37" spans="1:14" ht="12.75" customHeight="1">
      <c r="B37" s="904"/>
      <c r="C37" s="905"/>
      <c r="D37" s="906"/>
      <c r="E37" s="906"/>
      <c r="F37" s="906"/>
      <c r="G37" s="906"/>
      <c r="H37" s="906"/>
      <c r="I37" s="906"/>
      <c r="J37" s="907"/>
      <c r="K37" s="907"/>
      <c r="L37" s="905"/>
      <c r="M37" s="905"/>
      <c r="N37" s="905"/>
    </row>
    <row r="38" spans="1:14" ht="12.75" customHeight="1">
      <c r="B38" s="904"/>
      <c r="C38" s="905"/>
      <c r="D38" s="906"/>
      <c r="E38" s="906"/>
      <c r="F38" s="906"/>
      <c r="G38" s="906"/>
      <c r="H38" s="906"/>
      <c r="I38" s="906"/>
      <c r="J38" s="907"/>
      <c r="K38" s="907"/>
      <c r="L38" s="905"/>
      <c r="M38" s="905"/>
      <c r="N38" s="905"/>
    </row>
    <row r="39" spans="1:14" ht="12.75" customHeight="1">
      <c r="B39" s="905"/>
      <c r="C39" s="908"/>
      <c r="D39" s="896"/>
      <c r="E39" s="896"/>
      <c r="F39" s="896"/>
      <c r="G39" s="897"/>
      <c r="H39" s="905"/>
      <c r="I39" s="906"/>
      <c r="J39" s="905"/>
      <c r="K39" s="905"/>
      <c r="L39" s="905"/>
      <c r="M39" s="905"/>
      <c r="N39" s="905"/>
    </row>
    <row r="40" spans="1:14" ht="17.25" customHeight="1">
      <c r="B40" s="904"/>
      <c r="C40" s="898"/>
      <c r="D40" s="909"/>
      <c r="E40" s="898"/>
      <c r="F40" s="1096"/>
      <c r="G40" s="1097"/>
      <c r="H40" s="905"/>
      <c r="I40" s="906"/>
      <c r="J40" s="910"/>
      <c r="K40" s="905"/>
      <c r="L40" s="905"/>
      <c r="M40" s="905"/>
      <c r="N40" s="905"/>
    </row>
    <row r="41" spans="1:14" ht="8.25" customHeight="1">
      <c r="B41" s="904"/>
      <c r="C41" s="899"/>
      <c r="D41" s="899"/>
      <c r="E41" s="899"/>
      <c r="F41" s="896"/>
      <c r="G41" s="896"/>
      <c r="H41" s="905"/>
      <c r="I41" s="906"/>
      <c r="J41" s="905"/>
      <c r="K41" s="905"/>
      <c r="L41" s="905"/>
      <c r="M41" s="905"/>
      <c r="N41" s="905"/>
    </row>
    <row r="42" spans="1:14" ht="12.75" customHeight="1">
      <c r="B42" s="904"/>
      <c r="C42" s="911"/>
      <c r="D42" s="900"/>
      <c r="E42" s="901"/>
      <c r="F42" s="901"/>
      <c r="G42" s="901"/>
      <c r="H42" s="905"/>
      <c r="I42" s="906"/>
      <c r="J42" s="905"/>
      <c r="K42" s="905"/>
      <c r="L42" s="905"/>
      <c r="M42" s="905"/>
      <c r="N42" s="905"/>
    </row>
    <row r="43" spans="1:14" ht="12.75" customHeight="1">
      <c r="B43" s="904"/>
      <c r="C43" s="912"/>
      <c r="D43" s="900"/>
      <c r="E43" s="900"/>
      <c r="F43" s="900"/>
      <c r="G43" s="900"/>
      <c r="H43" s="905"/>
      <c r="I43" s="906"/>
      <c r="J43" s="905"/>
      <c r="K43" s="905"/>
      <c r="L43" s="905"/>
      <c r="M43" s="905"/>
      <c r="N43" s="905"/>
    </row>
    <row r="44" spans="1:14" ht="12.75" customHeight="1">
      <c r="B44" s="904"/>
      <c r="C44" s="899"/>
      <c r="D44" s="900"/>
      <c r="E44" s="900"/>
      <c r="F44" s="900"/>
      <c r="G44" s="900"/>
      <c r="H44" s="905"/>
      <c r="I44" s="906"/>
      <c r="J44" s="905"/>
      <c r="K44" s="905"/>
      <c r="L44" s="905"/>
      <c r="M44" s="905"/>
      <c r="N44" s="905"/>
    </row>
    <row r="45" spans="1:14" ht="12.75" customHeight="1">
      <c r="B45" s="904"/>
      <c r="C45" s="896"/>
      <c r="D45" s="900"/>
      <c r="E45" s="900"/>
      <c r="F45" s="900"/>
      <c r="G45" s="900"/>
      <c r="H45" s="905"/>
      <c r="I45" s="906"/>
      <c r="J45" s="905"/>
      <c r="K45" s="905"/>
      <c r="L45" s="905"/>
      <c r="M45" s="905"/>
      <c r="N45" s="905"/>
    </row>
    <row r="46" spans="1:14" ht="12.75" customHeight="1">
      <c r="B46" s="904"/>
      <c r="C46" s="896"/>
      <c r="D46" s="896"/>
      <c r="E46" s="902"/>
      <c r="F46" s="896"/>
      <c r="G46" s="899"/>
      <c r="H46" s="905"/>
      <c r="I46" s="906"/>
      <c r="J46" s="905"/>
      <c r="K46" s="905"/>
      <c r="L46" s="905"/>
      <c r="M46" s="905"/>
      <c r="N46" s="905"/>
    </row>
    <row r="47" spans="1:14" ht="12.75" customHeight="1">
      <c r="B47" s="904"/>
      <c r="C47" s="903"/>
      <c r="D47" s="903"/>
      <c r="E47" s="903"/>
      <c r="F47" s="903"/>
      <c r="G47" s="899"/>
      <c r="H47" s="905"/>
      <c r="I47" s="906"/>
      <c r="J47" s="905"/>
      <c r="K47" s="905"/>
      <c r="L47" s="905"/>
      <c r="M47" s="905"/>
      <c r="N47" s="905"/>
    </row>
    <row r="48" spans="1:14" ht="18.75" customHeight="1">
      <c r="B48" s="905"/>
      <c r="C48" s="899"/>
      <c r="D48" s="899"/>
      <c r="E48" s="899"/>
      <c r="F48" s="899"/>
      <c r="G48" s="899"/>
      <c r="H48" s="905"/>
      <c r="I48" s="906"/>
      <c r="J48" s="905"/>
      <c r="K48" s="905"/>
      <c r="L48" s="905"/>
      <c r="M48" s="905"/>
      <c r="N48" s="905"/>
    </row>
    <row r="49" spans="2:14" ht="12.75" customHeight="1">
      <c r="B49" s="905"/>
      <c r="C49" s="896"/>
      <c r="D49" s="899"/>
      <c r="E49" s="899"/>
      <c r="F49" s="896"/>
      <c r="G49" s="899"/>
      <c r="H49" s="905"/>
      <c r="I49" s="905"/>
      <c r="J49" s="905"/>
      <c r="K49" s="905"/>
      <c r="L49" s="905"/>
      <c r="M49" s="905"/>
      <c r="N49" s="905"/>
    </row>
    <row r="50" spans="2:14" ht="12.75" customHeight="1">
      <c r="B50" s="905"/>
      <c r="C50" s="896"/>
      <c r="D50" s="899"/>
      <c r="E50" s="913"/>
      <c r="F50" s="913"/>
      <c r="G50" s="899"/>
      <c r="H50" s="905"/>
      <c r="I50" s="905"/>
      <c r="J50" s="905"/>
      <c r="K50" s="905"/>
      <c r="L50" s="905"/>
      <c r="M50" s="905"/>
      <c r="N50" s="905"/>
    </row>
    <row r="51" spans="2:14" ht="12.75" customHeight="1">
      <c r="B51" s="905"/>
      <c r="C51" s="903"/>
      <c r="D51" s="899"/>
      <c r="E51" s="913"/>
      <c r="F51" s="913"/>
      <c r="G51" s="899"/>
      <c r="H51" s="905"/>
      <c r="I51" s="905"/>
      <c r="J51" s="905"/>
      <c r="K51" s="905"/>
      <c r="L51" s="905"/>
      <c r="M51" s="905"/>
      <c r="N51" s="905"/>
    </row>
    <row r="52" spans="2:14" ht="12.75" customHeight="1">
      <c r="B52" s="905"/>
      <c r="C52" s="905"/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</row>
    <row r="53" spans="2:14" ht="12.75" customHeight="1">
      <c r="B53" s="905"/>
      <c r="C53" s="905"/>
      <c r="D53" s="905"/>
      <c r="E53" s="905"/>
      <c r="F53" s="905"/>
      <c r="G53" s="905"/>
      <c r="H53" s="905"/>
      <c r="I53" s="905"/>
      <c r="J53" s="905"/>
      <c r="K53" s="905"/>
      <c r="L53" s="905"/>
      <c r="M53" s="905"/>
      <c r="N53" s="905"/>
    </row>
    <row r="54" spans="2:14" ht="12.75" customHeight="1">
      <c r="B54" s="905"/>
      <c r="C54" s="905"/>
      <c r="D54" s="905"/>
      <c r="E54" s="905"/>
      <c r="F54" s="905"/>
      <c r="G54" s="905"/>
      <c r="H54" s="905"/>
      <c r="I54" s="905"/>
      <c r="J54" s="905"/>
      <c r="K54" s="905"/>
      <c r="L54" s="905"/>
      <c r="M54" s="905"/>
      <c r="N54" s="905"/>
    </row>
    <row r="55" spans="2:14" ht="12.75" customHeight="1">
      <c r="B55" s="905"/>
      <c r="C55" s="905"/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</row>
    <row r="56" spans="2:14" ht="12.75" customHeight="1">
      <c r="B56" s="905"/>
      <c r="C56" s="905"/>
      <c r="D56" s="905"/>
      <c r="E56" s="905"/>
      <c r="F56" s="905"/>
      <c r="G56" s="905"/>
      <c r="H56" s="905"/>
      <c r="I56" s="905"/>
      <c r="J56" s="905"/>
      <c r="K56" s="905"/>
      <c r="L56" s="905"/>
      <c r="M56" s="905"/>
      <c r="N56" s="905"/>
    </row>
    <row r="57" spans="2:14" ht="12.75" customHeight="1">
      <c r="B57" s="905"/>
      <c r="C57" s="905"/>
      <c r="D57" s="905"/>
      <c r="E57" s="905"/>
      <c r="F57" s="905"/>
      <c r="G57" s="905"/>
      <c r="H57" s="905"/>
      <c r="I57" s="905"/>
      <c r="J57" s="905"/>
      <c r="K57" s="905"/>
      <c r="L57" s="905"/>
      <c r="M57" s="905"/>
      <c r="N57" s="905"/>
    </row>
    <row r="58" spans="2:14" ht="12.75" customHeight="1">
      <c r="B58" s="905"/>
      <c r="C58" s="905"/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</row>
    <row r="59" spans="2:14" ht="12.75" customHeight="1"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</row>
    <row r="60" spans="2:14" ht="12.75" customHeight="1"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</row>
    <row r="61" spans="2:14" ht="12.75" customHeight="1">
      <c r="B61" s="905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</row>
    <row r="62" spans="2:14" ht="12.75" customHeight="1">
      <c r="B62" s="905"/>
      <c r="C62" s="905"/>
      <c r="D62" s="905"/>
      <c r="E62" s="905"/>
      <c r="F62" s="905"/>
      <c r="G62" s="905"/>
      <c r="H62" s="905"/>
      <c r="I62" s="905"/>
      <c r="J62" s="905"/>
      <c r="K62" s="905"/>
      <c r="L62" s="905"/>
      <c r="M62" s="905"/>
      <c r="N62" s="905"/>
    </row>
    <row r="63" spans="2:14" ht="12.75" customHeight="1">
      <c r="B63" s="905"/>
      <c r="C63" s="905"/>
      <c r="D63" s="905"/>
      <c r="E63" s="905"/>
      <c r="F63" s="905"/>
      <c r="G63" s="905"/>
      <c r="H63" s="905"/>
      <c r="I63" s="905"/>
      <c r="J63" s="905"/>
      <c r="K63" s="905"/>
      <c r="L63" s="905"/>
      <c r="M63" s="905"/>
      <c r="N63" s="905"/>
    </row>
    <row r="64" spans="2:14" ht="12.75" customHeight="1">
      <c r="B64" s="905"/>
      <c r="C64" s="905"/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</row>
    <row r="65" spans="2:14" ht="12.75" customHeight="1">
      <c r="B65" s="905"/>
      <c r="C65" s="905"/>
      <c r="D65" s="905"/>
      <c r="E65" s="905"/>
      <c r="F65" s="905"/>
      <c r="G65" s="905"/>
      <c r="H65" s="905"/>
      <c r="I65" s="905"/>
      <c r="J65" s="905"/>
      <c r="K65" s="905"/>
      <c r="L65" s="905"/>
      <c r="M65" s="905"/>
      <c r="N65" s="905"/>
    </row>
    <row r="66" spans="2:14" ht="12.75" customHeight="1">
      <c r="B66" s="905"/>
      <c r="C66" s="905"/>
      <c r="D66" s="905"/>
      <c r="E66" s="905"/>
      <c r="F66" s="905"/>
      <c r="G66" s="905"/>
      <c r="H66" s="905"/>
      <c r="I66" s="905"/>
      <c r="J66" s="905"/>
      <c r="K66" s="905"/>
      <c r="L66" s="905"/>
      <c r="M66" s="905"/>
      <c r="N66" s="905"/>
    </row>
    <row r="67" spans="2:14" ht="12.75" customHeight="1">
      <c r="B67" s="905"/>
      <c r="C67" s="905"/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</row>
    <row r="68" spans="2:14" ht="12.75" customHeight="1">
      <c r="B68" s="905"/>
      <c r="C68" s="905"/>
      <c r="D68" s="905"/>
      <c r="E68" s="905"/>
      <c r="F68" s="905"/>
      <c r="G68" s="905"/>
      <c r="H68" s="905"/>
      <c r="I68" s="905"/>
      <c r="J68" s="905"/>
      <c r="K68" s="905"/>
      <c r="L68" s="905"/>
      <c r="M68" s="905"/>
      <c r="N68" s="905"/>
    </row>
    <row r="69" spans="2:14" ht="12.75" customHeight="1">
      <c r="B69" s="905"/>
      <c r="C69" s="905"/>
      <c r="D69" s="905"/>
      <c r="E69" s="905"/>
      <c r="F69" s="905"/>
      <c r="G69" s="905"/>
      <c r="H69" s="905"/>
      <c r="I69" s="905"/>
      <c r="J69" s="905"/>
      <c r="K69" s="905"/>
      <c r="L69" s="905"/>
      <c r="M69" s="905"/>
      <c r="N69" s="905"/>
    </row>
    <row r="70" spans="2:14" ht="12.75" customHeight="1">
      <c r="B70" s="905"/>
      <c r="C70" s="905"/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</row>
    <row r="71" spans="2:14" ht="12.75" customHeight="1">
      <c r="B71" s="905"/>
      <c r="C71" s="905"/>
      <c r="D71" s="905"/>
      <c r="E71" s="905"/>
      <c r="F71" s="905"/>
      <c r="G71" s="905"/>
      <c r="H71" s="905"/>
      <c r="I71" s="905"/>
      <c r="J71" s="905"/>
      <c r="K71" s="905"/>
      <c r="L71" s="905"/>
      <c r="M71" s="905"/>
      <c r="N71" s="905"/>
    </row>
    <row r="72" spans="2:14" ht="12.75" customHeight="1">
      <c r="B72" s="905"/>
      <c r="C72" s="905"/>
      <c r="D72" s="905"/>
      <c r="E72" s="905"/>
      <c r="F72" s="905"/>
      <c r="G72" s="905"/>
      <c r="H72" s="905"/>
      <c r="I72" s="905"/>
      <c r="J72" s="905"/>
      <c r="K72" s="905"/>
      <c r="L72" s="905"/>
      <c r="M72" s="905"/>
      <c r="N72" s="905"/>
    </row>
    <row r="73" spans="2:14" ht="12.75" customHeight="1">
      <c r="B73" s="905"/>
      <c r="C73" s="905"/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</row>
    <row r="74" spans="2:14" ht="12.75" customHeight="1">
      <c r="B74" s="905"/>
      <c r="C74" s="905"/>
      <c r="D74" s="905"/>
      <c r="E74" s="905"/>
      <c r="F74" s="905"/>
      <c r="G74" s="905"/>
      <c r="H74" s="905"/>
      <c r="I74" s="905"/>
      <c r="J74" s="905"/>
      <c r="K74" s="905"/>
      <c r="L74" s="905"/>
      <c r="M74" s="905"/>
      <c r="N74" s="905"/>
    </row>
    <row r="75" spans="2:14" ht="12.75" customHeight="1">
      <c r="B75" s="905"/>
      <c r="C75" s="905"/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</row>
    <row r="76" spans="2:14" ht="12.75" customHeight="1">
      <c r="B76" s="905"/>
      <c r="C76" s="905"/>
      <c r="D76" s="905"/>
      <c r="E76" s="905"/>
      <c r="F76" s="905"/>
      <c r="G76" s="905"/>
      <c r="H76" s="905"/>
      <c r="I76" s="905"/>
      <c r="J76" s="905"/>
      <c r="K76" s="905"/>
      <c r="L76" s="905"/>
      <c r="M76" s="905"/>
      <c r="N76" s="905"/>
    </row>
    <row r="77" spans="2:14" ht="12.75" customHeight="1">
      <c r="B77" s="905"/>
      <c r="C77" s="905"/>
      <c r="D77" s="905"/>
      <c r="E77" s="905"/>
      <c r="F77" s="905"/>
      <c r="G77" s="905"/>
      <c r="H77" s="905"/>
      <c r="I77" s="905"/>
      <c r="J77" s="905"/>
      <c r="K77" s="905"/>
      <c r="L77" s="905"/>
      <c r="M77" s="905"/>
      <c r="N77" s="905"/>
    </row>
    <row r="78" spans="2:14" ht="12.75" customHeight="1">
      <c r="B78" s="905"/>
      <c r="C78" s="905"/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</row>
    <row r="79" spans="2:14" ht="12.75" customHeight="1">
      <c r="B79" s="905"/>
      <c r="C79" s="905"/>
      <c r="D79" s="905"/>
      <c r="E79" s="905"/>
      <c r="F79" s="905"/>
      <c r="G79" s="905"/>
      <c r="H79" s="905"/>
      <c r="I79" s="905"/>
      <c r="J79" s="905"/>
      <c r="K79" s="905"/>
      <c r="L79" s="905"/>
      <c r="M79" s="905"/>
      <c r="N79" s="905"/>
    </row>
    <row r="80" spans="2:14" ht="12.75" customHeight="1">
      <c r="B80" s="905"/>
      <c r="C80" s="905"/>
      <c r="D80" s="905"/>
      <c r="E80" s="905"/>
      <c r="F80" s="905"/>
      <c r="G80" s="905"/>
      <c r="H80" s="905"/>
      <c r="I80" s="905"/>
      <c r="J80" s="905"/>
      <c r="K80" s="905"/>
      <c r="L80" s="905"/>
      <c r="M80" s="905"/>
      <c r="N80" s="905"/>
    </row>
    <row r="81" spans="2:14" ht="12.75" customHeight="1">
      <c r="B81" s="905"/>
      <c r="C81" s="905"/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</row>
    <row r="82" spans="2:14" ht="12.75" customHeight="1">
      <c r="B82" s="905"/>
      <c r="C82" s="905"/>
      <c r="D82" s="905"/>
      <c r="E82" s="905"/>
      <c r="F82" s="905"/>
      <c r="G82" s="905"/>
      <c r="H82" s="905"/>
      <c r="I82" s="905"/>
      <c r="J82" s="905"/>
      <c r="K82" s="905"/>
      <c r="L82" s="905"/>
      <c r="M82" s="905"/>
      <c r="N82" s="905"/>
    </row>
    <row r="83" spans="2:14" ht="12.75" customHeight="1">
      <c r="B83" s="905"/>
      <c r="C83" s="905"/>
      <c r="D83" s="905"/>
      <c r="E83" s="905"/>
      <c r="F83" s="905"/>
      <c r="G83" s="905"/>
      <c r="H83" s="905"/>
      <c r="I83" s="905"/>
      <c r="J83" s="905"/>
      <c r="K83" s="905"/>
      <c r="L83" s="905"/>
      <c r="M83" s="905"/>
      <c r="N83" s="905"/>
    </row>
    <row r="84" spans="2:14" ht="12.75" customHeight="1">
      <c r="B84" s="905"/>
      <c r="C84" s="905"/>
      <c r="D84" s="905"/>
      <c r="E84" s="905"/>
      <c r="F84" s="905"/>
      <c r="G84" s="905"/>
      <c r="H84" s="905"/>
      <c r="I84" s="905"/>
      <c r="J84" s="905"/>
      <c r="K84" s="905"/>
      <c r="L84" s="905"/>
      <c r="M84" s="905"/>
      <c r="N84" s="905"/>
    </row>
    <row r="85" spans="2:14" ht="12.75" customHeight="1">
      <c r="B85" s="905"/>
      <c r="C85" s="905"/>
      <c r="D85" s="905"/>
      <c r="E85" s="905"/>
      <c r="F85" s="905"/>
      <c r="G85" s="905"/>
      <c r="H85" s="905"/>
      <c r="I85" s="905"/>
      <c r="J85" s="905"/>
      <c r="K85" s="905"/>
      <c r="L85" s="905"/>
      <c r="M85" s="905"/>
      <c r="N85" s="905"/>
    </row>
    <row r="86" spans="2:14" ht="12.75" customHeight="1">
      <c r="B86" s="905"/>
      <c r="C86" s="905"/>
      <c r="D86" s="905"/>
      <c r="E86" s="905"/>
      <c r="F86" s="905"/>
      <c r="G86" s="905"/>
      <c r="H86" s="905"/>
      <c r="I86" s="905"/>
      <c r="J86" s="905"/>
      <c r="K86" s="905"/>
      <c r="L86" s="905"/>
      <c r="M86" s="905"/>
      <c r="N86" s="905"/>
    </row>
    <row r="87" spans="2:14" ht="12.75" customHeight="1">
      <c r="B87" s="905"/>
      <c r="C87" s="905"/>
      <c r="D87" s="905"/>
      <c r="E87" s="905"/>
      <c r="F87" s="905"/>
      <c r="G87" s="905"/>
      <c r="H87" s="905"/>
      <c r="I87" s="905"/>
      <c r="J87" s="905"/>
      <c r="K87" s="905"/>
      <c r="L87" s="905"/>
      <c r="M87" s="905"/>
      <c r="N87" s="905"/>
    </row>
    <row r="88" spans="2:14" ht="12.75" customHeight="1">
      <c r="B88" s="905"/>
      <c r="C88" s="905"/>
      <c r="D88" s="905"/>
      <c r="E88" s="905"/>
      <c r="F88" s="905"/>
      <c r="G88" s="905"/>
      <c r="H88" s="905"/>
      <c r="I88" s="905"/>
      <c r="J88" s="905"/>
      <c r="K88" s="905"/>
      <c r="L88" s="905"/>
      <c r="M88" s="905"/>
      <c r="N88" s="905"/>
    </row>
    <row r="89" spans="2:14" ht="12.75" customHeight="1">
      <c r="B89" s="905"/>
      <c r="C89" s="905"/>
      <c r="D89" s="905"/>
      <c r="E89" s="905"/>
      <c r="F89" s="905"/>
      <c r="G89" s="905"/>
      <c r="H89" s="905"/>
      <c r="I89" s="905"/>
      <c r="J89" s="905"/>
      <c r="K89" s="905"/>
      <c r="L89" s="905"/>
      <c r="M89" s="905"/>
      <c r="N89" s="905"/>
    </row>
    <row r="90" spans="2:14" ht="12.75" customHeight="1">
      <c r="B90" s="905"/>
      <c r="C90" s="905"/>
      <c r="D90" s="905"/>
      <c r="E90" s="905"/>
      <c r="F90" s="905"/>
      <c r="G90" s="905"/>
      <c r="H90" s="905"/>
      <c r="I90" s="905"/>
      <c r="J90" s="905"/>
      <c r="K90" s="905"/>
      <c r="L90" s="905"/>
      <c r="M90" s="905"/>
      <c r="N90" s="905"/>
    </row>
    <row r="91" spans="2:14" ht="12.75" customHeight="1">
      <c r="B91" s="905"/>
      <c r="C91" s="905"/>
      <c r="D91" s="905"/>
      <c r="E91" s="905"/>
      <c r="F91" s="905"/>
      <c r="G91" s="905"/>
      <c r="H91" s="905"/>
      <c r="I91" s="905"/>
      <c r="J91" s="905"/>
      <c r="K91" s="905"/>
      <c r="L91" s="905"/>
      <c r="M91" s="905"/>
      <c r="N91" s="905"/>
    </row>
    <row r="92" spans="2:14" ht="12.75" customHeight="1">
      <c r="B92" s="905"/>
      <c r="C92" s="905"/>
      <c r="D92" s="905"/>
      <c r="E92" s="905"/>
      <c r="F92" s="905"/>
      <c r="G92" s="905"/>
      <c r="H92" s="905"/>
      <c r="I92" s="905"/>
      <c r="J92" s="905"/>
      <c r="K92" s="905"/>
      <c r="L92" s="905"/>
      <c r="M92" s="905"/>
      <c r="N92" s="905"/>
    </row>
    <row r="93" spans="2:14" ht="12.75" customHeight="1">
      <c r="B93" s="905"/>
      <c r="C93" s="905"/>
      <c r="D93" s="905"/>
      <c r="E93" s="905"/>
      <c r="F93" s="905"/>
      <c r="G93" s="905"/>
      <c r="H93" s="905"/>
      <c r="I93" s="905"/>
      <c r="J93" s="905"/>
      <c r="K93" s="905"/>
      <c r="L93" s="905"/>
      <c r="M93" s="905"/>
      <c r="N93" s="905"/>
    </row>
    <row r="94" spans="2:14" ht="12.75" customHeight="1">
      <c r="B94" s="905"/>
      <c r="C94" s="905"/>
      <c r="D94" s="905"/>
      <c r="E94" s="905"/>
      <c r="F94" s="905"/>
      <c r="G94" s="905"/>
      <c r="H94" s="905"/>
      <c r="I94" s="905"/>
      <c r="J94" s="905"/>
      <c r="K94" s="905"/>
      <c r="L94" s="905"/>
      <c r="M94" s="905"/>
      <c r="N94" s="905"/>
    </row>
    <row r="95" spans="2:14" ht="12.75" customHeight="1">
      <c r="B95" s="905"/>
      <c r="C95" s="905"/>
      <c r="D95" s="905"/>
      <c r="E95" s="905"/>
      <c r="F95" s="905"/>
      <c r="G95" s="905"/>
      <c r="H95" s="905"/>
      <c r="I95" s="905"/>
      <c r="J95" s="905"/>
      <c r="K95" s="905"/>
      <c r="L95" s="905"/>
      <c r="M95" s="905"/>
      <c r="N95" s="905"/>
    </row>
    <row r="96" spans="2:14" ht="12.75" customHeight="1">
      <c r="B96" s="905"/>
      <c r="C96" s="905"/>
      <c r="D96" s="905"/>
      <c r="E96" s="905"/>
      <c r="F96" s="905"/>
      <c r="G96" s="905"/>
      <c r="H96" s="905"/>
      <c r="I96" s="905"/>
      <c r="J96" s="905"/>
      <c r="K96" s="905"/>
      <c r="L96" s="905"/>
      <c r="M96" s="905"/>
      <c r="N96" s="905"/>
    </row>
    <row r="97" spans="2:14" ht="12.75" customHeight="1">
      <c r="B97" s="905"/>
      <c r="C97" s="905"/>
      <c r="D97" s="905"/>
      <c r="E97" s="905"/>
      <c r="F97" s="905"/>
      <c r="G97" s="905"/>
      <c r="H97" s="905"/>
      <c r="I97" s="905"/>
      <c r="J97" s="905"/>
      <c r="K97" s="905"/>
      <c r="L97" s="905"/>
      <c r="M97" s="905"/>
      <c r="N97" s="905"/>
    </row>
    <row r="98" spans="2:14" ht="12.75" customHeight="1">
      <c r="B98" s="905"/>
      <c r="C98" s="905"/>
      <c r="D98" s="905"/>
      <c r="E98" s="905"/>
      <c r="F98" s="905"/>
      <c r="G98" s="905"/>
      <c r="H98" s="905"/>
      <c r="I98" s="905"/>
      <c r="J98" s="905"/>
      <c r="K98" s="905"/>
      <c r="L98" s="905"/>
      <c r="M98" s="905"/>
      <c r="N98" s="905"/>
    </row>
    <row r="99" spans="2:14" ht="12.75" customHeight="1">
      <c r="B99" s="905"/>
      <c r="C99" s="905"/>
      <c r="D99" s="905"/>
      <c r="E99" s="905"/>
      <c r="F99" s="905"/>
      <c r="G99" s="905"/>
      <c r="H99" s="905"/>
      <c r="I99" s="905"/>
      <c r="J99" s="905"/>
      <c r="K99" s="905"/>
      <c r="L99" s="905"/>
      <c r="M99" s="905"/>
      <c r="N99" s="905"/>
    </row>
    <row r="100" spans="2:14" ht="12.75" customHeight="1">
      <c r="B100" s="905"/>
      <c r="C100" s="905"/>
      <c r="D100" s="905"/>
      <c r="E100" s="905"/>
      <c r="F100" s="905"/>
      <c r="G100" s="905"/>
      <c r="H100" s="905"/>
      <c r="I100" s="905"/>
      <c r="J100" s="905"/>
      <c r="K100" s="905"/>
      <c r="L100" s="905"/>
      <c r="M100" s="905"/>
      <c r="N100" s="905"/>
    </row>
    <row r="101" spans="2:14" ht="12.75" customHeight="1">
      <c r="B101" s="905"/>
      <c r="C101" s="905"/>
      <c r="D101" s="905"/>
      <c r="E101" s="905"/>
      <c r="F101" s="905"/>
      <c r="G101" s="905"/>
      <c r="H101" s="905"/>
      <c r="I101" s="905"/>
      <c r="J101" s="905"/>
      <c r="K101" s="905"/>
      <c r="L101" s="905"/>
      <c r="M101" s="905"/>
      <c r="N101" s="905"/>
    </row>
    <row r="102" spans="2:14" ht="12.75" customHeight="1">
      <c r="B102" s="905"/>
      <c r="C102" s="905"/>
      <c r="D102" s="905"/>
      <c r="E102" s="905"/>
      <c r="F102" s="905"/>
      <c r="G102" s="905"/>
      <c r="H102" s="905"/>
      <c r="I102" s="905"/>
      <c r="J102" s="905"/>
      <c r="K102" s="905"/>
      <c r="L102" s="905"/>
      <c r="M102" s="905"/>
      <c r="N102" s="905"/>
    </row>
    <row r="103" spans="2:14" ht="12.75" customHeight="1">
      <c r="B103" s="905"/>
      <c r="C103" s="905"/>
      <c r="D103" s="905"/>
      <c r="E103" s="905"/>
      <c r="F103" s="905"/>
      <c r="G103" s="905"/>
      <c r="H103" s="905"/>
      <c r="I103" s="905"/>
      <c r="J103" s="905"/>
      <c r="K103" s="905"/>
      <c r="L103" s="905"/>
      <c r="M103" s="905"/>
      <c r="N103" s="905"/>
    </row>
    <row r="104" spans="2:14" ht="12.75" customHeight="1">
      <c r="B104" s="905"/>
      <c r="C104" s="905"/>
      <c r="D104" s="905"/>
      <c r="E104" s="905"/>
      <c r="F104" s="905"/>
      <c r="G104" s="905"/>
      <c r="H104" s="905"/>
      <c r="I104" s="905"/>
      <c r="J104" s="905"/>
      <c r="K104" s="905"/>
      <c r="L104" s="905"/>
      <c r="M104" s="905"/>
      <c r="N104" s="905"/>
    </row>
    <row r="105" spans="2:14" ht="12.75" customHeight="1">
      <c r="B105" s="905"/>
      <c r="C105" s="905"/>
      <c r="D105" s="905"/>
      <c r="E105" s="905"/>
      <c r="F105" s="905"/>
      <c r="G105" s="905"/>
      <c r="H105" s="905"/>
      <c r="I105" s="905"/>
      <c r="J105" s="905"/>
      <c r="K105" s="905"/>
      <c r="L105" s="905"/>
      <c r="M105" s="905"/>
      <c r="N105" s="905"/>
    </row>
    <row r="106" spans="2:14" ht="12.75" customHeight="1">
      <c r="B106" s="905"/>
      <c r="C106" s="905"/>
      <c r="D106" s="905"/>
      <c r="E106" s="905"/>
      <c r="F106" s="905"/>
      <c r="G106" s="905"/>
      <c r="H106" s="905"/>
      <c r="I106" s="905"/>
      <c r="J106" s="905"/>
      <c r="K106" s="905"/>
      <c r="L106" s="905"/>
      <c r="M106" s="905"/>
      <c r="N106" s="905"/>
    </row>
    <row r="107" spans="2:14" ht="12.75" customHeight="1">
      <c r="B107" s="905"/>
      <c r="C107" s="905"/>
      <c r="D107" s="905"/>
      <c r="E107" s="905"/>
      <c r="F107" s="905"/>
      <c r="G107" s="905"/>
      <c r="H107" s="905"/>
      <c r="I107" s="905"/>
      <c r="J107" s="905"/>
      <c r="K107" s="905"/>
      <c r="L107" s="905"/>
      <c r="M107" s="905"/>
      <c r="N107" s="905"/>
    </row>
    <row r="108" spans="2:14" ht="12.75" customHeight="1">
      <c r="B108" s="905"/>
      <c r="C108" s="905"/>
      <c r="D108" s="905"/>
      <c r="E108" s="905"/>
      <c r="F108" s="905"/>
      <c r="G108" s="905"/>
      <c r="H108" s="905"/>
      <c r="I108" s="905"/>
      <c r="J108" s="905"/>
      <c r="K108" s="905"/>
      <c r="L108" s="905"/>
      <c r="M108" s="905"/>
      <c r="N108" s="905"/>
    </row>
    <row r="109" spans="2:14" ht="12.75" customHeight="1">
      <c r="B109" s="905"/>
      <c r="C109" s="905"/>
      <c r="D109" s="905"/>
      <c r="E109" s="905"/>
      <c r="F109" s="905"/>
      <c r="G109" s="905"/>
      <c r="H109" s="905"/>
      <c r="I109" s="905"/>
      <c r="J109" s="905"/>
      <c r="K109" s="905"/>
      <c r="L109" s="905"/>
      <c r="M109" s="905"/>
      <c r="N109" s="905"/>
    </row>
    <row r="110" spans="2:14" ht="12.75" customHeight="1">
      <c r="B110" s="905"/>
      <c r="C110" s="905"/>
      <c r="D110" s="905"/>
      <c r="E110" s="905"/>
      <c r="F110" s="905"/>
      <c r="G110" s="905"/>
      <c r="H110" s="905"/>
      <c r="I110" s="905"/>
      <c r="J110" s="905"/>
      <c r="K110" s="905"/>
      <c r="L110" s="905"/>
      <c r="M110" s="905"/>
      <c r="N110" s="905"/>
    </row>
    <row r="111" spans="2:14" ht="12.75" customHeight="1">
      <c r="B111" s="905"/>
      <c r="C111" s="905"/>
      <c r="D111" s="905"/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</row>
    <row r="112" spans="2:14" ht="12.75" customHeight="1">
      <c r="B112" s="905"/>
      <c r="C112" s="905"/>
      <c r="D112" s="905"/>
      <c r="E112" s="905"/>
      <c r="F112" s="905"/>
      <c r="G112" s="905"/>
      <c r="H112" s="905"/>
      <c r="I112" s="905"/>
      <c r="J112" s="905"/>
      <c r="K112" s="905"/>
      <c r="L112" s="905"/>
      <c r="M112" s="905"/>
      <c r="N112" s="905"/>
    </row>
    <row r="113" spans="2:14" ht="12.75" customHeight="1">
      <c r="B113" s="905"/>
      <c r="C113" s="905"/>
      <c r="D113" s="905"/>
      <c r="E113" s="905"/>
      <c r="F113" s="905"/>
      <c r="G113" s="905"/>
      <c r="H113" s="905"/>
      <c r="I113" s="905"/>
      <c r="J113" s="905"/>
      <c r="K113" s="905"/>
      <c r="L113" s="905"/>
      <c r="M113" s="905"/>
      <c r="N113" s="905"/>
    </row>
    <row r="114" spans="2:14" ht="12.75" customHeight="1">
      <c r="B114" s="905"/>
      <c r="C114" s="905"/>
      <c r="D114" s="905"/>
      <c r="E114" s="905"/>
      <c r="F114" s="905"/>
      <c r="G114" s="905"/>
      <c r="H114" s="905"/>
      <c r="I114" s="905"/>
      <c r="J114" s="905"/>
      <c r="K114" s="905"/>
      <c r="L114" s="905"/>
      <c r="M114" s="905"/>
      <c r="N114" s="905"/>
    </row>
    <row r="115" spans="2:14" ht="12.75" customHeight="1">
      <c r="B115" s="905"/>
      <c r="C115" s="905"/>
      <c r="D115" s="905"/>
      <c r="E115" s="905"/>
      <c r="F115" s="905"/>
      <c r="G115" s="905"/>
      <c r="H115" s="905"/>
      <c r="I115" s="905"/>
      <c r="J115" s="905"/>
      <c r="K115" s="905"/>
      <c r="L115" s="905"/>
      <c r="M115" s="905"/>
      <c r="N115" s="905"/>
    </row>
    <row r="116" spans="2:14" ht="12.75" customHeight="1">
      <c r="B116" s="905"/>
      <c r="C116" s="905"/>
      <c r="D116" s="905"/>
      <c r="E116" s="905"/>
      <c r="F116" s="905"/>
      <c r="G116" s="905"/>
      <c r="H116" s="905"/>
      <c r="I116" s="905"/>
      <c r="J116" s="905"/>
      <c r="K116" s="905"/>
      <c r="L116" s="905"/>
      <c r="M116" s="905"/>
      <c r="N116" s="905"/>
    </row>
    <row r="117" spans="2:14" ht="12.75" customHeight="1">
      <c r="B117" s="905"/>
      <c r="C117" s="905"/>
      <c r="D117" s="905"/>
      <c r="E117" s="905"/>
      <c r="F117" s="905"/>
      <c r="G117" s="905"/>
      <c r="H117" s="905"/>
      <c r="I117" s="905"/>
      <c r="J117" s="905"/>
      <c r="K117" s="905"/>
      <c r="L117" s="905"/>
      <c r="M117" s="905"/>
      <c r="N117" s="905"/>
    </row>
    <row r="118" spans="2:14" ht="12.75" customHeight="1">
      <c r="B118" s="905"/>
      <c r="C118" s="905"/>
      <c r="D118" s="905"/>
      <c r="E118" s="905"/>
      <c r="F118" s="905"/>
      <c r="G118" s="905"/>
      <c r="H118" s="905"/>
      <c r="I118" s="905"/>
      <c r="J118" s="905"/>
      <c r="K118" s="905"/>
      <c r="L118" s="905"/>
      <c r="M118" s="905"/>
      <c r="N118" s="905"/>
    </row>
    <row r="119" spans="2:14" ht="12.75" customHeight="1">
      <c r="B119" s="905"/>
      <c r="C119" s="905"/>
      <c r="D119" s="905"/>
      <c r="E119" s="905"/>
      <c r="F119" s="905"/>
      <c r="G119" s="905"/>
      <c r="H119" s="905"/>
      <c r="I119" s="905"/>
      <c r="J119" s="905"/>
      <c r="K119" s="905"/>
      <c r="L119" s="905"/>
      <c r="M119" s="905"/>
      <c r="N119" s="905"/>
    </row>
    <row r="120" spans="2:14" ht="12.75" customHeight="1">
      <c r="B120" s="905"/>
      <c r="C120" s="905"/>
      <c r="D120" s="905"/>
      <c r="E120" s="905"/>
      <c r="F120" s="905"/>
      <c r="G120" s="905"/>
      <c r="H120" s="905"/>
      <c r="I120" s="905"/>
      <c r="J120" s="905"/>
      <c r="K120" s="905"/>
      <c r="L120" s="905"/>
      <c r="M120" s="905"/>
      <c r="N120" s="905"/>
    </row>
    <row r="121" spans="2:14" ht="12.75" customHeight="1">
      <c r="B121" s="905"/>
      <c r="C121" s="905"/>
      <c r="D121" s="905"/>
      <c r="E121" s="905"/>
      <c r="F121" s="905"/>
      <c r="G121" s="905"/>
      <c r="H121" s="905"/>
      <c r="I121" s="905"/>
      <c r="J121" s="905"/>
      <c r="K121" s="905"/>
      <c r="L121" s="905"/>
      <c r="M121" s="905"/>
      <c r="N121" s="905"/>
    </row>
    <row r="122" spans="2:14" ht="12.75" customHeight="1">
      <c r="B122" s="905"/>
      <c r="C122" s="905"/>
      <c r="D122" s="905"/>
      <c r="E122" s="905"/>
      <c r="F122" s="905"/>
      <c r="G122" s="905"/>
      <c r="H122" s="905"/>
      <c r="I122" s="905"/>
      <c r="J122" s="905"/>
      <c r="K122" s="905"/>
      <c r="L122" s="905"/>
      <c r="M122" s="905"/>
      <c r="N122" s="905"/>
    </row>
    <row r="123" spans="2:14" ht="12.75" customHeight="1"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905"/>
    </row>
    <row r="124" spans="2:14" ht="12.75" customHeight="1">
      <c r="B124" s="905"/>
      <c r="C124" s="905"/>
      <c r="D124" s="905"/>
      <c r="E124" s="905"/>
      <c r="F124" s="905"/>
      <c r="G124" s="905"/>
      <c r="H124" s="905"/>
      <c r="I124" s="905"/>
      <c r="J124" s="905"/>
      <c r="K124" s="905"/>
      <c r="L124" s="905"/>
      <c r="M124" s="905"/>
      <c r="N124" s="905"/>
    </row>
    <row r="125" spans="2:14" ht="12.75" customHeight="1">
      <c r="B125" s="905"/>
      <c r="C125" s="905"/>
      <c r="D125" s="905"/>
      <c r="E125" s="905"/>
      <c r="F125" s="905"/>
      <c r="G125" s="905"/>
      <c r="H125" s="905"/>
      <c r="I125" s="905"/>
      <c r="J125" s="905"/>
      <c r="K125" s="905"/>
      <c r="L125" s="905"/>
      <c r="M125" s="905"/>
      <c r="N125" s="905"/>
    </row>
    <row r="126" spans="2:14" ht="12.75" customHeight="1">
      <c r="B126" s="905"/>
      <c r="C126" s="905"/>
      <c r="D126" s="905"/>
      <c r="E126" s="905"/>
      <c r="F126" s="905"/>
      <c r="G126" s="905"/>
      <c r="H126" s="905"/>
      <c r="I126" s="905"/>
      <c r="J126" s="905"/>
      <c r="K126" s="905"/>
      <c r="L126" s="905"/>
      <c r="M126" s="905"/>
      <c r="N126" s="905"/>
    </row>
    <row r="127" spans="2:14" ht="12.75" customHeight="1">
      <c r="B127" s="905"/>
      <c r="C127" s="905"/>
      <c r="D127" s="905"/>
      <c r="E127" s="905"/>
      <c r="F127" s="905"/>
      <c r="G127" s="905"/>
      <c r="H127" s="905"/>
      <c r="I127" s="905"/>
      <c r="J127" s="905"/>
      <c r="K127" s="905"/>
      <c r="L127" s="905"/>
      <c r="M127" s="905"/>
      <c r="N127" s="905"/>
    </row>
    <row r="128" spans="2:14" ht="12.75" customHeight="1">
      <c r="B128" s="905"/>
      <c r="C128" s="905"/>
      <c r="D128" s="905"/>
      <c r="E128" s="905"/>
      <c r="F128" s="905"/>
      <c r="G128" s="905"/>
      <c r="H128" s="905"/>
      <c r="I128" s="905"/>
      <c r="J128" s="905"/>
      <c r="K128" s="905"/>
      <c r="L128" s="905"/>
      <c r="M128" s="905"/>
      <c r="N128" s="905"/>
    </row>
    <row r="129" spans="2:14" ht="12.75" customHeight="1">
      <c r="B129" s="905"/>
      <c r="C129" s="905"/>
      <c r="D129" s="905"/>
      <c r="E129" s="905"/>
      <c r="F129" s="905"/>
      <c r="G129" s="905"/>
      <c r="H129" s="905"/>
      <c r="I129" s="905"/>
      <c r="J129" s="905"/>
      <c r="K129" s="905"/>
      <c r="L129" s="905"/>
      <c r="M129" s="905"/>
      <c r="N129" s="905"/>
    </row>
    <row r="130" spans="2:14" ht="12.75" customHeight="1">
      <c r="B130" s="905"/>
      <c r="C130" s="905"/>
      <c r="D130" s="905"/>
      <c r="E130" s="905"/>
      <c r="F130" s="905"/>
      <c r="G130" s="905"/>
      <c r="H130" s="905"/>
      <c r="I130" s="905"/>
      <c r="J130" s="905"/>
      <c r="K130" s="905"/>
      <c r="L130" s="905"/>
      <c r="M130" s="905"/>
      <c r="N130" s="905"/>
    </row>
    <row r="131" spans="2:14" ht="12.75" customHeight="1">
      <c r="B131" s="905"/>
      <c r="C131" s="905"/>
      <c r="D131" s="905"/>
      <c r="E131" s="905"/>
      <c r="F131" s="905"/>
      <c r="G131" s="905"/>
      <c r="H131" s="905"/>
      <c r="I131" s="905"/>
      <c r="J131" s="905"/>
      <c r="K131" s="905"/>
      <c r="L131" s="905"/>
      <c r="M131" s="905"/>
      <c r="N131" s="905"/>
    </row>
    <row r="132" spans="2:14" ht="12.75" customHeight="1">
      <c r="B132" s="905"/>
      <c r="C132" s="905"/>
      <c r="D132" s="905"/>
      <c r="E132" s="905"/>
      <c r="F132" s="905"/>
      <c r="G132" s="905"/>
      <c r="H132" s="905"/>
      <c r="I132" s="905"/>
      <c r="J132" s="905"/>
      <c r="K132" s="905"/>
      <c r="L132" s="905"/>
      <c r="M132" s="905"/>
      <c r="N132" s="905"/>
    </row>
    <row r="133" spans="2:14" ht="12.75" customHeight="1">
      <c r="B133" s="905"/>
      <c r="C133" s="905"/>
      <c r="D133" s="905"/>
      <c r="E133" s="905"/>
      <c r="F133" s="905"/>
      <c r="G133" s="905"/>
      <c r="H133" s="905"/>
      <c r="I133" s="905"/>
      <c r="J133" s="905"/>
      <c r="K133" s="905"/>
      <c r="L133" s="905"/>
      <c r="M133" s="905"/>
      <c r="N133" s="905"/>
    </row>
    <row r="134" spans="2:14" ht="12.75" customHeight="1">
      <c r="B134" s="905"/>
      <c r="C134" s="905"/>
      <c r="D134" s="905"/>
      <c r="E134" s="905"/>
      <c r="F134" s="905"/>
      <c r="G134" s="905"/>
      <c r="H134" s="905"/>
      <c r="I134" s="905"/>
      <c r="J134" s="905"/>
      <c r="K134" s="905"/>
      <c r="L134" s="905"/>
      <c r="M134" s="905"/>
      <c r="N134" s="905"/>
    </row>
    <row r="135" spans="2:14" ht="12.75" customHeight="1">
      <c r="B135" s="905"/>
      <c r="C135" s="905"/>
      <c r="D135" s="905"/>
      <c r="E135" s="905"/>
      <c r="F135" s="905"/>
      <c r="G135" s="905"/>
      <c r="H135" s="905"/>
      <c r="I135" s="905"/>
      <c r="J135" s="905"/>
      <c r="K135" s="905"/>
      <c r="L135" s="905"/>
      <c r="M135" s="905"/>
      <c r="N135" s="905"/>
    </row>
    <row r="136" spans="2:14" ht="12.75" customHeight="1">
      <c r="B136" s="905"/>
      <c r="C136" s="905"/>
      <c r="D136" s="905"/>
      <c r="E136" s="905"/>
      <c r="F136" s="905"/>
      <c r="G136" s="905"/>
      <c r="H136" s="905"/>
      <c r="I136" s="905"/>
      <c r="J136" s="905"/>
      <c r="K136" s="905"/>
      <c r="L136" s="905"/>
      <c r="M136" s="905"/>
      <c r="N136" s="905"/>
    </row>
    <row r="137" spans="2:14" ht="12.75" customHeight="1">
      <c r="B137" s="905"/>
      <c r="C137" s="905"/>
      <c r="D137" s="905"/>
      <c r="E137" s="905"/>
      <c r="F137" s="905"/>
      <c r="G137" s="905"/>
      <c r="H137" s="905"/>
      <c r="I137" s="905"/>
      <c r="J137" s="905"/>
      <c r="K137" s="905"/>
      <c r="L137" s="905"/>
      <c r="M137" s="905"/>
      <c r="N137" s="905"/>
    </row>
    <row r="138" spans="2:14" ht="12.75" customHeight="1">
      <c r="B138" s="905"/>
      <c r="C138" s="905"/>
      <c r="D138" s="905"/>
      <c r="E138" s="905"/>
      <c r="F138" s="905"/>
      <c r="G138" s="905"/>
      <c r="H138" s="905"/>
      <c r="I138" s="905"/>
      <c r="J138" s="905"/>
      <c r="K138" s="905"/>
      <c r="L138" s="905"/>
      <c r="M138" s="905"/>
      <c r="N138" s="905"/>
    </row>
    <row r="139" spans="2:14" ht="12.75" customHeight="1">
      <c r="B139" s="905"/>
      <c r="C139" s="905"/>
      <c r="D139" s="905"/>
      <c r="E139" s="905"/>
      <c r="F139" s="905"/>
      <c r="G139" s="905"/>
      <c r="H139" s="905"/>
      <c r="I139" s="905"/>
      <c r="J139" s="905"/>
      <c r="K139" s="905"/>
      <c r="L139" s="905"/>
      <c r="M139" s="905"/>
      <c r="N139" s="905"/>
    </row>
    <row r="140" spans="2:14" ht="12.75" customHeight="1">
      <c r="B140" s="905"/>
      <c r="C140" s="905"/>
      <c r="D140" s="905"/>
      <c r="E140" s="905"/>
      <c r="F140" s="905"/>
      <c r="G140" s="905"/>
      <c r="H140" s="905"/>
      <c r="I140" s="905"/>
      <c r="J140" s="905"/>
      <c r="K140" s="905"/>
      <c r="L140" s="905"/>
      <c r="M140" s="905"/>
      <c r="N140" s="905"/>
    </row>
    <row r="141" spans="2:14" ht="12.75" customHeight="1">
      <c r="B141" s="905"/>
      <c r="C141" s="905"/>
      <c r="D141" s="905"/>
      <c r="E141" s="905"/>
      <c r="F141" s="905"/>
      <c r="G141" s="905"/>
      <c r="H141" s="905"/>
      <c r="I141" s="905"/>
      <c r="J141" s="905"/>
      <c r="K141" s="905"/>
      <c r="L141" s="905"/>
      <c r="M141" s="905"/>
      <c r="N141" s="905"/>
    </row>
    <row r="142" spans="2:14" ht="12.75" customHeight="1">
      <c r="B142" s="905"/>
      <c r="C142" s="905"/>
      <c r="D142" s="905"/>
      <c r="E142" s="905"/>
      <c r="F142" s="905"/>
      <c r="G142" s="905"/>
      <c r="H142" s="905"/>
      <c r="I142" s="905"/>
      <c r="J142" s="905"/>
      <c r="K142" s="905"/>
      <c r="L142" s="905"/>
      <c r="M142" s="905"/>
      <c r="N142" s="905"/>
    </row>
    <row r="143" spans="2:14" ht="12.75" customHeight="1">
      <c r="B143" s="905"/>
      <c r="C143" s="905"/>
      <c r="D143" s="905"/>
      <c r="E143" s="905"/>
      <c r="F143" s="905"/>
      <c r="G143" s="905"/>
      <c r="H143" s="905"/>
      <c r="I143" s="905"/>
      <c r="J143" s="905"/>
      <c r="K143" s="905"/>
      <c r="L143" s="905"/>
      <c r="M143" s="905"/>
      <c r="N143" s="905"/>
    </row>
    <row r="144" spans="2:14" ht="12.75" customHeight="1">
      <c r="B144" s="905"/>
      <c r="C144" s="905"/>
      <c r="D144" s="905"/>
      <c r="E144" s="905"/>
      <c r="F144" s="905"/>
      <c r="G144" s="905"/>
      <c r="H144" s="905"/>
      <c r="I144" s="905"/>
      <c r="J144" s="905"/>
      <c r="K144" s="905"/>
      <c r="L144" s="905"/>
      <c r="M144" s="905"/>
      <c r="N144" s="905"/>
    </row>
    <row r="145" spans="2:14" ht="12.75" customHeight="1">
      <c r="B145" s="905"/>
      <c r="C145" s="905"/>
      <c r="D145" s="905"/>
      <c r="E145" s="905"/>
      <c r="F145" s="905"/>
      <c r="G145" s="905"/>
      <c r="H145" s="905"/>
      <c r="I145" s="905"/>
      <c r="J145" s="905"/>
      <c r="K145" s="905"/>
      <c r="L145" s="905"/>
      <c r="M145" s="905"/>
      <c r="N145" s="905"/>
    </row>
    <row r="146" spans="2:14" ht="12.75" customHeight="1">
      <c r="B146" s="905"/>
      <c r="C146" s="905"/>
      <c r="D146" s="905"/>
      <c r="E146" s="905"/>
      <c r="F146" s="905"/>
      <c r="G146" s="905"/>
      <c r="H146" s="905"/>
      <c r="I146" s="905"/>
      <c r="J146" s="905"/>
      <c r="K146" s="905"/>
      <c r="L146" s="905"/>
      <c r="M146" s="905"/>
      <c r="N146" s="905"/>
    </row>
    <row r="147" spans="2:14" ht="12.75" customHeight="1">
      <c r="B147" s="905"/>
      <c r="C147" s="905"/>
      <c r="D147" s="905"/>
      <c r="E147" s="905"/>
      <c r="F147" s="905"/>
      <c r="G147" s="905"/>
      <c r="H147" s="905"/>
      <c r="I147" s="905"/>
      <c r="J147" s="905"/>
      <c r="K147" s="905"/>
      <c r="L147" s="905"/>
      <c r="M147" s="905"/>
      <c r="N147" s="905"/>
    </row>
    <row r="148" spans="2:14" ht="12.75" customHeight="1">
      <c r="B148" s="905"/>
      <c r="C148" s="905"/>
      <c r="D148" s="905"/>
      <c r="E148" s="905"/>
      <c r="F148" s="905"/>
      <c r="G148" s="905"/>
      <c r="H148" s="905"/>
      <c r="I148" s="905"/>
      <c r="J148" s="905"/>
      <c r="K148" s="905"/>
      <c r="L148" s="905"/>
      <c r="M148" s="905"/>
      <c r="N148" s="905"/>
    </row>
    <row r="149" spans="2:14" ht="12.75" customHeight="1">
      <c r="B149" s="905"/>
      <c r="C149" s="905"/>
      <c r="D149" s="905"/>
      <c r="E149" s="905"/>
      <c r="F149" s="905"/>
      <c r="G149" s="905"/>
      <c r="H149" s="905"/>
      <c r="I149" s="905"/>
      <c r="J149" s="905"/>
      <c r="K149" s="905"/>
      <c r="L149" s="905"/>
      <c r="M149" s="905"/>
      <c r="N149" s="905"/>
    </row>
    <row r="150" spans="2:14" ht="12.75" customHeight="1">
      <c r="B150" s="905"/>
      <c r="C150" s="905"/>
      <c r="D150" s="905"/>
      <c r="E150" s="905"/>
      <c r="F150" s="905"/>
      <c r="G150" s="905"/>
      <c r="H150" s="905"/>
      <c r="I150" s="905"/>
      <c r="J150" s="905"/>
      <c r="K150" s="905"/>
      <c r="L150" s="905"/>
      <c r="M150" s="905"/>
      <c r="N150" s="905"/>
    </row>
    <row r="151" spans="2:14" ht="12.75" customHeight="1">
      <c r="B151" s="905"/>
      <c r="C151" s="905"/>
      <c r="D151" s="905"/>
      <c r="E151" s="905"/>
      <c r="F151" s="905"/>
      <c r="G151" s="905"/>
      <c r="H151" s="905"/>
      <c r="I151" s="905"/>
      <c r="J151" s="905"/>
      <c r="K151" s="905"/>
      <c r="L151" s="905"/>
      <c r="M151" s="905"/>
      <c r="N151" s="905"/>
    </row>
    <row r="152" spans="2:14" ht="12.75" customHeight="1">
      <c r="B152" s="905"/>
      <c r="C152" s="905"/>
      <c r="D152" s="905"/>
      <c r="E152" s="905"/>
      <c r="F152" s="905"/>
      <c r="G152" s="905"/>
      <c r="H152" s="905"/>
      <c r="I152" s="905"/>
      <c r="J152" s="905"/>
      <c r="K152" s="905"/>
      <c r="L152" s="905"/>
      <c r="M152" s="905"/>
      <c r="N152" s="905"/>
    </row>
    <row r="153" spans="2:14" ht="12.75" customHeight="1">
      <c r="B153" s="905"/>
      <c r="C153" s="905"/>
      <c r="D153" s="905"/>
      <c r="E153" s="905"/>
      <c r="F153" s="905"/>
      <c r="G153" s="905"/>
      <c r="H153" s="905"/>
      <c r="I153" s="905"/>
      <c r="J153" s="905"/>
      <c r="K153" s="905"/>
      <c r="L153" s="905"/>
      <c r="M153" s="905"/>
      <c r="N153" s="905"/>
    </row>
    <row r="154" spans="2:14" ht="12.75" customHeight="1">
      <c r="B154" s="905"/>
      <c r="C154" s="905"/>
      <c r="D154" s="905"/>
      <c r="E154" s="905"/>
      <c r="F154" s="905"/>
      <c r="G154" s="905"/>
      <c r="H154" s="905"/>
      <c r="I154" s="905"/>
      <c r="J154" s="905"/>
      <c r="K154" s="905"/>
      <c r="L154" s="905"/>
      <c r="M154" s="905"/>
      <c r="N154" s="905"/>
    </row>
    <row r="155" spans="2:14" ht="12.75" customHeight="1">
      <c r="B155" s="905"/>
      <c r="C155" s="905"/>
      <c r="D155" s="905"/>
      <c r="E155" s="905"/>
      <c r="F155" s="905"/>
      <c r="G155" s="905"/>
      <c r="H155" s="905"/>
      <c r="I155" s="905"/>
      <c r="J155" s="905"/>
      <c r="K155" s="905"/>
      <c r="L155" s="905"/>
      <c r="M155" s="905"/>
      <c r="N155" s="905"/>
    </row>
    <row r="156" spans="2:14" ht="12.75" customHeight="1">
      <c r="B156" s="905"/>
      <c r="C156" s="905"/>
      <c r="D156" s="905"/>
      <c r="E156" s="905"/>
      <c r="F156" s="905"/>
      <c r="G156" s="905"/>
      <c r="H156" s="905"/>
      <c r="I156" s="905"/>
      <c r="J156" s="905"/>
      <c r="K156" s="905"/>
      <c r="L156" s="905"/>
      <c r="M156" s="905"/>
      <c r="N156" s="905"/>
    </row>
    <row r="157" spans="2:14" ht="12.75" customHeight="1">
      <c r="B157" s="905"/>
      <c r="C157" s="905"/>
      <c r="D157" s="905"/>
      <c r="E157" s="905"/>
      <c r="F157" s="905"/>
      <c r="G157" s="905"/>
      <c r="H157" s="905"/>
      <c r="I157" s="905"/>
      <c r="J157" s="905"/>
      <c r="K157" s="905"/>
      <c r="L157" s="905"/>
      <c r="M157" s="905"/>
      <c r="N157" s="905"/>
    </row>
    <row r="158" spans="2:14" ht="12.75" customHeight="1">
      <c r="B158" s="905"/>
      <c r="C158" s="905"/>
      <c r="D158" s="905"/>
      <c r="E158" s="905"/>
      <c r="F158" s="905"/>
      <c r="G158" s="905"/>
      <c r="H158" s="905"/>
      <c r="I158" s="905"/>
      <c r="J158" s="905"/>
      <c r="K158" s="905"/>
      <c r="L158" s="905"/>
      <c r="M158" s="905"/>
      <c r="N158" s="905"/>
    </row>
    <row r="159" spans="2:14" ht="12.75" customHeight="1">
      <c r="B159" s="905"/>
      <c r="C159" s="905"/>
      <c r="D159" s="905"/>
      <c r="E159" s="905"/>
      <c r="F159" s="905"/>
      <c r="G159" s="905"/>
      <c r="H159" s="905"/>
      <c r="I159" s="905"/>
      <c r="J159" s="905"/>
      <c r="K159" s="905"/>
      <c r="L159" s="905"/>
      <c r="M159" s="905"/>
      <c r="N159" s="905"/>
    </row>
    <row r="160" spans="2:14" ht="12.75" customHeight="1">
      <c r="B160" s="905"/>
      <c r="C160" s="905"/>
      <c r="D160" s="905"/>
      <c r="E160" s="905"/>
      <c r="F160" s="905"/>
      <c r="G160" s="905"/>
      <c r="H160" s="905"/>
      <c r="I160" s="905"/>
      <c r="J160" s="905"/>
      <c r="K160" s="905"/>
      <c r="L160" s="905"/>
      <c r="M160" s="905"/>
      <c r="N160" s="905"/>
    </row>
    <row r="161" spans="2:14" ht="12.75" customHeight="1">
      <c r="B161" s="905"/>
      <c r="C161" s="905"/>
      <c r="D161" s="905"/>
      <c r="E161" s="905"/>
      <c r="F161" s="905"/>
      <c r="G161" s="905"/>
      <c r="H161" s="905"/>
      <c r="I161" s="905"/>
      <c r="J161" s="905"/>
      <c r="K161" s="905"/>
      <c r="L161" s="905"/>
      <c r="M161" s="905"/>
      <c r="N161" s="905"/>
    </row>
    <row r="162" spans="2:14" ht="12.75" customHeight="1">
      <c r="B162" s="905"/>
      <c r="C162" s="905"/>
      <c r="D162" s="905"/>
      <c r="E162" s="905"/>
      <c r="F162" s="905"/>
      <c r="G162" s="905"/>
      <c r="H162" s="905"/>
      <c r="I162" s="905"/>
      <c r="J162" s="905"/>
      <c r="K162" s="905"/>
      <c r="L162" s="905"/>
      <c r="M162" s="905"/>
      <c r="N162" s="905"/>
    </row>
    <row r="163" spans="2:14" ht="12.75" customHeight="1">
      <c r="B163" s="905"/>
      <c r="C163" s="905"/>
      <c r="D163" s="905"/>
      <c r="E163" s="905"/>
      <c r="F163" s="905"/>
      <c r="G163" s="905"/>
      <c r="H163" s="905"/>
      <c r="I163" s="905"/>
      <c r="J163" s="905"/>
      <c r="K163" s="905"/>
      <c r="L163" s="905"/>
      <c r="M163" s="905"/>
      <c r="N163" s="905"/>
    </row>
    <row r="164" spans="2:14" ht="12.75" customHeight="1">
      <c r="B164" s="905"/>
      <c r="C164" s="905"/>
      <c r="D164" s="905"/>
      <c r="E164" s="905"/>
      <c r="F164" s="905"/>
      <c r="G164" s="905"/>
      <c r="H164" s="905"/>
      <c r="I164" s="905"/>
      <c r="J164" s="905"/>
      <c r="K164" s="905"/>
      <c r="L164" s="905"/>
      <c r="M164" s="905"/>
      <c r="N164" s="905"/>
    </row>
    <row r="165" spans="2:14" ht="12.75" customHeight="1"/>
    <row r="166" spans="2:14" ht="12.75" customHeight="1"/>
    <row r="167" spans="2:14" ht="12.75" customHeight="1"/>
    <row r="168" spans="2:14" ht="12.75" customHeight="1"/>
    <row r="169" spans="2:14" ht="12.75" customHeight="1"/>
    <row r="170" spans="2:14" ht="12.75" customHeight="1"/>
    <row r="171" spans="2:14" ht="12.75" customHeight="1"/>
    <row r="172" spans="2:14" ht="12.75" customHeight="1"/>
    <row r="173" spans="2:14" ht="12.75" customHeight="1"/>
    <row r="174" spans="2:14" ht="12.75" customHeight="1"/>
    <row r="175" spans="2:14" ht="12.75" customHeight="1"/>
    <row r="176" spans="2:14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0">
    <mergeCell ref="F40:G40"/>
    <mergeCell ref="B5:K5"/>
    <mergeCell ref="F7:K12"/>
    <mergeCell ref="B7:D12"/>
    <mergeCell ref="B15:H18"/>
    <mergeCell ref="J15:K22"/>
    <mergeCell ref="B19:H22"/>
    <mergeCell ref="B24:D31"/>
    <mergeCell ref="F24:K27"/>
    <mergeCell ref="F28:K31"/>
  </mergeCells>
  <conditionalFormatting sqref="D34:K35 J36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D34:K35 J36:K38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workbookViewId="0">
      <pane ySplit="4" topLeftCell="A7" activePane="bottomLeft" state="frozen"/>
      <selection activeCell="A3" sqref="A3"/>
      <selection pane="bottomLeft" activeCell="I11" sqref="I11"/>
    </sheetView>
  </sheetViews>
  <sheetFormatPr baseColWidth="10" defaultColWidth="11.5703125" defaultRowHeight="15"/>
  <cols>
    <col min="1" max="1" width="3.140625" style="248" customWidth="1"/>
    <col min="2" max="2" width="18" style="284" customWidth="1"/>
    <col min="3" max="3" width="17" style="285" customWidth="1"/>
    <col min="4" max="4" width="20.42578125" style="285" customWidth="1"/>
    <col min="5" max="5" width="17.85546875" style="285" customWidth="1"/>
    <col min="6" max="6" width="14.5703125" style="285" customWidth="1"/>
    <col min="7" max="7" width="17.140625" style="285" customWidth="1"/>
    <col min="8" max="8" width="13.140625" style="34" customWidth="1"/>
    <col min="9" max="16384" width="11.5703125" style="34"/>
  </cols>
  <sheetData>
    <row r="1" spans="1:25" hidden="1"/>
    <row r="2" spans="1:25" ht="21.75" hidden="1" customHeight="1"/>
    <row r="3" spans="1:25" ht="18" customHeight="1">
      <c r="B3" s="1151" t="s">
        <v>216</v>
      </c>
      <c r="C3" s="1192"/>
      <c r="D3" s="1192"/>
      <c r="E3" s="1192"/>
      <c r="F3" s="1192"/>
      <c r="G3" s="1192"/>
      <c r="L3" s="286"/>
    </row>
    <row r="4" spans="1:25" s="120" customFormat="1" ht="19.5">
      <c r="A4" s="253"/>
      <c r="B4" s="1151" t="s">
        <v>220</v>
      </c>
      <c r="C4" s="1151"/>
      <c r="D4" s="1151"/>
      <c r="E4" s="1151"/>
      <c r="F4" s="1151"/>
      <c r="G4" s="1151"/>
      <c r="H4" s="420"/>
      <c r="I4" s="420"/>
      <c r="J4" s="420"/>
      <c r="K4" s="420"/>
      <c r="L4" s="287"/>
    </row>
    <row r="5" spans="1:25" ht="24.95" customHeight="1">
      <c r="A5" s="253"/>
      <c r="B5" s="1195" t="s">
        <v>653</v>
      </c>
      <c r="C5" s="1193" t="s">
        <v>86</v>
      </c>
      <c r="D5" s="288" t="s">
        <v>234</v>
      </c>
      <c r="E5" s="289"/>
      <c r="F5" s="288" t="s">
        <v>198</v>
      </c>
      <c r="G5" s="289"/>
      <c r="H5" s="310"/>
      <c r="I5" s="310"/>
      <c r="J5" s="310"/>
      <c r="K5" s="310"/>
    </row>
    <row r="6" spans="1:25" ht="23.1" customHeight="1">
      <c r="A6" s="258"/>
      <c r="B6" s="1195"/>
      <c r="C6" s="1194"/>
      <c r="D6" s="290" t="s">
        <v>7</v>
      </c>
      <c r="E6" s="291" t="s">
        <v>238</v>
      </c>
      <c r="F6" s="292" t="s">
        <v>7</v>
      </c>
      <c r="G6" s="293" t="s">
        <v>238</v>
      </c>
      <c r="H6" s="310"/>
      <c r="I6" s="310"/>
      <c r="J6" s="310"/>
      <c r="K6" s="310"/>
    </row>
    <row r="7" spans="1:25">
      <c r="B7" s="29">
        <v>2001</v>
      </c>
      <c r="C7" s="223">
        <v>2622915.4700000002</v>
      </c>
      <c r="D7" s="294">
        <v>1308.3800000003539</v>
      </c>
      <c r="E7" s="295">
        <v>4.9907554987598246E-2</v>
      </c>
      <c r="F7" s="294">
        <v>33640.570000000298</v>
      </c>
      <c r="G7" s="295">
        <v>1.299227440083726</v>
      </c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</row>
    <row r="8" spans="1:25">
      <c r="B8" s="29">
        <v>2002</v>
      </c>
      <c r="C8" s="223">
        <v>2675551.4700000002</v>
      </c>
      <c r="D8" s="294">
        <v>2255.6100000003353</v>
      </c>
      <c r="E8" s="295">
        <v>8.437562163435075E-2</v>
      </c>
      <c r="F8" s="294">
        <v>52636</v>
      </c>
      <c r="G8" s="295">
        <v>2.0067745454259693</v>
      </c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</row>
    <row r="9" spans="1:25">
      <c r="B9" s="29">
        <v>2003</v>
      </c>
      <c r="C9" s="223">
        <v>2764923.65</v>
      </c>
      <c r="D9" s="294">
        <v>5051</v>
      </c>
      <c r="E9" s="295">
        <v>0.18301569095950754</v>
      </c>
      <c r="F9" s="294">
        <v>89372.179999999702</v>
      </c>
      <c r="G9" s="295">
        <v>3.3403274428504943</v>
      </c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</row>
    <row r="10" spans="1:25">
      <c r="B10" s="29">
        <v>2004</v>
      </c>
      <c r="C10" s="223">
        <v>2873320.19</v>
      </c>
      <c r="D10" s="294">
        <v>5897.0499999998137</v>
      </c>
      <c r="E10" s="295">
        <v>0.20565677655793024</v>
      </c>
      <c r="F10" s="294">
        <v>108396.54000000004</v>
      </c>
      <c r="G10" s="295">
        <v>3.9204171153152743</v>
      </c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</row>
    <row r="11" spans="1:25">
      <c r="B11" s="29">
        <v>2005</v>
      </c>
      <c r="C11" s="223">
        <v>2963521.28</v>
      </c>
      <c r="D11" s="294">
        <v>5338.679999999702</v>
      </c>
      <c r="E11" s="295">
        <v>0.18047161794541466</v>
      </c>
      <c r="F11" s="294">
        <v>90201.089999999851</v>
      </c>
      <c r="G11" s="295">
        <v>3.1392634316887609</v>
      </c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</row>
    <row r="12" spans="1:25">
      <c r="B12" s="29">
        <v>2006</v>
      </c>
      <c r="C12" s="223">
        <v>3047009</v>
      </c>
      <c r="D12" s="294">
        <v>5181.8599999998696</v>
      </c>
      <c r="E12" s="295">
        <v>0.1703535329755681</v>
      </c>
      <c r="F12" s="294">
        <v>83487.720000000205</v>
      </c>
      <c r="G12" s="295">
        <v>2.8171797031941708</v>
      </c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</row>
    <row r="13" spans="1:25">
      <c r="B13" s="29">
        <v>2007</v>
      </c>
      <c r="C13" s="223">
        <v>3156911.95</v>
      </c>
      <c r="D13" s="294">
        <v>3810.820000000298</v>
      </c>
      <c r="E13" s="295">
        <v>0.12085942831781438</v>
      </c>
      <c r="F13" s="294">
        <v>109902.95000000019</v>
      </c>
      <c r="G13" s="295">
        <v>3.6069125493229706</v>
      </c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</row>
    <row r="14" spans="1:25">
      <c r="B14" s="29">
        <v>2008</v>
      </c>
      <c r="C14" s="220">
        <v>3336478.85</v>
      </c>
      <c r="D14" s="294">
        <v>-19107.35999999987</v>
      </c>
      <c r="E14" s="295">
        <v>-0.56941943386993898</v>
      </c>
      <c r="F14" s="294">
        <v>179566.89999999991</v>
      </c>
      <c r="G14" s="295">
        <v>5.6880553795616464</v>
      </c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</row>
    <row r="15" spans="1:25">
      <c r="B15" s="29">
        <v>2009</v>
      </c>
      <c r="C15" s="220">
        <v>3170355.8</v>
      </c>
      <c r="D15" s="294">
        <v>-12207.479999999981</v>
      </c>
      <c r="E15" s="295">
        <v>-0.38357383423338831</v>
      </c>
      <c r="F15" s="294">
        <v>-166123.05000000028</v>
      </c>
      <c r="G15" s="295">
        <v>-4.9789930483150044</v>
      </c>
    </row>
    <row r="16" spans="1:25">
      <c r="B16" s="29">
        <v>2010</v>
      </c>
      <c r="C16" s="220">
        <v>3110745.14</v>
      </c>
      <c r="D16" s="294">
        <v>-6723.1599999996834</v>
      </c>
      <c r="E16" s="295">
        <v>-0.21566089380924325</v>
      </c>
      <c r="F16" s="294">
        <v>-59610.659999999683</v>
      </c>
      <c r="G16" s="295">
        <v>-1.8802514216227593</v>
      </c>
    </row>
    <row r="17" spans="2:7">
      <c r="B17" s="29">
        <v>2011</v>
      </c>
      <c r="C17" s="220">
        <v>3078368</v>
      </c>
      <c r="D17" s="294">
        <v>-8469.3500000000931</v>
      </c>
      <c r="E17" s="295">
        <v>-0.27436981737959343</v>
      </c>
      <c r="F17" s="294">
        <v>-32377.14000000013</v>
      </c>
      <c r="G17" s="295">
        <v>-1.0408162206435208</v>
      </c>
    </row>
    <row r="18" spans="2:7">
      <c r="B18" s="29">
        <v>2012</v>
      </c>
      <c r="C18" s="220">
        <v>3028793.85</v>
      </c>
      <c r="D18" s="294">
        <v>-10107.549999999814</v>
      </c>
      <c r="E18" s="295">
        <v>-0.33260539483116247</v>
      </c>
      <c r="F18" s="294">
        <v>-49574.149999999907</v>
      </c>
      <c r="G18" s="295">
        <v>-1.6104036294556039</v>
      </c>
    </row>
    <row r="19" spans="2:7">
      <c r="B19" s="29">
        <v>2013</v>
      </c>
      <c r="C19" s="220">
        <v>3042596.05</v>
      </c>
      <c r="D19" s="294">
        <v>3816.3599999998696</v>
      </c>
      <c r="E19" s="295">
        <v>0.12558857137814528</v>
      </c>
      <c r="F19" s="294">
        <v>13802.199999999721</v>
      </c>
      <c r="G19" s="295">
        <v>0.45569955181994715</v>
      </c>
    </row>
    <row r="20" spans="2:7">
      <c r="B20" s="29">
        <v>2014</v>
      </c>
      <c r="C20" s="220">
        <v>3120052.15</v>
      </c>
      <c r="D20" s="294">
        <v>519.29000000003725</v>
      </c>
      <c r="E20" s="295">
        <v>1.6646402628367696E-2</v>
      </c>
      <c r="F20" s="294">
        <v>77456.100000000093</v>
      </c>
      <c r="G20" s="295">
        <v>2.5457240700749679</v>
      </c>
    </row>
    <row r="21" spans="2:7">
      <c r="B21" s="29">
        <v>2015</v>
      </c>
      <c r="C21" s="220">
        <v>3166187.71</v>
      </c>
      <c r="D21" s="294">
        <v>625.81000000005588</v>
      </c>
      <c r="E21" s="295">
        <v>1.9769318047451634E-2</v>
      </c>
      <c r="F21" s="294">
        <v>46135.560000000056</v>
      </c>
      <c r="G21" s="295">
        <v>1.4786791304113365</v>
      </c>
    </row>
    <row r="22" spans="2:7">
      <c r="B22" s="297">
        <v>2016</v>
      </c>
      <c r="C22" s="220">
        <v>3193893.47</v>
      </c>
      <c r="D22" s="294">
        <v>-366.32999999960884</v>
      </c>
      <c r="E22" s="295">
        <v>-1.1468384631697859E-2</v>
      </c>
      <c r="F22" s="294">
        <v>27705.760000000242</v>
      </c>
      <c r="G22" s="295">
        <v>0.8750510878585942</v>
      </c>
    </row>
    <row r="23" spans="2:7">
      <c r="B23" s="297">
        <v>2017</v>
      </c>
      <c r="C23" s="298">
        <v>3210879.52</v>
      </c>
      <c r="D23" s="299">
        <v>-7022.4799999999814</v>
      </c>
      <c r="E23" s="300">
        <v>-0.21823163042255089</v>
      </c>
      <c r="F23" s="299">
        <v>16986.049999999814</v>
      </c>
      <c r="G23" s="300">
        <v>0.53182894669308212</v>
      </c>
    </row>
    <row r="24" spans="2:7">
      <c r="B24" s="32">
        <v>2018</v>
      </c>
      <c r="C24" s="244"/>
      <c r="D24" s="296"/>
      <c r="E24" s="986"/>
      <c r="F24" s="296"/>
      <c r="G24" s="986"/>
    </row>
    <row r="25" spans="2:7">
      <c r="B25" s="301" t="s">
        <v>9</v>
      </c>
      <c r="C25" s="230">
        <v>3193892.22</v>
      </c>
      <c r="D25" s="302">
        <v>-10785.329999999609</v>
      </c>
      <c r="E25" s="837">
        <v>-0.3365496163568622</v>
      </c>
      <c r="F25" s="302">
        <v>16460.94000000041</v>
      </c>
      <c r="G25" s="837">
        <v>0.51805809628714883</v>
      </c>
    </row>
    <row r="26" spans="2:7">
      <c r="B26" s="301" t="s">
        <v>10</v>
      </c>
      <c r="C26" s="230">
        <v>3209919.4</v>
      </c>
      <c r="D26" s="302">
        <v>16027.179999999702</v>
      </c>
      <c r="E26" s="837">
        <v>0.50180716492680233</v>
      </c>
      <c r="F26" s="302">
        <v>28447.249999999534</v>
      </c>
      <c r="G26" s="837">
        <v>0.89415367033778637</v>
      </c>
    </row>
    <row r="27" spans="2:7">
      <c r="B27" s="301" t="s">
        <v>65</v>
      </c>
      <c r="C27" s="230">
        <v>3230400</v>
      </c>
      <c r="D27" s="302">
        <v>20480.600000000093</v>
      </c>
      <c r="E27" s="837">
        <v>0.63804094271027623</v>
      </c>
      <c r="F27" s="302">
        <v>33645.569999999832</v>
      </c>
      <c r="G27" s="837">
        <v>1.0524915421795527</v>
      </c>
    </row>
    <row r="28" spans="2:7">
      <c r="B28" s="301" t="s">
        <v>66</v>
      </c>
      <c r="C28" s="232">
        <v>3246853.52</v>
      </c>
      <c r="D28" s="303">
        <v>16453.520000000019</v>
      </c>
      <c r="E28" s="304">
        <v>0.50933382862803001</v>
      </c>
      <c r="F28" s="303">
        <v>32846.299999999814</v>
      </c>
      <c r="G28" s="304">
        <v>1.0219734353925816</v>
      </c>
    </row>
    <row r="29" spans="2:7">
      <c r="B29" s="301" t="s">
        <v>67</v>
      </c>
      <c r="C29" s="232">
        <v>3261397.95</v>
      </c>
      <c r="D29" s="303">
        <v>14544.430000000168</v>
      </c>
      <c r="E29" s="304">
        <v>0.44795460929817921</v>
      </c>
      <c r="F29" s="303">
        <v>32311.860000000335</v>
      </c>
      <c r="G29" s="304">
        <v>1.0006503109367486</v>
      </c>
    </row>
    <row r="30" spans="2:7">
      <c r="B30" s="301" t="s">
        <v>68</v>
      </c>
      <c r="C30" s="232">
        <v>3273557.9</v>
      </c>
      <c r="D30" s="303">
        <v>12159.949999999721</v>
      </c>
      <c r="E30" s="304">
        <v>0.37284471832086297</v>
      </c>
      <c r="F30" s="303">
        <v>35147.589999999851</v>
      </c>
      <c r="G30" s="304">
        <v>1.0853346745922465</v>
      </c>
    </row>
    <row r="31" spans="2:7">
      <c r="B31" s="301" t="s">
        <v>69</v>
      </c>
      <c r="C31" s="232">
        <v>3267169.27</v>
      </c>
      <c r="D31" s="303">
        <v>-6388.6299999998882</v>
      </c>
      <c r="E31" s="304">
        <v>-0.19515860709229571</v>
      </c>
      <c r="F31" s="303">
        <v>37264.560000000056</v>
      </c>
      <c r="G31" s="304">
        <v>1.1537355849733331</v>
      </c>
    </row>
    <row r="32" spans="2:7">
      <c r="B32" s="301" t="s">
        <v>70</v>
      </c>
      <c r="C32" s="232">
        <v>3249275.31</v>
      </c>
      <c r="D32" s="303">
        <v>-17893.959999999963</v>
      </c>
      <c r="E32" s="304">
        <v>-0.5476900191339098</v>
      </c>
      <c r="F32" s="303">
        <v>36135.35999999987</v>
      </c>
      <c r="G32" s="304">
        <v>1.1246120792217624</v>
      </c>
    </row>
    <row r="33" spans="2:7">
      <c r="B33" s="301" t="s">
        <v>77</v>
      </c>
      <c r="C33" s="232">
        <v>3253670</v>
      </c>
      <c r="D33" s="303">
        <v>4394.6899999999441</v>
      </c>
      <c r="E33" s="304">
        <v>0.13525138933209746</v>
      </c>
      <c r="F33" s="303">
        <v>37398.290000000037</v>
      </c>
      <c r="G33" s="304">
        <v>1.1627839116863612</v>
      </c>
    </row>
    <row r="34" spans="2:7">
      <c r="B34" s="301" t="s">
        <v>78</v>
      </c>
      <c r="C34" s="232">
        <v>3258611.81</v>
      </c>
      <c r="D34" s="303">
        <v>4941.8100000000559</v>
      </c>
      <c r="E34" s="304">
        <v>0.1518841800182571</v>
      </c>
      <c r="F34" s="303">
        <v>40709.810000000056</v>
      </c>
      <c r="G34" s="304">
        <v>1.2651040957742055</v>
      </c>
    </row>
    <row r="35" spans="2:7">
      <c r="B35" s="50" t="s">
        <v>79</v>
      </c>
      <c r="C35" s="235">
        <v>3254137.61</v>
      </c>
      <c r="D35" s="305">
        <v>-4474.2000000001863</v>
      </c>
      <c r="E35" s="306">
        <v>-0.13730386621290336</v>
      </c>
      <c r="F35" s="305">
        <v>43258.089999999851</v>
      </c>
      <c r="G35" s="306">
        <v>1.3472349158712689</v>
      </c>
    </row>
    <row r="36" spans="2:7">
      <c r="B36" s="301" t="s">
        <v>80</v>
      </c>
      <c r="C36" s="232">
        <v>3254663.17</v>
      </c>
      <c r="D36" s="303">
        <v>525.56000000005588</v>
      </c>
      <c r="E36" s="304">
        <v>1.6150515527840525E-2</v>
      </c>
      <c r="F36" s="303">
        <v>49985.620000000112</v>
      </c>
      <c r="G36" s="304">
        <v>1.5597706546170258</v>
      </c>
    </row>
    <row r="37" spans="2:7">
      <c r="B37" s="42">
        <v>2019</v>
      </c>
      <c r="C37" s="239"/>
      <c r="D37" s="307"/>
      <c r="E37" s="987"/>
      <c r="F37" s="307"/>
      <c r="G37" s="987"/>
    </row>
    <row r="38" spans="2:7">
      <c r="B38" s="301" t="s">
        <v>9</v>
      </c>
      <c r="C38" s="230">
        <v>3234372.54</v>
      </c>
      <c r="D38" s="302">
        <v>-20290.629999999888</v>
      </c>
      <c r="E38" s="837">
        <v>-0.62343256245468126</v>
      </c>
      <c r="F38" s="302">
        <v>40480.319999999832</v>
      </c>
      <c r="G38" s="837">
        <v>1.2674291181936042</v>
      </c>
    </row>
    <row r="39" spans="2:7">
      <c r="B39" s="301" t="s">
        <v>10</v>
      </c>
      <c r="C39" s="230">
        <v>3239652.65</v>
      </c>
      <c r="D39" s="302">
        <v>5280.1099999998696</v>
      </c>
      <c r="E39" s="837">
        <v>0.16324990194233635</v>
      </c>
      <c r="F39" s="302">
        <v>29733.25</v>
      </c>
      <c r="G39" s="837">
        <v>0.92629272872085266</v>
      </c>
    </row>
    <row r="40" spans="2:7">
      <c r="B40" s="301" t="s">
        <v>65</v>
      </c>
      <c r="C40" s="230">
        <v>3254078.09</v>
      </c>
      <c r="D40" s="302">
        <v>14425.439999999944</v>
      </c>
      <c r="E40" s="837">
        <v>0.44527736638680437</v>
      </c>
      <c r="F40" s="302">
        <v>23678.089999999851</v>
      </c>
      <c r="G40" s="837">
        <v>0.73297703070826969</v>
      </c>
    </row>
    <row r="41" spans="2:7">
      <c r="B41" s="301" t="s">
        <v>66</v>
      </c>
      <c r="C41" s="232">
        <v>3266740.8</v>
      </c>
      <c r="D41" s="303">
        <v>12662.709999999963</v>
      </c>
      <c r="E41" s="304">
        <v>0.38913356255687859</v>
      </c>
      <c r="F41" s="303">
        <v>19887.279999999795</v>
      </c>
      <c r="G41" s="304">
        <v>0.61250930716454377</v>
      </c>
    </row>
    <row r="42" spans="2:7">
      <c r="B42" s="301" t="s">
        <v>67</v>
      </c>
      <c r="C42" s="232">
        <v>3277855.13636364</v>
      </c>
      <c r="D42" s="303">
        <v>11114.336363640148</v>
      </c>
      <c r="E42" s="304">
        <v>0.34022706557068716</v>
      </c>
      <c r="F42" s="303">
        <v>16457.186363639776</v>
      </c>
      <c r="G42" s="304">
        <v>0.50460528325406528</v>
      </c>
    </row>
    <row r="43" spans="2:7">
      <c r="B43" s="309" t="s">
        <v>68</v>
      </c>
      <c r="C43" s="232">
        <v>3286600</v>
      </c>
      <c r="D43" s="303">
        <v>8744.8636363600381</v>
      </c>
      <c r="E43" s="304">
        <v>0.26678615352298607</v>
      </c>
      <c r="F43" s="303">
        <v>13042.100000000093</v>
      </c>
      <c r="G43" s="304">
        <v>0.39840749418240762</v>
      </c>
    </row>
    <row r="44" spans="2:7">
      <c r="B44" s="309" t="s">
        <v>69</v>
      </c>
      <c r="C44" s="232">
        <v>3278833.34</v>
      </c>
      <c r="D44" s="303">
        <v>-7766.660000000149</v>
      </c>
      <c r="E44" s="304">
        <v>-0.23631290695551854</v>
      </c>
      <c r="F44" s="303">
        <v>11664.069999999832</v>
      </c>
      <c r="G44" s="304">
        <v>0.35700843868428933</v>
      </c>
    </row>
    <row r="45" spans="2:7">
      <c r="B45" s="309" t="s">
        <v>70</v>
      </c>
      <c r="C45" s="232">
        <v>3261551.7142857201</v>
      </c>
      <c r="D45" s="303">
        <v>-17281.625714279711</v>
      </c>
      <c r="E45" s="304">
        <v>-0.52706630445204894</v>
      </c>
      <c r="F45" s="303">
        <v>12276.404285720084</v>
      </c>
      <c r="G45" s="304">
        <v>0.37781976331578448</v>
      </c>
    </row>
    <row r="46" spans="2:7">
      <c r="B46" s="309" t="s">
        <v>77</v>
      </c>
      <c r="C46" s="232">
        <v>3266258.24</v>
      </c>
      <c r="D46" s="303">
        <v>4706.5257142800838</v>
      </c>
      <c r="E46" s="304">
        <v>0.14430326809369376</v>
      </c>
      <c r="F46" s="303">
        <v>12588.240000000224</v>
      </c>
      <c r="G46" s="304">
        <v>0.38689356941546293</v>
      </c>
    </row>
    <row r="47" spans="2:7">
      <c r="B47" s="309" t="s">
        <v>78</v>
      </c>
      <c r="C47" s="232">
        <v>3271976.2995652203</v>
      </c>
      <c r="D47" s="303">
        <v>5718.0595652200282</v>
      </c>
      <c r="E47" s="304">
        <v>0.17506452781945825</v>
      </c>
      <c r="F47" s="303">
        <v>13364.489565220196</v>
      </c>
      <c r="G47" s="304">
        <v>0.4101283105955531</v>
      </c>
    </row>
    <row r="48" spans="2:7">
      <c r="B48" s="308" t="s">
        <v>79</v>
      </c>
      <c r="C48" s="235">
        <v>3269092.3</v>
      </c>
      <c r="D48" s="305">
        <v>-2883.9995652204379</v>
      </c>
      <c r="E48" s="306">
        <v>-8.8142434454780982E-2</v>
      </c>
      <c r="F48" s="305">
        <v>14954.689999999944</v>
      </c>
      <c r="G48" s="306">
        <v>0.45955923787745689</v>
      </c>
    </row>
    <row r="49" spans="2:9">
      <c r="B49" s="309" t="s">
        <v>80</v>
      </c>
      <c r="C49" s="232">
        <v>3269088.5</v>
      </c>
      <c r="D49" s="303">
        <v>-3.7999999998137355</v>
      </c>
      <c r="E49" s="304">
        <v>-1.162402174941235E-4</v>
      </c>
      <c r="F49" s="303">
        <v>14425.330000000075</v>
      </c>
      <c r="G49" s="304">
        <v>0.44322036556552291</v>
      </c>
    </row>
    <row r="50" spans="2:9">
      <c r="B50" s="39">
        <v>2020</v>
      </c>
      <c r="C50" s="239"/>
      <c r="D50" s="307"/>
      <c r="E50" s="987"/>
      <c r="F50" s="307"/>
      <c r="G50" s="987"/>
    </row>
    <row r="51" spans="2:9">
      <c r="B51" s="301" t="s">
        <v>9</v>
      </c>
      <c r="C51" s="230">
        <v>3251119.4699999997</v>
      </c>
      <c r="D51" s="302">
        <v>-17969.030000000261</v>
      </c>
      <c r="E51" s="837">
        <v>-0.54966483776748021</v>
      </c>
      <c r="F51" s="302">
        <v>16746.929999999702</v>
      </c>
      <c r="G51" s="837">
        <v>0.51777987207373144</v>
      </c>
    </row>
    <row r="52" spans="2:9">
      <c r="B52" s="301" t="s">
        <v>10</v>
      </c>
      <c r="C52" s="230">
        <v>3257896.4</v>
      </c>
      <c r="D52" s="302">
        <v>6776.9300000001676</v>
      </c>
      <c r="E52" s="837">
        <v>0.20844912229571833</v>
      </c>
      <c r="F52" s="302">
        <v>18243.75</v>
      </c>
      <c r="G52" s="837">
        <v>0.56313907603644964</v>
      </c>
    </row>
    <row r="53" spans="2:9">
      <c r="B53" s="301" t="s">
        <v>65</v>
      </c>
      <c r="C53" s="230">
        <v>3252516.5454545422</v>
      </c>
      <c r="D53" s="302">
        <v>-5379.8545454577543</v>
      </c>
      <c r="E53" s="837">
        <v>-0.16513276927582865</v>
      </c>
      <c r="F53" s="302">
        <v>-1561.5445454576984</v>
      </c>
      <c r="G53" s="837">
        <v>-4.7987310146496043E-2</v>
      </c>
    </row>
    <row r="54" spans="2:9">
      <c r="B54" s="301" t="s">
        <v>66</v>
      </c>
      <c r="C54" s="232">
        <v>3211266.65</v>
      </c>
      <c r="D54" s="303">
        <v>-41249.895454542246</v>
      </c>
      <c r="E54" s="304">
        <v>-1.2682455224459943</v>
      </c>
      <c r="F54" s="303">
        <v>-55474.149999999907</v>
      </c>
      <c r="G54" s="304">
        <v>-1.6981497277041342</v>
      </c>
    </row>
    <row r="55" spans="2:9">
      <c r="B55" s="301" t="s">
        <v>67</v>
      </c>
      <c r="C55" s="232">
        <v>3220907</v>
      </c>
      <c r="D55" s="303">
        <v>9640.3500000000931</v>
      </c>
      <c r="E55" s="304">
        <v>0.30020397091597317</v>
      </c>
      <c r="F55" s="303">
        <v>-56948.136363639962</v>
      </c>
      <c r="G55" s="304">
        <v>-1.7373597671194432</v>
      </c>
    </row>
    <row r="56" spans="2:9">
      <c r="B56" s="301" t="s">
        <v>68</v>
      </c>
      <c r="C56" s="232">
        <v>3245252.4545454551</v>
      </c>
      <c r="D56" s="303">
        <v>24345.454545455053</v>
      </c>
      <c r="E56" s="304">
        <v>0.75585710936252326</v>
      </c>
      <c r="F56" s="303">
        <v>-41347.545454544947</v>
      </c>
      <c r="G56" s="304">
        <v>-1.2580644269015124</v>
      </c>
    </row>
    <row r="57" spans="2:9">
      <c r="B57" s="301" t="s">
        <v>69</v>
      </c>
      <c r="C57" s="232">
        <v>3262758</v>
      </c>
      <c r="D57" s="303">
        <v>17505.545454544947</v>
      </c>
      <c r="E57" s="304">
        <v>0.53942014372489666</v>
      </c>
      <c r="F57" s="303">
        <v>-16075.339999999851</v>
      </c>
      <c r="G57" s="304">
        <v>-0.4902762151369302</v>
      </c>
    </row>
    <row r="58" spans="2:9">
      <c r="B58" s="309" t="s">
        <v>70</v>
      </c>
      <c r="C58" s="232">
        <v>3263160</v>
      </c>
      <c r="D58" s="303">
        <v>402</v>
      </c>
      <c r="E58" s="304">
        <v>1.2320864740814841E-2</v>
      </c>
      <c r="F58" s="303">
        <v>1608.2857142798603</v>
      </c>
      <c r="G58" s="304">
        <v>4.931044653486083E-2</v>
      </c>
    </row>
    <row r="59" spans="2:9">
      <c r="B59" s="309" t="s">
        <v>77</v>
      </c>
      <c r="C59" s="232">
        <v>3263552.590909095</v>
      </c>
      <c r="D59" s="303">
        <v>392.59090909501538</v>
      </c>
      <c r="E59" s="304">
        <v>1.2031003968388632E-2</v>
      </c>
      <c r="F59" s="303">
        <v>-2705.6490909052081</v>
      </c>
      <c r="G59" s="304">
        <v>-8.2836349489170402E-2</v>
      </c>
    </row>
    <row r="60" spans="2:9">
      <c r="B60" s="309" t="s">
        <v>78</v>
      </c>
      <c r="C60" s="232">
        <v>3265369</v>
      </c>
      <c r="D60" s="303">
        <v>1816.4090909049846</v>
      </c>
      <c r="E60" s="304">
        <v>5.5657417501549844E-2</v>
      </c>
      <c r="F60" s="303">
        <v>-6607.2995652202517</v>
      </c>
      <c r="G60" s="304">
        <v>-0.20193604599452897</v>
      </c>
    </row>
    <row r="61" spans="2:9">
      <c r="B61" s="308" t="s">
        <v>79</v>
      </c>
      <c r="C61" s="235">
        <v>3267873.1904761922</v>
      </c>
      <c r="D61" s="305">
        <v>2504.1904761921614</v>
      </c>
      <c r="E61" s="306">
        <v>7.6689356583955259E-2</v>
      </c>
      <c r="F61" s="305">
        <v>-1219.1095238076523</v>
      </c>
      <c r="G61" s="306">
        <v>-3.729198847666737E-2</v>
      </c>
    </row>
    <row r="62" spans="2:9">
      <c r="B62" s="309" t="s">
        <v>80</v>
      </c>
      <c r="C62" s="232"/>
      <c r="D62" s="303"/>
      <c r="E62" s="304"/>
      <c r="F62" s="303"/>
      <c r="G62" s="304"/>
    </row>
    <row r="64" spans="2:9">
      <c r="B64" s="1073"/>
      <c r="C64" s="1074"/>
      <c r="D64" s="1074"/>
      <c r="E64" s="1074"/>
      <c r="F64" s="1074"/>
      <c r="G64" s="1074"/>
      <c r="H64" s="647"/>
      <c r="I64" s="647"/>
    </row>
    <row r="65" spans="2:9">
      <c r="B65" s="1073"/>
      <c r="C65" s="1070"/>
      <c r="D65" s="1062"/>
      <c r="E65" s="1071"/>
      <c r="F65" s="1072"/>
      <c r="G65" s="1071"/>
      <c r="H65" s="1072"/>
      <c r="I65" s="647"/>
    </row>
    <row r="66" spans="2:9">
      <c r="B66" s="1073"/>
      <c r="C66" s="1075"/>
      <c r="D66" s="1065"/>
      <c r="E66" s="1076"/>
      <c r="F66" s="1077"/>
      <c r="G66" s="1076"/>
      <c r="H66" s="1077"/>
      <c r="I66" s="647"/>
    </row>
    <row r="67" spans="2:9">
      <c r="B67" s="1073"/>
      <c r="C67" s="1074"/>
      <c r="D67" s="1074"/>
      <c r="E67" s="1074"/>
      <c r="F67" s="1074"/>
      <c r="G67" s="1074"/>
      <c r="H67" s="647"/>
      <c r="I67" s="647"/>
    </row>
    <row r="68" spans="2:9">
      <c r="B68" s="1073"/>
      <c r="C68" s="1074"/>
      <c r="D68" s="1074"/>
      <c r="E68" s="1074"/>
      <c r="F68" s="1074"/>
      <c r="G68" s="1074"/>
      <c r="H68" s="647"/>
      <c r="I68" s="647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I9" sqref="I9:I10"/>
    </sheetView>
  </sheetViews>
  <sheetFormatPr baseColWidth="10" defaultColWidth="11.42578125" defaultRowHeight="15"/>
  <cols>
    <col min="1" max="1" width="2.85546875" style="311" customWidth="1"/>
    <col min="2" max="2" width="38.140625" style="249" customWidth="1"/>
    <col min="3" max="3" width="13" style="250" customWidth="1"/>
    <col min="4" max="4" width="12.42578125" style="250" customWidth="1"/>
    <col min="5" max="5" width="10.85546875" style="250" customWidth="1"/>
    <col min="6" max="6" width="11.85546875" style="250" customWidth="1"/>
    <col min="7" max="7" width="9.85546875" style="251" customWidth="1"/>
    <col min="8" max="8" width="11.85546875" style="252" customWidth="1"/>
    <col min="9" max="16384" width="11.42578125" style="250"/>
  </cols>
  <sheetData>
    <row r="1" spans="1:215" hidden="1">
      <c r="C1" s="249"/>
      <c r="E1" s="249"/>
    </row>
    <row r="2" spans="1:215" hidden="1">
      <c r="C2" s="249"/>
      <c r="E2" s="249"/>
    </row>
    <row r="3" spans="1:215" ht="28.5" customHeight="1">
      <c r="B3" s="1166" t="s">
        <v>283</v>
      </c>
      <c r="C3" s="1167"/>
      <c r="D3" s="1167"/>
      <c r="E3" s="1167"/>
      <c r="F3" s="1167"/>
      <c r="G3" s="1168"/>
    </row>
    <row r="4" spans="1:215" ht="24" customHeight="1">
      <c r="B4" s="1169" t="s">
        <v>221</v>
      </c>
      <c r="C4" s="1170"/>
      <c r="D4" s="1170"/>
      <c r="E4" s="1170"/>
      <c r="F4" s="1170"/>
      <c r="G4" s="1171"/>
    </row>
    <row r="5" spans="1:215" s="255" customFormat="1" ht="19.5">
      <c r="A5" s="254"/>
      <c r="B5" s="1172" t="s">
        <v>132</v>
      </c>
      <c r="C5" s="1175" t="s">
        <v>657</v>
      </c>
      <c r="D5" s="1172" t="s">
        <v>179</v>
      </c>
      <c r="E5" s="1179"/>
      <c r="F5" s="1172" t="s">
        <v>134</v>
      </c>
      <c r="G5" s="1179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4"/>
      <c r="FH5" s="254"/>
      <c r="FI5" s="254"/>
      <c r="FJ5" s="254"/>
      <c r="FK5" s="254"/>
      <c r="FL5" s="254"/>
      <c r="FM5" s="254"/>
      <c r="FN5" s="254"/>
      <c r="FO5" s="254"/>
      <c r="FP5" s="254"/>
      <c r="FQ5" s="254"/>
      <c r="FR5" s="254"/>
      <c r="FS5" s="254"/>
      <c r="FT5" s="254"/>
      <c r="FU5" s="254"/>
      <c r="FV5" s="254"/>
      <c r="FW5" s="254"/>
      <c r="FX5" s="254"/>
      <c r="FY5" s="254"/>
      <c r="FZ5" s="254"/>
      <c r="GA5" s="254"/>
      <c r="GB5" s="254"/>
      <c r="GC5" s="254"/>
      <c r="GD5" s="254"/>
      <c r="GE5" s="254"/>
      <c r="GF5" s="254"/>
      <c r="GG5" s="254"/>
      <c r="GH5" s="254"/>
      <c r="GI5" s="254"/>
      <c r="GJ5" s="254"/>
      <c r="GK5" s="254"/>
      <c r="GL5" s="254"/>
      <c r="GM5" s="254"/>
      <c r="GN5" s="254"/>
      <c r="GO5" s="254"/>
      <c r="GP5" s="254"/>
      <c r="GQ5" s="254"/>
      <c r="GR5" s="254"/>
      <c r="GS5" s="254"/>
      <c r="GT5" s="254"/>
      <c r="GU5" s="254"/>
      <c r="GV5" s="254"/>
      <c r="GW5" s="254"/>
      <c r="GX5" s="254"/>
      <c r="GY5" s="254"/>
      <c r="GZ5" s="254"/>
      <c r="HA5" s="254"/>
      <c r="HB5" s="254"/>
      <c r="HC5" s="254"/>
      <c r="HD5" s="254"/>
      <c r="HE5" s="254"/>
      <c r="HF5" s="254"/>
      <c r="HG5" s="254"/>
    </row>
    <row r="6" spans="1:215" s="255" customFormat="1" ht="14.45" customHeight="1">
      <c r="A6" s="254"/>
      <c r="B6" s="1173"/>
      <c r="C6" s="1176"/>
      <c r="D6" s="1174"/>
      <c r="E6" s="1180"/>
      <c r="F6" s="1174"/>
      <c r="G6" s="1180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4"/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4"/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4"/>
      <c r="HG6" s="254"/>
    </row>
    <row r="7" spans="1:215" s="255" customFormat="1" ht="28.5" customHeight="1">
      <c r="A7" s="254"/>
      <c r="B7" s="1174"/>
      <c r="C7" s="1177"/>
      <c r="D7" s="256" t="s">
        <v>11</v>
      </c>
      <c r="E7" s="257" t="s">
        <v>8</v>
      </c>
      <c r="F7" s="256" t="s">
        <v>11</v>
      </c>
      <c r="G7" s="257" t="s">
        <v>8</v>
      </c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4"/>
      <c r="ED7" s="254"/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4"/>
      <c r="FF7" s="254"/>
      <c r="FG7" s="254"/>
      <c r="FH7" s="254"/>
      <c r="FI7" s="254"/>
      <c r="FJ7" s="254"/>
      <c r="FK7" s="254"/>
      <c r="FL7" s="254"/>
      <c r="FM7" s="254"/>
      <c r="FN7" s="254"/>
      <c r="FO7" s="254"/>
      <c r="FP7" s="254"/>
      <c r="FQ7" s="254"/>
      <c r="FR7" s="254"/>
      <c r="FS7" s="254"/>
      <c r="FT7" s="254"/>
      <c r="FU7" s="254"/>
      <c r="FV7" s="254"/>
      <c r="FW7" s="254"/>
      <c r="FX7" s="254"/>
      <c r="FY7" s="254"/>
      <c r="FZ7" s="254"/>
      <c r="GA7" s="254"/>
      <c r="GB7" s="254"/>
      <c r="GC7" s="254"/>
      <c r="GD7" s="254"/>
      <c r="GE7" s="254"/>
      <c r="GF7" s="254"/>
      <c r="GG7" s="254"/>
      <c r="GH7" s="254"/>
      <c r="GI7" s="254"/>
      <c r="GJ7" s="254"/>
      <c r="GK7" s="254"/>
      <c r="GL7" s="254"/>
      <c r="GM7" s="254"/>
      <c r="GN7" s="254"/>
      <c r="GO7" s="254"/>
      <c r="GP7" s="254"/>
      <c r="GQ7" s="254"/>
      <c r="GR7" s="254"/>
      <c r="GS7" s="254"/>
      <c r="GT7" s="254"/>
      <c r="GU7" s="254"/>
      <c r="GV7" s="254"/>
      <c r="GW7" s="254"/>
      <c r="GX7" s="254"/>
      <c r="GY7" s="254"/>
      <c r="GZ7" s="254"/>
      <c r="HA7" s="254"/>
      <c r="HB7" s="254"/>
      <c r="HC7" s="254"/>
      <c r="HD7" s="254"/>
      <c r="HE7" s="254"/>
      <c r="HF7" s="254"/>
      <c r="HG7" s="254"/>
    </row>
    <row r="8" spans="1:215" s="262" customFormat="1" ht="27.2" customHeight="1">
      <c r="A8" s="258"/>
      <c r="B8" s="259" t="s">
        <v>135</v>
      </c>
      <c r="C8" s="6">
        <v>265695.47619047598</v>
      </c>
      <c r="D8" s="260">
        <v>-151.61904761899495</v>
      </c>
      <c r="E8" s="261">
        <v>-5.7032425907532769E-4</v>
      </c>
      <c r="F8" s="260">
        <v>-53.973809524031822</v>
      </c>
      <c r="G8" s="261">
        <v>-2.0310036210435811E-4</v>
      </c>
    </row>
    <row r="9" spans="1:215" s="262" customFormat="1" ht="21.6" customHeight="1">
      <c r="A9" s="258"/>
      <c r="B9" s="259" t="s">
        <v>136</v>
      </c>
      <c r="C9" s="6">
        <v>1678.3333333333301</v>
      </c>
      <c r="D9" s="260">
        <v>14.380952380950021</v>
      </c>
      <c r="E9" s="261">
        <v>8.6426465958833187E-3</v>
      </c>
      <c r="F9" s="260">
        <v>168.18333333332998</v>
      </c>
      <c r="G9" s="261">
        <v>0.11136862784049928</v>
      </c>
    </row>
    <row r="10" spans="1:215" s="262" customFormat="1" ht="24.2" customHeight="1">
      <c r="A10" s="258"/>
      <c r="B10" s="259" t="s">
        <v>137</v>
      </c>
      <c r="C10" s="6">
        <v>210971.42857142899</v>
      </c>
      <c r="D10" s="260">
        <v>-186.61904761902406</v>
      </c>
      <c r="E10" s="261">
        <v>-8.8378846898462537E-4</v>
      </c>
      <c r="F10" s="260">
        <v>-4685.1214285710012</v>
      </c>
      <c r="G10" s="261">
        <v>-2.172492061368414E-2</v>
      </c>
    </row>
    <row r="11" spans="1:215" s="262" customFormat="1" ht="30.95" customHeight="1">
      <c r="A11" s="258"/>
      <c r="B11" s="259" t="s">
        <v>138</v>
      </c>
      <c r="C11" s="6">
        <v>1688.2380952381</v>
      </c>
      <c r="D11" s="260">
        <v>-1</v>
      </c>
      <c r="E11" s="261">
        <v>-5.91982860686735E-4</v>
      </c>
      <c r="F11" s="260">
        <v>63.538095238099913</v>
      </c>
      <c r="G11" s="261">
        <v>3.910758616242993E-2</v>
      </c>
    </row>
    <row r="12" spans="1:215" s="262" customFormat="1" ht="42" customHeight="1">
      <c r="A12" s="258"/>
      <c r="B12" s="259" t="s">
        <v>139</v>
      </c>
      <c r="C12" s="6">
        <v>2428.3333333333298</v>
      </c>
      <c r="D12" s="260">
        <v>0.33333333332984694</v>
      </c>
      <c r="E12" s="261">
        <v>1.3728720483108248E-4</v>
      </c>
      <c r="F12" s="260">
        <v>-14.116666666669971</v>
      </c>
      <c r="G12" s="261">
        <v>-5.7797157226022744E-3</v>
      </c>
    </row>
    <row r="13" spans="1:215" s="262" customFormat="1" ht="22.7" customHeight="1">
      <c r="A13" s="258"/>
      <c r="B13" s="259" t="s">
        <v>96</v>
      </c>
      <c r="C13" s="6">
        <v>391402</v>
      </c>
      <c r="D13" s="260">
        <v>1009.380952381005</v>
      </c>
      <c r="E13" s="261">
        <v>2.5855533714838064E-3</v>
      </c>
      <c r="F13" s="260">
        <v>6450.4000000000233</v>
      </c>
      <c r="G13" s="261">
        <v>1.6756392232166295E-2</v>
      </c>
      <c r="H13" s="312"/>
    </row>
    <row r="14" spans="1:215" s="262" customFormat="1" ht="30.95" customHeight="1">
      <c r="A14" s="258"/>
      <c r="B14" s="259" t="s">
        <v>156</v>
      </c>
      <c r="C14" s="6">
        <v>767916.57142857101</v>
      </c>
      <c r="D14" s="260">
        <v>-210</v>
      </c>
      <c r="E14" s="261">
        <v>-2.7339244313528965E-4</v>
      </c>
      <c r="F14" s="260">
        <v>-11019.478571429034</v>
      </c>
      <c r="G14" s="261">
        <v>-1.4146833454978802E-2</v>
      </c>
    </row>
    <row r="15" spans="1:215" s="262" customFormat="1" ht="22.7" customHeight="1">
      <c r="A15" s="258"/>
      <c r="B15" s="259" t="s">
        <v>140</v>
      </c>
      <c r="C15" s="6">
        <v>211626.57142857101</v>
      </c>
      <c r="D15" s="260">
        <v>1066.7142857139988</v>
      </c>
      <c r="E15" s="261">
        <v>5.0660857211271004E-3</v>
      </c>
      <c r="F15" s="260">
        <v>7804.8214285710128</v>
      </c>
      <c r="G15" s="261">
        <v>3.8292387483529255E-2</v>
      </c>
    </row>
    <row r="16" spans="1:215" s="262" customFormat="1" ht="20.85" customHeight="1">
      <c r="A16" s="258"/>
      <c r="B16" s="259" t="s">
        <v>141</v>
      </c>
      <c r="C16" s="6">
        <v>317862.47619047598</v>
      </c>
      <c r="D16" s="260">
        <v>-3151.2380952380481</v>
      </c>
      <c r="E16" s="261">
        <v>-9.8165217092044399E-3</v>
      </c>
      <c r="F16" s="260">
        <v>-4658.6238095239969</v>
      </c>
      <c r="G16" s="261">
        <v>-1.4444400101339072E-2</v>
      </c>
    </row>
    <row r="17" spans="1:8" s="262" customFormat="1" ht="26.25" customHeight="1">
      <c r="A17" s="258"/>
      <c r="B17" s="259" t="s">
        <v>142</v>
      </c>
      <c r="C17" s="6">
        <v>67692.619047619097</v>
      </c>
      <c r="D17" s="260">
        <v>567.57142857149302</v>
      </c>
      <c r="E17" s="261">
        <v>8.4554342783131897E-3</v>
      </c>
      <c r="F17" s="260">
        <v>1268.1690476190997</v>
      </c>
      <c r="G17" s="261">
        <v>1.9091901364920671E-2</v>
      </c>
    </row>
    <row r="18" spans="1:8" s="262" customFormat="1" ht="21.95" customHeight="1">
      <c r="A18" s="258"/>
      <c r="B18" s="259" t="s">
        <v>149</v>
      </c>
      <c r="C18" s="6">
        <v>59605.190476190503</v>
      </c>
      <c r="D18" s="260">
        <v>169.71428571430442</v>
      </c>
      <c r="E18" s="261">
        <v>2.8554374692046913E-3</v>
      </c>
      <c r="F18" s="260">
        <v>-322.30952380949748</v>
      </c>
      <c r="G18" s="261">
        <v>-5.3783242052396485E-3</v>
      </c>
    </row>
    <row r="19" spans="1:8" s="262" customFormat="1" ht="21.95" customHeight="1">
      <c r="A19" s="258"/>
      <c r="B19" s="259" t="s">
        <v>143</v>
      </c>
      <c r="C19" s="6">
        <v>48809.047619047597</v>
      </c>
      <c r="D19" s="260">
        <v>165.857142857094</v>
      </c>
      <c r="E19" s="261">
        <v>3.4096682646316268E-3</v>
      </c>
      <c r="F19" s="260">
        <v>241.64761904759507</v>
      </c>
      <c r="G19" s="261">
        <v>4.9755107139273225E-3</v>
      </c>
    </row>
    <row r="20" spans="1:8" s="262" customFormat="1" ht="30.95" customHeight="1">
      <c r="A20" s="258"/>
      <c r="B20" s="259" t="s">
        <v>150</v>
      </c>
      <c r="C20" s="6">
        <v>293887.95238095202</v>
      </c>
      <c r="D20" s="260">
        <v>1546.1904761900078</v>
      </c>
      <c r="E20" s="261">
        <v>5.2889825460302742E-3</v>
      </c>
      <c r="F20" s="260">
        <v>2626.4523809520178</v>
      </c>
      <c r="G20" s="261">
        <v>9.0175061961570435E-3</v>
      </c>
    </row>
    <row r="21" spans="1:8" s="262" customFormat="1" ht="30.95" customHeight="1">
      <c r="A21" s="258"/>
      <c r="B21" s="259" t="s">
        <v>151</v>
      </c>
      <c r="C21" s="6">
        <v>131719.80952380999</v>
      </c>
      <c r="D21" s="260">
        <v>79.523809523991076</v>
      </c>
      <c r="E21" s="261">
        <v>6.0409933853078357E-4</v>
      </c>
      <c r="F21" s="260">
        <v>-641.19047619000776</v>
      </c>
      <c r="G21" s="261">
        <v>-4.8442553032238544E-3</v>
      </c>
    </row>
    <row r="22" spans="1:8" s="262" customFormat="1" ht="30.95" customHeight="1">
      <c r="A22" s="258"/>
      <c r="B22" s="259" t="s">
        <v>152</v>
      </c>
      <c r="C22" s="6">
        <v>1173</v>
      </c>
      <c r="D22" s="260">
        <v>14.571428571430033</v>
      </c>
      <c r="E22" s="261">
        <v>1.2578616352202587E-2</v>
      </c>
      <c r="F22" s="260">
        <v>-15.049999999999955</v>
      </c>
      <c r="G22" s="261">
        <v>-1.2667817011068561E-2</v>
      </c>
    </row>
    <row r="23" spans="1:8" s="262" customFormat="1" ht="22.7" customHeight="1">
      <c r="A23" s="258"/>
      <c r="B23" s="259" t="s">
        <v>144</v>
      </c>
      <c r="C23" s="6">
        <v>93185.333333333401</v>
      </c>
      <c r="D23" s="260">
        <v>964.19047619050252</v>
      </c>
      <c r="E23" s="261">
        <v>1.0455199819894956E-2</v>
      </c>
      <c r="F23" s="260">
        <v>-135.71666666660167</v>
      </c>
      <c r="G23" s="261">
        <v>-1.4542985389319751E-3</v>
      </c>
    </row>
    <row r="24" spans="1:8" s="262" customFormat="1" ht="23.85" customHeight="1">
      <c r="A24" s="258"/>
      <c r="B24" s="259" t="s">
        <v>153</v>
      </c>
      <c r="C24" s="6">
        <v>119250.52380952401</v>
      </c>
      <c r="D24" s="260">
        <v>664.61904761900951</v>
      </c>
      <c r="E24" s="261">
        <v>5.6045366348844716E-3</v>
      </c>
      <c r="F24" s="260">
        <v>2348.1238095240114</v>
      </c>
      <c r="G24" s="261">
        <v>2.0086189928727016E-2</v>
      </c>
    </row>
    <row r="25" spans="1:8" s="262" customFormat="1" ht="30.95" customHeight="1">
      <c r="A25" s="258"/>
      <c r="B25" s="259" t="s">
        <v>154</v>
      </c>
      <c r="C25" s="6">
        <v>70522.476190476198</v>
      </c>
      <c r="D25" s="260">
        <v>-14.238095238106325</v>
      </c>
      <c r="E25" s="261">
        <v>-2.018536783615632E-4</v>
      </c>
      <c r="F25" s="260">
        <v>-903.22380952379899</v>
      </c>
      <c r="G25" s="261">
        <v>-1.2645641688129095E-2</v>
      </c>
    </row>
    <row r="26" spans="1:8" s="262" customFormat="1" ht="24.95" customHeight="1">
      <c r="A26" s="258"/>
      <c r="B26" s="259" t="s">
        <v>145</v>
      </c>
      <c r="C26" s="6">
        <v>210172.76190476201</v>
      </c>
      <c r="D26" s="260">
        <v>-38.190476189978654</v>
      </c>
      <c r="E26" s="261">
        <v>-1.8167690958736937E-4</v>
      </c>
      <c r="F26" s="260">
        <v>316.41190476200427</v>
      </c>
      <c r="G26" s="261">
        <v>1.5077547320441198E-3</v>
      </c>
    </row>
    <row r="27" spans="1:8" s="262" customFormat="1" ht="47.25" customHeight="1">
      <c r="A27" s="258"/>
      <c r="B27" s="259" t="s">
        <v>146</v>
      </c>
      <c r="C27" s="6">
        <v>346.38095238095201</v>
      </c>
      <c r="D27" s="260">
        <v>-4.8571428571430033</v>
      </c>
      <c r="E27" s="261">
        <v>-1.3828633405640334E-2</v>
      </c>
      <c r="F27" s="260">
        <v>-25.019047619047967</v>
      </c>
      <c r="G27" s="261">
        <v>-6.7364156217145865E-2</v>
      </c>
    </row>
    <row r="28" spans="1:8" s="262" customFormat="1" ht="27.2" customHeight="1">
      <c r="A28" s="258"/>
      <c r="B28" s="259" t="s">
        <v>147</v>
      </c>
      <c r="C28" s="6">
        <v>238.666666666667</v>
      </c>
      <c r="D28" s="260">
        <v>-1.0476190476190084</v>
      </c>
      <c r="E28" s="261">
        <v>-4.370282081843313E-3</v>
      </c>
      <c r="F28" s="260">
        <v>-33.03333333333299</v>
      </c>
      <c r="G28" s="261">
        <v>-0.12158017421175193</v>
      </c>
    </row>
    <row r="29" spans="1:8" s="267" customFormat="1" ht="20.100000000000001" customHeight="1">
      <c r="B29" s="264" t="s">
        <v>12</v>
      </c>
      <c r="C29" s="7">
        <v>3267873.1904761898</v>
      </c>
      <c r="D29" s="7">
        <v>2504.2380952392705</v>
      </c>
      <c r="E29" s="266">
        <v>7.6690816007585205E-4</v>
      </c>
      <c r="F29" s="7">
        <v>-1219.1095238099806</v>
      </c>
      <c r="G29" s="266">
        <v>-3.7291988476739757E-4</v>
      </c>
    </row>
    <row r="30" spans="1:8" s="315" customFormat="1" ht="17.25" customHeight="1">
      <c r="A30" s="313"/>
      <c r="B30" s="314"/>
      <c r="G30" s="251"/>
      <c r="H30" s="273"/>
    </row>
  </sheetData>
  <mergeCells count="6">
    <mergeCell ref="F5:G6"/>
    <mergeCell ref="B3:G3"/>
    <mergeCell ref="B5:B7"/>
    <mergeCell ref="D5:E6"/>
    <mergeCell ref="C5:C7"/>
    <mergeCell ref="B4:G4"/>
  </mergeCells>
  <phoneticPr fontId="24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I9" sqref="I9"/>
    </sheetView>
  </sheetViews>
  <sheetFormatPr baseColWidth="10" defaultColWidth="11.5703125" defaultRowHeight="15"/>
  <cols>
    <col min="1" max="1" width="3" style="311" customWidth="1"/>
    <col min="2" max="2" width="17.7109375" style="140" customWidth="1"/>
    <col min="3" max="3" width="17" style="139" customWidth="1"/>
    <col min="4" max="4" width="20.42578125" style="139" customWidth="1"/>
    <col min="5" max="5" width="17.85546875" style="139" customWidth="1"/>
    <col min="6" max="6" width="13.42578125" style="139" customWidth="1"/>
    <col min="7" max="7" width="17.140625" style="139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157" t="s">
        <v>216</v>
      </c>
      <c r="C3" s="1158"/>
      <c r="D3" s="1158"/>
      <c r="E3" s="1158"/>
      <c r="F3" s="1158"/>
      <c r="G3" s="1158"/>
    </row>
    <row r="4" spans="1:8" ht="18" customHeight="1">
      <c r="B4" s="1157" t="s">
        <v>218</v>
      </c>
      <c r="C4" s="1158"/>
      <c r="D4" s="1158"/>
      <c r="E4" s="1158"/>
      <c r="F4" s="1158"/>
      <c r="G4" s="1158"/>
    </row>
    <row r="5" spans="1:8" s="210" customFormat="1" ht="8.25" customHeight="1">
      <c r="A5" s="254"/>
      <c r="B5" s="211"/>
      <c r="C5" s="316"/>
      <c r="D5" s="213"/>
      <c r="E5" s="213"/>
      <c r="F5" s="213"/>
      <c r="G5" s="213"/>
      <c r="H5" s="2"/>
    </row>
    <row r="6" spans="1:8" ht="19.5">
      <c r="A6" s="254"/>
      <c r="B6" s="1161" t="s">
        <v>653</v>
      </c>
      <c r="C6" s="1196" t="s">
        <v>86</v>
      </c>
      <c r="D6" s="512" t="s">
        <v>234</v>
      </c>
      <c r="E6" s="513"/>
      <c r="F6" s="512" t="s">
        <v>198</v>
      </c>
      <c r="G6" s="513"/>
    </row>
    <row r="7" spans="1:8" ht="20.45" customHeight="1">
      <c r="A7" s="254"/>
      <c r="B7" s="1161"/>
      <c r="C7" s="1197"/>
      <c r="D7" s="514" t="s">
        <v>7</v>
      </c>
      <c r="E7" s="515" t="s">
        <v>238</v>
      </c>
      <c r="F7" s="516" t="s">
        <v>7</v>
      </c>
      <c r="G7" s="517" t="s">
        <v>238</v>
      </c>
    </row>
    <row r="8" spans="1:8">
      <c r="B8" s="224">
        <v>2001</v>
      </c>
      <c r="C8" s="223">
        <v>78369.7</v>
      </c>
      <c r="D8" s="222">
        <v>-653.84000000001106</v>
      </c>
      <c r="E8" s="221">
        <v>-0.82739902565742796</v>
      </c>
      <c r="F8" s="222">
        <v>-917.80000000000291</v>
      </c>
      <c r="G8" s="221">
        <v>-1.1575595144253583</v>
      </c>
    </row>
    <row r="9" spans="1:8">
      <c r="B9" s="224">
        <v>2002</v>
      </c>
      <c r="C9" s="223">
        <v>75972.66</v>
      </c>
      <c r="D9" s="222">
        <v>-1143.0199999999895</v>
      </c>
      <c r="E9" s="221">
        <v>-1.4822147713668556</v>
      </c>
      <c r="F9" s="222">
        <v>-2397.0399999999936</v>
      </c>
      <c r="G9" s="221">
        <v>-3.0586310780824704</v>
      </c>
    </row>
    <row r="10" spans="1:8">
      <c r="B10" s="224">
        <v>2003</v>
      </c>
      <c r="C10" s="223">
        <v>75092.399999999994</v>
      </c>
      <c r="D10" s="222">
        <v>-1435.5</v>
      </c>
      <c r="E10" s="221">
        <v>-1.8757864778727793</v>
      </c>
      <c r="F10" s="222">
        <v>-880.26000000000931</v>
      </c>
      <c r="G10" s="221">
        <v>-1.1586536525113189</v>
      </c>
    </row>
    <row r="11" spans="1:8">
      <c r="B11" s="224">
        <v>2004</v>
      </c>
      <c r="C11" s="223">
        <v>73582.37</v>
      </c>
      <c r="D11" s="222">
        <v>-1810.6700000000128</v>
      </c>
      <c r="E11" s="221">
        <v>-2.4016407880621529</v>
      </c>
      <c r="F11" s="222">
        <v>-1510.0299999999988</v>
      </c>
      <c r="G11" s="221">
        <v>-2.0108959095727386</v>
      </c>
    </row>
    <row r="12" spans="1:8">
      <c r="B12" s="224">
        <v>2005</v>
      </c>
      <c r="C12" s="223">
        <v>72270.89</v>
      </c>
      <c r="D12" s="222">
        <v>-544.4600000000064</v>
      </c>
      <c r="E12" s="221">
        <v>-0.74772695592345428</v>
      </c>
      <c r="F12" s="222">
        <v>-1311.4799999999959</v>
      </c>
      <c r="G12" s="221">
        <v>-1.7823291095407683</v>
      </c>
    </row>
    <row r="13" spans="1:8">
      <c r="B13" s="224">
        <v>2006</v>
      </c>
      <c r="C13" s="223">
        <v>71077.13</v>
      </c>
      <c r="D13" s="222">
        <v>-1177.2899999999936</v>
      </c>
      <c r="E13" s="221">
        <v>-1.6293674490778471</v>
      </c>
      <c r="F13" s="222">
        <v>-1193.7599999999948</v>
      </c>
      <c r="G13" s="221">
        <v>-1.6517853868964352</v>
      </c>
    </row>
    <row r="14" spans="1:8">
      <c r="B14" s="224">
        <v>2007</v>
      </c>
      <c r="C14" s="223">
        <v>69707.37</v>
      </c>
      <c r="D14" s="222">
        <v>-1740.7100000000064</v>
      </c>
      <c r="E14" s="221">
        <v>-2.4363285899355276</v>
      </c>
      <c r="F14" s="222">
        <v>-1369.7600000000093</v>
      </c>
      <c r="G14" s="221">
        <v>-1.9271459047375856</v>
      </c>
    </row>
    <row r="15" spans="1:8">
      <c r="B15" s="224">
        <v>2008</v>
      </c>
      <c r="C15" s="220">
        <v>68906.100000000006</v>
      </c>
      <c r="D15" s="222">
        <v>-242.93999999998778</v>
      </c>
      <c r="E15" s="221">
        <v>-0.35132808785196801</v>
      </c>
      <c r="F15" s="222">
        <v>-801.26999999998952</v>
      </c>
      <c r="G15" s="221">
        <v>-1.1494767339522127</v>
      </c>
    </row>
    <row r="16" spans="1:8">
      <c r="B16" s="224">
        <v>2009</v>
      </c>
      <c r="C16" s="220">
        <v>65654.710000000006</v>
      </c>
      <c r="D16" s="222">
        <v>-749.3799999999901</v>
      </c>
      <c r="E16" s="221">
        <v>-1.1285148249151433</v>
      </c>
      <c r="F16" s="222">
        <v>-3251.3899999999994</v>
      </c>
      <c r="G16" s="221">
        <v>-4.7185807932824559</v>
      </c>
    </row>
    <row r="17" spans="2:7">
      <c r="B17" s="224">
        <v>2010</v>
      </c>
      <c r="C17" s="220">
        <v>63907.38</v>
      </c>
      <c r="D17" s="222">
        <v>-821.02000000000407</v>
      </c>
      <c r="E17" s="221">
        <v>-1.2684076850347026</v>
      </c>
      <c r="F17" s="222">
        <v>-1747.330000000009</v>
      </c>
      <c r="G17" s="221">
        <v>-2.6613932191612832</v>
      </c>
    </row>
    <row r="18" spans="2:7">
      <c r="B18" s="224">
        <v>2011</v>
      </c>
      <c r="C18" s="220">
        <v>62734</v>
      </c>
      <c r="D18" s="222">
        <v>-775.90000000000146</v>
      </c>
      <c r="E18" s="221">
        <v>-1.2216992941257985</v>
      </c>
      <c r="F18" s="222">
        <v>-1173.3799999999974</v>
      </c>
      <c r="G18" s="221">
        <v>-1.8360633779697935</v>
      </c>
    </row>
    <row r="19" spans="2:7">
      <c r="B19" s="224">
        <v>2012</v>
      </c>
      <c r="C19" s="220">
        <v>62218.71</v>
      </c>
      <c r="D19" s="222">
        <v>-186.15000000000146</v>
      </c>
      <c r="E19" s="221">
        <v>-0.29829407517298989</v>
      </c>
      <c r="F19" s="222">
        <v>-515.29000000000087</v>
      </c>
      <c r="G19" s="221">
        <v>-0.82138872062996882</v>
      </c>
    </row>
    <row r="20" spans="2:7">
      <c r="B20" s="224">
        <v>2013</v>
      </c>
      <c r="C20" s="220">
        <v>61731.75</v>
      </c>
      <c r="D20" s="222">
        <v>-358.72000000000116</v>
      </c>
      <c r="E20" s="221">
        <v>-0.5777376141620465</v>
      </c>
      <c r="F20" s="222">
        <v>-486.95999999999913</v>
      </c>
      <c r="G20" s="221">
        <v>-0.78265846398937811</v>
      </c>
    </row>
    <row r="21" spans="2:7">
      <c r="B21" s="224">
        <v>2014</v>
      </c>
      <c r="C21" s="220">
        <v>61592.3</v>
      </c>
      <c r="D21" s="222">
        <v>-337.82999999999447</v>
      </c>
      <c r="E21" s="221">
        <v>-0.54550184215662512</v>
      </c>
      <c r="F21" s="222">
        <v>-139.44999999999709</v>
      </c>
      <c r="G21" s="221">
        <v>-0.2258967225131272</v>
      </c>
    </row>
    <row r="22" spans="2:7">
      <c r="B22" s="224">
        <v>2015</v>
      </c>
      <c r="C22" s="220">
        <v>60585.19</v>
      </c>
      <c r="D22" s="222">
        <v>-1303.9499999999971</v>
      </c>
      <c r="E22" s="221">
        <v>-2.1069124566927258</v>
      </c>
      <c r="F22" s="222">
        <v>-1007.1100000000006</v>
      </c>
      <c r="G22" s="221">
        <v>-1.6351232215715328</v>
      </c>
    </row>
    <row r="23" spans="2:7">
      <c r="B23" s="227">
        <v>2016</v>
      </c>
      <c r="C23" s="220">
        <v>64082.38</v>
      </c>
      <c r="D23" s="222">
        <v>-1072.3199999999997</v>
      </c>
      <c r="E23" s="221">
        <v>-1.6458060585038368</v>
      </c>
      <c r="F23" s="222">
        <v>3497.1899999999951</v>
      </c>
      <c r="G23" s="221">
        <v>5.7723512957539498</v>
      </c>
    </row>
    <row r="24" spans="2:7">
      <c r="B24" s="227">
        <v>2017</v>
      </c>
      <c r="C24" s="220">
        <v>64467.8</v>
      </c>
      <c r="D24" s="222">
        <v>-841</v>
      </c>
      <c r="E24" s="221">
        <v>-1.2877284531334254</v>
      </c>
      <c r="F24" s="222">
        <v>385.42000000000553</v>
      </c>
      <c r="G24" s="221">
        <v>0.60144457805719753</v>
      </c>
    </row>
    <row r="25" spans="2:7">
      <c r="B25" s="227">
        <v>2018</v>
      </c>
      <c r="C25" s="244"/>
      <c r="D25" s="226"/>
      <c r="E25" s="978"/>
      <c r="F25" s="226"/>
      <c r="G25" s="978"/>
    </row>
    <row r="26" spans="2:7">
      <c r="B26" s="229" t="s">
        <v>9</v>
      </c>
      <c r="C26" s="230">
        <v>60223.9</v>
      </c>
      <c r="D26" s="231">
        <v>-1392.8199999999997</v>
      </c>
      <c r="E26" s="829">
        <v>-2.2604578757194531</v>
      </c>
      <c r="F26" s="231">
        <v>350.13999999999942</v>
      </c>
      <c r="G26" s="829">
        <v>0.58479707972240647</v>
      </c>
    </row>
    <row r="27" spans="2:7">
      <c r="B27" s="229" t="s">
        <v>10</v>
      </c>
      <c r="C27" s="230">
        <v>61091.6</v>
      </c>
      <c r="D27" s="231">
        <v>867.69999999999709</v>
      </c>
      <c r="E27" s="829">
        <v>1.4407901182088807</v>
      </c>
      <c r="F27" s="231">
        <v>-292.90000000000146</v>
      </c>
      <c r="G27" s="829">
        <v>-0.4771562853814828</v>
      </c>
    </row>
    <row r="28" spans="2:7">
      <c r="B28" s="229" t="s">
        <v>65</v>
      </c>
      <c r="C28" s="230">
        <v>62967.4</v>
      </c>
      <c r="D28" s="231">
        <v>1875.8000000000029</v>
      </c>
      <c r="E28" s="829">
        <v>3.0704712268135239</v>
      </c>
      <c r="F28" s="231">
        <v>-517.15999999999622</v>
      </c>
      <c r="G28" s="829">
        <v>-0.81462327217830932</v>
      </c>
    </row>
    <row r="29" spans="2:7">
      <c r="B29" s="229" t="s">
        <v>66</v>
      </c>
      <c r="C29" s="232">
        <v>64853.42</v>
      </c>
      <c r="D29" s="233">
        <v>1886.0199999999968</v>
      </c>
      <c r="E29" s="234">
        <v>2.9952324536188542</v>
      </c>
      <c r="F29" s="233">
        <v>337.58999999999651</v>
      </c>
      <c r="G29" s="234">
        <v>0.52326692534219887</v>
      </c>
    </row>
    <row r="30" spans="2:7">
      <c r="B30" s="229" t="s">
        <v>67</v>
      </c>
      <c r="C30" s="232">
        <v>65381.72</v>
      </c>
      <c r="D30" s="233">
        <v>528.30000000000291</v>
      </c>
      <c r="E30" s="234">
        <v>0.81460623048099023</v>
      </c>
      <c r="F30" s="233">
        <v>342</v>
      </c>
      <c r="G30" s="234">
        <v>0.52583252203422148</v>
      </c>
    </row>
    <row r="31" spans="2:7">
      <c r="B31" s="229" t="s">
        <v>68</v>
      </c>
      <c r="C31" s="232">
        <v>67081.19</v>
      </c>
      <c r="D31" s="233">
        <v>1699.4700000000012</v>
      </c>
      <c r="E31" s="234">
        <v>2.5993045150846541</v>
      </c>
      <c r="F31" s="233">
        <v>757.79000000000815</v>
      </c>
      <c r="G31" s="234">
        <v>1.142568083059686</v>
      </c>
    </row>
    <row r="32" spans="2:7">
      <c r="B32" s="229" t="s">
        <v>69</v>
      </c>
      <c r="C32" s="232">
        <v>69302.720000000001</v>
      </c>
      <c r="D32" s="233">
        <v>2221.5299999999988</v>
      </c>
      <c r="E32" s="234">
        <v>3.31170332547768</v>
      </c>
      <c r="F32" s="233">
        <v>619.02000000000407</v>
      </c>
      <c r="G32" s="234">
        <v>0.90126187144838354</v>
      </c>
    </row>
    <row r="33" spans="2:7">
      <c r="B33" s="229" t="s">
        <v>70</v>
      </c>
      <c r="C33" s="232">
        <v>68884.13</v>
      </c>
      <c r="D33" s="233">
        <v>-418.58999999999651</v>
      </c>
      <c r="E33" s="234">
        <v>-0.60400226715488259</v>
      </c>
      <c r="F33" s="233">
        <v>143.59000000001106</v>
      </c>
      <c r="G33" s="234">
        <v>0.20888692465904057</v>
      </c>
    </row>
    <row r="34" spans="2:7">
      <c r="B34" s="229" t="s">
        <v>77</v>
      </c>
      <c r="C34" s="232">
        <v>67271.350000000006</v>
      </c>
      <c r="D34" s="233">
        <v>-1612.7799999999988</v>
      </c>
      <c r="E34" s="234">
        <v>-2.341293996164282</v>
      </c>
      <c r="F34" s="233">
        <v>-232.8799999999901</v>
      </c>
      <c r="G34" s="234">
        <v>-0.34498578829798987</v>
      </c>
    </row>
    <row r="35" spans="2:7">
      <c r="B35" s="229" t="s">
        <v>78</v>
      </c>
      <c r="C35" s="232">
        <v>65906.86</v>
      </c>
      <c r="D35" s="233">
        <v>-1364.4900000000052</v>
      </c>
      <c r="E35" s="234">
        <v>-2.0283374720441998</v>
      </c>
      <c r="F35" s="233">
        <v>598.05999999999767</v>
      </c>
      <c r="G35" s="234">
        <v>0.91574182958498795</v>
      </c>
    </row>
    <row r="36" spans="2:7">
      <c r="B36" s="168" t="s">
        <v>79</v>
      </c>
      <c r="C36" s="235">
        <v>64952.7</v>
      </c>
      <c r="D36" s="236">
        <v>-954.16000000000349</v>
      </c>
      <c r="E36" s="237">
        <v>-1.4477400379869465</v>
      </c>
      <c r="F36" s="236">
        <v>484.89999999999418</v>
      </c>
      <c r="G36" s="237">
        <v>0.75215844188880965</v>
      </c>
    </row>
    <row r="37" spans="2:7">
      <c r="B37" s="229" t="s">
        <v>80</v>
      </c>
      <c r="C37" s="232">
        <v>62619.94</v>
      </c>
      <c r="D37" s="233">
        <v>-2332.7599999999948</v>
      </c>
      <c r="E37" s="234">
        <v>-3.5914750272120983</v>
      </c>
      <c r="F37" s="233">
        <v>1003.2200000000012</v>
      </c>
      <c r="G37" s="234">
        <v>1.6281619664272995</v>
      </c>
    </row>
    <row r="38" spans="2:7">
      <c r="B38" s="238">
        <v>2019</v>
      </c>
      <c r="C38" s="239"/>
      <c r="D38" s="240"/>
      <c r="E38" s="979"/>
      <c r="F38" s="240"/>
      <c r="G38" s="979"/>
    </row>
    <row r="39" spans="2:7">
      <c r="B39" s="229" t="s">
        <v>9</v>
      </c>
      <c r="C39" s="230">
        <v>61204.49</v>
      </c>
      <c r="D39" s="231">
        <v>-1415.4500000000044</v>
      </c>
      <c r="E39" s="829">
        <v>-2.2603822360736814</v>
      </c>
      <c r="F39" s="231">
        <v>980.58999999999651</v>
      </c>
      <c r="G39" s="829">
        <v>1.6282406154367095</v>
      </c>
    </row>
    <row r="40" spans="2:7">
      <c r="B40" s="229" t="s">
        <v>10</v>
      </c>
      <c r="C40" s="230">
        <v>62442.8</v>
      </c>
      <c r="D40" s="231">
        <v>1238.3100000000049</v>
      </c>
      <c r="E40" s="829">
        <v>2.0232339163352293</v>
      </c>
      <c r="F40" s="231">
        <v>1351.2000000000044</v>
      </c>
      <c r="G40" s="829">
        <v>2.2117607003254278</v>
      </c>
    </row>
    <row r="41" spans="2:7">
      <c r="B41" s="229" t="s">
        <v>65</v>
      </c>
      <c r="C41" s="230">
        <v>64426.14</v>
      </c>
      <c r="D41" s="231">
        <v>1983.3399999999965</v>
      </c>
      <c r="E41" s="829">
        <v>3.1762509048280947</v>
      </c>
      <c r="F41" s="231">
        <v>1458.739999999998</v>
      </c>
      <c r="G41" s="829">
        <v>2.3166590966119003</v>
      </c>
    </row>
    <row r="42" spans="2:7">
      <c r="B42" s="229" t="s">
        <v>66</v>
      </c>
      <c r="C42" s="232">
        <v>65011.8</v>
      </c>
      <c r="D42" s="233">
        <v>585.66000000000349</v>
      </c>
      <c r="E42" s="234">
        <v>0.90904095759889003</v>
      </c>
      <c r="F42" s="233">
        <v>158.38000000000466</v>
      </c>
      <c r="G42" s="234">
        <v>0.24421225588410778</v>
      </c>
    </row>
    <row r="43" spans="2:7">
      <c r="B43" s="229" t="s">
        <v>67</v>
      </c>
      <c r="C43" s="232">
        <v>65284.0454545455</v>
      </c>
      <c r="D43" s="233">
        <v>272.24545454549661</v>
      </c>
      <c r="E43" s="234">
        <v>0.41876313922317365</v>
      </c>
      <c r="F43" s="233">
        <v>-97.67454545450164</v>
      </c>
      <c r="G43" s="234">
        <v>-0.14939121432489344</v>
      </c>
    </row>
    <row r="44" spans="2:7">
      <c r="B44" s="229" t="s">
        <v>68</v>
      </c>
      <c r="C44" s="232">
        <v>67268.75</v>
      </c>
      <c r="D44" s="233">
        <v>1984.7045454545005</v>
      </c>
      <c r="E44" s="234">
        <v>3.0401065553395767</v>
      </c>
      <c r="F44" s="233">
        <v>187.55999999999767</v>
      </c>
      <c r="G44" s="234">
        <v>0.27960147993798046</v>
      </c>
    </row>
    <row r="45" spans="2:7">
      <c r="B45" s="229" t="s">
        <v>69</v>
      </c>
      <c r="C45" s="232">
        <v>69625.210000000006</v>
      </c>
      <c r="D45" s="233">
        <v>2356.4600000000064</v>
      </c>
      <c r="E45" s="234">
        <v>3.5030530521230219</v>
      </c>
      <c r="F45" s="233">
        <v>322.49000000000524</v>
      </c>
      <c r="G45" s="234">
        <v>0.46533527111201067</v>
      </c>
    </row>
    <row r="46" spans="2:7">
      <c r="B46" s="229" t="s">
        <v>70</v>
      </c>
      <c r="C46" s="232">
        <v>69695.190476190503</v>
      </c>
      <c r="D46" s="233">
        <v>69.98047619049612</v>
      </c>
      <c r="E46" s="234">
        <v>0.10051025510801992</v>
      </c>
      <c r="F46" s="233">
        <v>811.06047619049787</v>
      </c>
      <c r="G46" s="234">
        <v>1.1774271899645044</v>
      </c>
    </row>
    <row r="47" spans="2:7">
      <c r="B47" s="229" t="s">
        <v>77</v>
      </c>
      <c r="C47" s="232">
        <v>68074.559999999998</v>
      </c>
      <c r="D47" s="233">
        <v>-1620.6304761905049</v>
      </c>
      <c r="E47" s="234">
        <v>-2.3253117828039365</v>
      </c>
      <c r="F47" s="233">
        <v>803.20999999999185</v>
      </c>
      <c r="G47" s="234">
        <v>1.1939852552386583</v>
      </c>
    </row>
    <row r="48" spans="2:7">
      <c r="B48" s="229" t="s">
        <v>78</v>
      </c>
      <c r="C48" s="232">
        <v>66040.22</v>
      </c>
      <c r="D48" s="233">
        <v>-2034.3399999999965</v>
      </c>
      <c r="E48" s="234">
        <v>-2.9883997781256255</v>
      </c>
      <c r="F48" s="233">
        <v>133.36000000000058</v>
      </c>
      <c r="G48" s="234">
        <v>0.20234615941345169</v>
      </c>
    </row>
    <row r="49" spans="2:7">
      <c r="B49" s="168" t="s">
        <v>79</v>
      </c>
      <c r="C49" s="235">
        <v>64725.4</v>
      </c>
      <c r="D49" s="236">
        <v>-1314.8199999999997</v>
      </c>
      <c r="E49" s="237">
        <v>-1.9909382494485897</v>
      </c>
      <c r="F49" s="236">
        <v>-227.29999999999563</v>
      </c>
      <c r="G49" s="237">
        <v>-0.34994696140421411</v>
      </c>
    </row>
    <row r="50" spans="2:7">
      <c r="B50" s="229" t="s">
        <v>80</v>
      </c>
      <c r="C50" s="232">
        <v>62115.44</v>
      </c>
      <c r="D50" s="233">
        <v>-2609.9599999999991</v>
      </c>
      <c r="E50" s="234">
        <v>-4.0323582395782864</v>
      </c>
      <c r="F50" s="233">
        <v>-504.5</v>
      </c>
      <c r="G50" s="234">
        <v>-0.80565391790537433</v>
      </c>
    </row>
    <row r="51" spans="2:7">
      <c r="B51" s="238">
        <v>2020</v>
      </c>
      <c r="C51" s="239"/>
      <c r="D51" s="240"/>
      <c r="E51" s="979"/>
      <c r="F51" s="240"/>
      <c r="G51" s="979"/>
    </row>
    <row r="52" spans="2:7">
      <c r="B52" s="229" t="s">
        <v>9</v>
      </c>
      <c r="C52" s="230">
        <v>60975.95</v>
      </c>
      <c r="D52" s="231">
        <v>-1139.4900000000052</v>
      </c>
      <c r="E52" s="829">
        <v>-1.834471429325788</v>
      </c>
      <c r="F52" s="231">
        <v>-228.54000000000087</v>
      </c>
      <c r="G52" s="829">
        <v>-0.3734039773879374</v>
      </c>
    </row>
    <row r="53" spans="2:7">
      <c r="B53" s="229" t="s">
        <v>10</v>
      </c>
      <c r="C53" s="230">
        <v>61932.25</v>
      </c>
      <c r="D53" s="231">
        <v>956.30000000000291</v>
      </c>
      <c r="E53" s="829">
        <v>1.5683232487562861</v>
      </c>
      <c r="F53" s="231">
        <v>-510.55000000000291</v>
      </c>
      <c r="G53" s="829">
        <v>-0.81762829341414545</v>
      </c>
    </row>
    <row r="54" spans="2:7">
      <c r="B54" s="229" t="s">
        <v>65</v>
      </c>
      <c r="C54" s="230">
        <v>62654.0454545455</v>
      </c>
      <c r="D54" s="231">
        <v>721.79545454549952</v>
      </c>
      <c r="E54" s="829">
        <v>1.1654597637668473</v>
      </c>
      <c r="F54" s="231">
        <v>-1772.0945454544999</v>
      </c>
      <c r="G54" s="829">
        <v>-2.7505831413375006</v>
      </c>
    </row>
    <row r="55" spans="2:7">
      <c r="B55" s="229" t="s">
        <v>66</v>
      </c>
      <c r="C55" s="232">
        <v>61282.8</v>
      </c>
      <c r="D55" s="233">
        <v>-1371.2454545454966</v>
      </c>
      <c r="E55" s="234">
        <v>-2.1885984290357072</v>
      </c>
      <c r="F55" s="233">
        <v>-3729</v>
      </c>
      <c r="G55" s="234">
        <v>-5.7358817937666799</v>
      </c>
    </row>
    <row r="56" spans="2:7">
      <c r="B56" s="229" t="s">
        <v>67</v>
      </c>
      <c r="C56" s="232">
        <v>61944</v>
      </c>
      <c r="D56" s="233">
        <v>661.19999999999709</v>
      </c>
      <c r="E56" s="234">
        <v>1.0789324247586478</v>
      </c>
      <c r="F56" s="233">
        <v>-3340.0454545454995</v>
      </c>
      <c r="G56" s="234">
        <v>-5.1161741452910263</v>
      </c>
    </row>
    <row r="57" spans="2:7">
      <c r="B57" s="229" t="s">
        <v>68</v>
      </c>
      <c r="C57" s="232">
        <v>63081.5</v>
      </c>
      <c r="D57" s="233">
        <v>1137.5</v>
      </c>
      <c r="E57" s="234">
        <v>1.8363360454604134</v>
      </c>
      <c r="F57" s="233">
        <v>-4187.25</v>
      </c>
      <c r="G57" s="234">
        <v>-6.2246585524482043</v>
      </c>
    </row>
    <row r="58" spans="2:7">
      <c r="B58" s="229" t="s">
        <v>69</v>
      </c>
      <c r="C58" s="232">
        <v>65676</v>
      </c>
      <c r="D58" s="233">
        <v>2594.5</v>
      </c>
      <c r="E58" s="234">
        <v>4.1129332688664562</v>
      </c>
      <c r="F58" s="233">
        <v>-3949.2100000000064</v>
      </c>
      <c r="G58" s="234">
        <v>-5.672097793313668</v>
      </c>
    </row>
    <row r="59" spans="2:7">
      <c r="B59" s="229" t="s">
        <v>70</v>
      </c>
      <c r="C59" s="232">
        <v>65561</v>
      </c>
      <c r="D59" s="233">
        <v>-115</v>
      </c>
      <c r="E59" s="234">
        <v>-0.1751020159571226</v>
      </c>
      <c r="F59" s="233">
        <v>-4134.1904761905025</v>
      </c>
      <c r="G59" s="234">
        <v>-5.9318160233780191</v>
      </c>
    </row>
    <row r="60" spans="2:7">
      <c r="B60" s="229" t="s">
        <v>77</v>
      </c>
      <c r="C60" s="232">
        <v>64126.4545454545</v>
      </c>
      <c r="D60" s="233">
        <v>-1434.5454545454995</v>
      </c>
      <c r="E60" s="234">
        <v>-2.18810795220557</v>
      </c>
      <c r="F60" s="233">
        <v>-3948.1054545454972</v>
      </c>
      <c r="G60" s="234">
        <v>-5.799678256525624</v>
      </c>
    </row>
    <row r="61" spans="2:7">
      <c r="B61" s="229" t="s">
        <v>78</v>
      </c>
      <c r="C61" s="232">
        <v>62645</v>
      </c>
      <c r="D61" s="233">
        <v>-1481.4545454545005</v>
      </c>
      <c r="E61" s="234">
        <v>-2.3102080973530263</v>
      </c>
      <c r="F61" s="233">
        <v>-3395.2200000000012</v>
      </c>
      <c r="G61" s="234">
        <v>-5.1411397478688059</v>
      </c>
    </row>
    <row r="62" spans="2:7">
      <c r="B62" s="168" t="s">
        <v>79</v>
      </c>
      <c r="C62" s="235">
        <v>62322.571428571398</v>
      </c>
      <c r="D62" s="236">
        <v>-322.42857142860157</v>
      </c>
      <c r="E62" s="237">
        <v>-0.51469162970484206</v>
      </c>
      <c r="F62" s="236">
        <v>-2402.828571428603</v>
      </c>
      <c r="G62" s="237">
        <v>-3.7123425601519671</v>
      </c>
    </row>
    <row r="63" spans="2:7">
      <c r="B63" s="229" t="s">
        <v>80</v>
      </c>
      <c r="C63" s="232"/>
      <c r="D63" s="233"/>
      <c r="E63" s="234"/>
      <c r="F63" s="233"/>
      <c r="G63" s="234"/>
    </row>
    <row r="65" spans="2:9">
      <c r="B65" s="1038"/>
      <c r="C65" s="896"/>
      <c r="D65" s="896"/>
      <c r="E65" s="896"/>
      <c r="F65" s="896"/>
      <c r="G65" s="896"/>
      <c r="H65" s="912"/>
      <c r="I65" s="912"/>
    </row>
    <row r="66" spans="2:9">
      <c r="B66" s="1038"/>
      <c r="C66" s="896"/>
      <c r="D66" s="896"/>
      <c r="E66" s="896"/>
      <c r="F66" s="896"/>
      <c r="G66" s="896"/>
      <c r="H66" s="912"/>
      <c r="I66" s="912"/>
    </row>
    <row r="67" spans="2:9">
      <c r="B67" s="1038"/>
      <c r="C67" s="1034"/>
      <c r="D67" s="1062"/>
      <c r="E67" s="1063"/>
      <c r="F67" s="1064"/>
      <c r="G67" s="1063"/>
      <c r="H67" s="1064"/>
      <c r="I67" s="912"/>
    </row>
    <row r="68" spans="2:9">
      <c r="B68" s="1038"/>
      <c r="C68" s="1039"/>
      <c r="D68" s="1065"/>
      <c r="E68" s="1066"/>
      <c r="F68" s="1067"/>
      <c r="G68" s="1066"/>
      <c r="H68" s="1067"/>
      <c r="I68" s="912"/>
    </row>
    <row r="69" spans="2:9">
      <c r="B69" s="1038"/>
      <c r="C69" s="896"/>
      <c r="D69" s="896"/>
      <c r="E69" s="896"/>
      <c r="F69" s="896"/>
      <c r="G69" s="896"/>
      <c r="H69" s="912"/>
      <c r="I69" s="912"/>
    </row>
    <row r="70" spans="2:9">
      <c r="B70" s="1038"/>
      <c r="C70" s="896"/>
      <c r="D70" s="896"/>
      <c r="E70" s="896"/>
      <c r="F70" s="896"/>
      <c r="G70" s="896"/>
      <c r="H70" s="912"/>
      <c r="I70" s="912"/>
    </row>
    <row r="71" spans="2:9">
      <c r="B71" s="1038"/>
      <c r="C71" s="896"/>
      <c r="D71" s="896"/>
      <c r="E71" s="896"/>
      <c r="F71" s="896"/>
      <c r="G71" s="896"/>
      <c r="H71" s="912"/>
      <c r="I71" s="912"/>
    </row>
    <row r="72" spans="2:9">
      <c r="B72" s="1038"/>
      <c r="C72" s="896"/>
      <c r="D72" s="896"/>
      <c r="E72" s="896"/>
      <c r="F72" s="896"/>
      <c r="G72" s="896"/>
      <c r="H72" s="912"/>
      <c r="I72" s="912"/>
    </row>
    <row r="73" spans="2:9">
      <c r="B73" s="1038"/>
      <c r="C73" s="896"/>
      <c r="D73" s="896"/>
      <c r="E73" s="896"/>
      <c r="F73" s="896"/>
      <c r="G73" s="896"/>
      <c r="H73" s="912"/>
      <c r="I73" s="91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workbookViewId="0">
      <pane ySplit="5" topLeftCell="A8" activePane="bottomLeft" state="frozen"/>
      <selection activeCell="A3" sqref="A3"/>
      <selection pane="bottomLeft" activeCell="J24" sqref="J24"/>
    </sheetView>
  </sheetViews>
  <sheetFormatPr baseColWidth="10" defaultColWidth="11.5703125" defaultRowHeight="15"/>
  <cols>
    <col min="1" max="1" width="3.5703125" style="311" customWidth="1"/>
    <col min="2" max="2" width="16.140625" style="140" customWidth="1"/>
    <col min="3" max="3" width="17" style="139" customWidth="1"/>
    <col min="4" max="4" width="20.42578125" style="139" customWidth="1"/>
    <col min="5" max="5" width="17.85546875" style="139" customWidth="1"/>
    <col min="6" max="6" width="13.42578125" style="139" customWidth="1"/>
    <col min="7" max="7" width="17.140625" style="139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157" t="s">
        <v>216</v>
      </c>
      <c r="C3" s="1158"/>
      <c r="D3" s="1158"/>
      <c r="E3" s="1158"/>
      <c r="F3" s="1158"/>
      <c r="G3" s="1158"/>
    </row>
    <row r="4" spans="1:11" s="210" customFormat="1" ht="15.75">
      <c r="A4" s="311"/>
      <c r="B4" s="1157" t="s">
        <v>217</v>
      </c>
      <c r="C4" s="1158"/>
      <c r="D4" s="1158"/>
      <c r="E4" s="1158"/>
      <c r="F4" s="1158"/>
      <c r="G4" s="1158"/>
      <c r="H4" s="2"/>
    </row>
    <row r="5" spans="1:11" s="210" customFormat="1" ht="8.25" customHeight="1">
      <c r="A5" s="254"/>
      <c r="B5" s="211"/>
      <c r="C5" s="316"/>
      <c r="D5" s="213"/>
      <c r="E5" s="213"/>
      <c r="F5" s="213"/>
      <c r="G5" s="213"/>
      <c r="H5" s="317"/>
    </row>
    <row r="6" spans="1:11" ht="36" customHeight="1">
      <c r="A6" s="254"/>
      <c r="B6" s="1161" t="s">
        <v>653</v>
      </c>
      <c r="C6" s="1162" t="s">
        <v>86</v>
      </c>
      <c r="D6" s="214" t="s">
        <v>234</v>
      </c>
      <c r="E6" s="215"/>
      <c r="F6" s="214" t="s">
        <v>198</v>
      </c>
      <c r="G6" s="215"/>
      <c r="H6" s="247"/>
      <c r="I6" s="247"/>
      <c r="J6" s="247"/>
      <c r="K6" s="247"/>
    </row>
    <row r="7" spans="1:11" ht="21.2" customHeight="1">
      <c r="A7" s="254"/>
      <c r="B7" s="1161"/>
      <c r="C7" s="1163"/>
      <c r="D7" s="216" t="s">
        <v>7</v>
      </c>
      <c r="E7" s="217" t="s">
        <v>238</v>
      </c>
      <c r="F7" s="218" t="s">
        <v>7</v>
      </c>
      <c r="G7" s="219" t="s">
        <v>238</v>
      </c>
      <c r="H7" s="247"/>
      <c r="I7" s="247"/>
      <c r="J7" s="247"/>
      <c r="K7" s="247"/>
    </row>
    <row r="8" spans="1:11">
      <c r="B8" s="224">
        <v>2001</v>
      </c>
      <c r="C8" s="223">
        <v>15890.23</v>
      </c>
      <c r="D8" s="222">
        <v>-251.86000000000058</v>
      </c>
      <c r="E8" s="221">
        <v>-1.5602688375545029</v>
      </c>
      <c r="F8" s="222">
        <v>-1560.6700000000019</v>
      </c>
      <c r="G8" s="221">
        <v>-8.9432063675799043</v>
      </c>
    </row>
    <row r="9" spans="1:11">
      <c r="B9" s="224">
        <v>2002</v>
      </c>
      <c r="C9" s="223">
        <v>14422.57</v>
      </c>
      <c r="D9" s="222">
        <v>-112.15999999999985</v>
      </c>
      <c r="E9" s="221">
        <v>-0.77166896117093131</v>
      </c>
      <c r="F9" s="222">
        <v>-1467.6599999999999</v>
      </c>
      <c r="G9" s="221">
        <v>-9.2362413885765022</v>
      </c>
    </row>
    <row r="10" spans="1:11">
      <c r="B10" s="224">
        <v>2003</v>
      </c>
      <c r="C10" s="223">
        <v>12872.65</v>
      </c>
      <c r="D10" s="222">
        <v>-228.47999999999956</v>
      </c>
      <c r="E10" s="221">
        <v>-1.7439717032042239</v>
      </c>
      <c r="F10" s="222">
        <v>-1549.92</v>
      </c>
      <c r="G10" s="221">
        <v>-10.746489703291445</v>
      </c>
    </row>
    <row r="11" spans="1:11">
      <c r="B11" s="224">
        <v>2004</v>
      </c>
      <c r="C11" s="223">
        <v>11447.8</v>
      </c>
      <c r="D11" s="222">
        <v>-127.90999999999985</v>
      </c>
      <c r="E11" s="221">
        <v>-1.1049862168281663</v>
      </c>
      <c r="F11" s="222">
        <v>-1424.8500000000004</v>
      </c>
      <c r="G11" s="221">
        <v>-11.068816444166501</v>
      </c>
    </row>
    <row r="12" spans="1:11">
      <c r="B12" s="224">
        <v>2005</v>
      </c>
      <c r="C12" s="223">
        <v>9762.85</v>
      </c>
      <c r="D12" s="222">
        <v>-218.14999999999964</v>
      </c>
      <c r="E12" s="221">
        <v>-2.1856527402063932</v>
      </c>
      <c r="F12" s="222">
        <v>-1684.9499999999989</v>
      </c>
      <c r="G12" s="221">
        <v>-14.71854854207794</v>
      </c>
    </row>
    <row r="13" spans="1:11">
      <c r="B13" s="224">
        <v>2006</v>
      </c>
      <c r="C13" s="223">
        <v>9112.0400000000009</v>
      </c>
      <c r="D13" s="222">
        <v>-11.909999999999854</v>
      </c>
      <c r="E13" s="221">
        <v>-0.13053556847637537</v>
      </c>
      <c r="F13" s="222">
        <v>-650.80999999999949</v>
      </c>
      <c r="G13" s="221">
        <v>-6.6661886641708037</v>
      </c>
    </row>
    <row r="14" spans="1:11">
      <c r="B14" s="224">
        <v>2007</v>
      </c>
      <c r="C14" s="223">
        <v>8362.09</v>
      </c>
      <c r="D14" s="222">
        <v>-132.95000000000073</v>
      </c>
      <c r="E14" s="221">
        <v>-1.565030888612668</v>
      </c>
      <c r="F14" s="222">
        <v>-749.95000000000073</v>
      </c>
      <c r="G14" s="221">
        <v>-8.2303194454809301</v>
      </c>
    </row>
    <row r="15" spans="1:11">
      <c r="B15" s="224">
        <v>2008</v>
      </c>
      <c r="C15" s="220">
        <v>7904.35</v>
      </c>
      <c r="D15" s="222">
        <v>-77.989999999999782</v>
      </c>
      <c r="E15" s="221">
        <v>-0.97703179769339954</v>
      </c>
      <c r="F15" s="222">
        <v>-457.73999999999978</v>
      </c>
      <c r="G15" s="221">
        <v>-5.4739903540861263</v>
      </c>
    </row>
    <row r="16" spans="1:11">
      <c r="B16" s="224">
        <v>2009</v>
      </c>
      <c r="C16" s="220">
        <v>7245.38</v>
      </c>
      <c r="D16" s="222">
        <v>-13</v>
      </c>
      <c r="E16" s="221">
        <v>-0.17910332608653334</v>
      </c>
      <c r="F16" s="222">
        <v>-658.97000000000025</v>
      </c>
      <c r="G16" s="221">
        <v>-8.3368018875682424</v>
      </c>
    </row>
    <row r="17" spans="2:7">
      <c r="B17" s="224">
        <v>2010</v>
      </c>
      <c r="C17" s="220">
        <v>6400.8</v>
      </c>
      <c r="D17" s="222">
        <v>-77.849999999999454</v>
      </c>
      <c r="E17" s="221">
        <v>-1.2016392303952159</v>
      </c>
      <c r="F17" s="222">
        <v>-844.57999999999993</v>
      </c>
      <c r="G17" s="221">
        <v>-11.656807510441141</v>
      </c>
    </row>
    <row r="18" spans="2:7">
      <c r="B18" s="224">
        <v>2011</v>
      </c>
      <c r="C18" s="220">
        <v>5939</v>
      </c>
      <c r="D18" s="222">
        <v>-44.600000000000364</v>
      </c>
      <c r="E18" s="221">
        <v>-0.74537067985828287</v>
      </c>
      <c r="F18" s="222">
        <v>-461.80000000000018</v>
      </c>
      <c r="G18" s="221">
        <v>-7.2147231596050574</v>
      </c>
    </row>
    <row r="19" spans="2:7">
      <c r="B19" s="224">
        <v>2012</v>
      </c>
      <c r="C19" s="220">
        <v>4938.09</v>
      </c>
      <c r="D19" s="222">
        <v>-138.59000000000015</v>
      </c>
      <c r="E19" s="221">
        <v>-2.7299337362213123</v>
      </c>
      <c r="F19" s="222">
        <v>-1000.9099999999999</v>
      </c>
      <c r="G19" s="221">
        <v>-16.853173935005898</v>
      </c>
    </row>
    <row r="20" spans="2:7">
      <c r="B20" s="224">
        <v>2013</v>
      </c>
      <c r="C20" s="220">
        <v>4361.3999999999996</v>
      </c>
      <c r="D20" s="222">
        <v>-38.640000000000327</v>
      </c>
      <c r="E20" s="221">
        <v>-0.87817383478332545</v>
      </c>
      <c r="F20" s="222">
        <v>-576.69000000000051</v>
      </c>
      <c r="G20" s="221">
        <v>-11.678401973232582</v>
      </c>
    </row>
    <row r="21" spans="2:7">
      <c r="B21" s="224">
        <v>2014</v>
      </c>
      <c r="C21" s="220">
        <v>4088.55</v>
      </c>
      <c r="D21" s="222">
        <v>-6.5799999999999272</v>
      </c>
      <c r="E21" s="221">
        <v>-0.16067865977392159</v>
      </c>
      <c r="F21" s="222">
        <v>-272.84999999999945</v>
      </c>
      <c r="G21" s="221">
        <v>-6.2560187095886448</v>
      </c>
    </row>
    <row r="22" spans="2:7">
      <c r="B22" s="228">
        <v>2015</v>
      </c>
      <c r="C22" s="220">
        <v>3664.9</v>
      </c>
      <c r="D22" s="222">
        <v>-18.619999999999891</v>
      </c>
      <c r="E22" s="221">
        <v>-0.50549474415775819</v>
      </c>
      <c r="F22" s="222">
        <v>-423.65000000000009</v>
      </c>
      <c r="G22" s="221">
        <v>-10.361864230595202</v>
      </c>
    </row>
    <row r="23" spans="2:7">
      <c r="B23" s="227">
        <v>2016</v>
      </c>
      <c r="C23" s="220">
        <v>2752.38</v>
      </c>
      <c r="D23" s="222">
        <v>-39.920000000000073</v>
      </c>
      <c r="E23" s="221">
        <v>-1.4296458116964601</v>
      </c>
      <c r="F23" s="222">
        <v>-912.52</v>
      </c>
      <c r="G23" s="221">
        <v>-24.898905836448478</v>
      </c>
    </row>
    <row r="24" spans="2:7">
      <c r="B24" s="227">
        <v>2017</v>
      </c>
      <c r="C24" s="220">
        <v>2424.42</v>
      </c>
      <c r="D24" s="222">
        <v>-54.769999999999982</v>
      </c>
      <c r="E24" s="221">
        <v>-2.2091892916638045</v>
      </c>
      <c r="F24" s="222">
        <v>-327.96000000000004</v>
      </c>
      <c r="G24" s="221">
        <v>-11.915505853116215</v>
      </c>
    </row>
    <row r="25" spans="2:7">
      <c r="B25" s="238">
        <v>2018</v>
      </c>
      <c r="C25" s="244"/>
      <c r="D25" s="226"/>
      <c r="E25" s="978"/>
      <c r="F25" s="226"/>
      <c r="G25" s="978"/>
    </row>
    <row r="26" spans="2:7">
      <c r="B26" s="229" t="s">
        <v>9</v>
      </c>
      <c r="C26" s="230">
        <v>2401</v>
      </c>
      <c r="D26" s="231">
        <v>-22.329999999999927</v>
      </c>
      <c r="E26" s="829">
        <v>-0.92145931424938965</v>
      </c>
      <c r="F26" s="231">
        <v>-194.32999999999993</v>
      </c>
      <c r="G26" s="829">
        <v>-7.4876797940916902</v>
      </c>
    </row>
    <row r="27" spans="2:7">
      <c r="B27" s="229" t="s">
        <v>10</v>
      </c>
      <c r="C27" s="230">
        <v>2347</v>
      </c>
      <c r="D27" s="231">
        <v>-54</v>
      </c>
      <c r="E27" s="829">
        <v>-2.2490628904623122</v>
      </c>
      <c r="F27" s="231">
        <v>-270.59999999999991</v>
      </c>
      <c r="G27" s="829">
        <v>-10.337713936430319</v>
      </c>
    </row>
    <row r="28" spans="2:7">
      <c r="B28" s="229" t="s">
        <v>65</v>
      </c>
      <c r="C28" s="230">
        <v>2293.25</v>
      </c>
      <c r="D28" s="231">
        <v>-53.75</v>
      </c>
      <c r="E28" s="829">
        <v>-2.2901576480613528</v>
      </c>
      <c r="F28" s="231">
        <v>-357.05000000000018</v>
      </c>
      <c r="G28" s="829">
        <v>-13.472059766818859</v>
      </c>
    </row>
    <row r="29" spans="2:7">
      <c r="B29" s="229" t="s">
        <v>66</v>
      </c>
      <c r="C29" s="232">
        <v>2263.38</v>
      </c>
      <c r="D29" s="233">
        <v>-29.869999999999891</v>
      </c>
      <c r="E29" s="234">
        <v>-1.3025182601111993</v>
      </c>
      <c r="F29" s="233">
        <v>-381.83999999999969</v>
      </c>
      <c r="G29" s="234">
        <v>-14.435094245469173</v>
      </c>
    </row>
    <row r="30" spans="2:7">
      <c r="B30" s="229" t="s">
        <v>67</v>
      </c>
      <c r="C30" s="232">
        <v>2264.9499999999998</v>
      </c>
      <c r="D30" s="233">
        <v>1.569999999999709</v>
      </c>
      <c r="E30" s="234">
        <v>6.9365285546368227E-2</v>
      </c>
      <c r="F30" s="233">
        <v>-398.68000000000029</v>
      </c>
      <c r="G30" s="234">
        <v>-14.967544291061458</v>
      </c>
    </row>
    <row r="31" spans="2:7">
      <c r="B31" s="229" t="s">
        <v>68</v>
      </c>
      <c r="C31" s="232">
        <v>2251.33</v>
      </c>
      <c r="D31" s="233">
        <v>-13.619999999999891</v>
      </c>
      <c r="E31" s="234">
        <v>-0.60133777787588372</v>
      </c>
      <c r="F31" s="233">
        <v>-402.71000000000004</v>
      </c>
      <c r="G31" s="234">
        <v>-15.173471387017528</v>
      </c>
    </row>
    <row r="32" spans="2:7">
      <c r="B32" s="229" t="s">
        <v>69</v>
      </c>
      <c r="C32" s="232">
        <v>2209.13</v>
      </c>
      <c r="D32" s="233">
        <v>-42.199999999999818</v>
      </c>
      <c r="E32" s="234">
        <v>-1.8744475487822712</v>
      </c>
      <c r="F32" s="233">
        <v>-448.90999999999985</v>
      </c>
      <c r="G32" s="234">
        <v>-16.888760139049822</v>
      </c>
    </row>
    <row r="33" spans="2:7">
      <c r="B33" s="229" t="s">
        <v>70</v>
      </c>
      <c r="C33" s="232">
        <v>2185.4</v>
      </c>
      <c r="D33" s="233">
        <v>-23.730000000000018</v>
      </c>
      <c r="E33" s="234">
        <v>-1.0741785227668714</v>
      </c>
      <c r="F33" s="233">
        <v>-429.19000000000005</v>
      </c>
      <c r="G33" s="234">
        <v>-16.415193204288244</v>
      </c>
    </row>
    <row r="34" spans="2:7">
      <c r="B34" s="229" t="s">
        <v>77</v>
      </c>
      <c r="C34" s="232">
        <v>2167.85</v>
      </c>
      <c r="D34" s="233">
        <v>-17.550000000000182</v>
      </c>
      <c r="E34" s="234">
        <v>-0.80305664866844495</v>
      </c>
      <c r="F34" s="233">
        <v>-357.5300000000002</v>
      </c>
      <c r="G34" s="234">
        <v>-14.157473330746271</v>
      </c>
    </row>
    <row r="35" spans="2:7">
      <c r="B35" s="229" t="s">
        <v>78</v>
      </c>
      <c r="C35" s="232">
        <v>2100.6799999999998</v>
      </c>
      <c r="D35" s="233">
        <v>-67.170000000000073</v>
      </c>
      <c r="E35" s="234">
        <v>-3.0984616094287105</v>
      </c>
      <c r="F35" s="233">
        <v>-378.51000000000022</v>
      </c>
      <c r="G35" s="234">
        <v>-15.267486558109709</v>
      </c>
    </row>
    <row r="36" spans="2:7">
      <c r="B36" s="168" t="s">
        <v>79</v>
      </c>
      <c r="C36" s="235">
        <v>2045.57</v>
      </c>
      <c r="D36" s="236">
        <v>-55.1099999999999</v>
      </c>
      <c r="E36" s="237">
        <v>-2.6234362206523514</v>
      </c>
      <c r="F36" s="236">
        <v>-378.85000000000014</v>
      </c>
      <c r="G36" s="237">
        <v>-15.626417864891408</v>
      </c>
    </row>
    <row r="37" spans="2:7">
      <c r="B37" s="229" t="s">
        <v>80</v>
      </c>
      <c r="C37" s="232">
        <v>1998.7</v>
      </c>
      <c r="D37" s="233">
        <v>-46.869999999999891</v>
      </c>
      <c r="E37" s="234">
        <v>-2.2912928914679043</v>
      </c>
      <c r="F37" s="233">
        <v>-424.62999999999988</v>
      </c>
      <c r="G37" s="234">
        <v>-17.522582562011763</v>
      </c>
    </row>
    <row r="38" spans="2:7">
      <c r="B38" s="238">
        <v>2019</v>
      </c>
      <c r="C38" s="239"/>
      <c r="D38" s="240"/>
      <c r="E38" s="979"/>
      <c r="F38" s="240"/>
      <c r="G38" s="979"/>
    </row>
    <row r="39" spans="2:7">
      <c r="B39" s="229" t="s">
        <v>9</v>
      </c>
      <c r="C39" s="230">
        <v>1647.77</v>
      </c>
      <c r="D39" s="231">
        <v>-350.93000000000006</v>
      </c>
      <c r="E39" s="829">
        <v>-17.557912643218103</v>
      </c>
      <c r="F39" s="231">
        <v>-753.23</v>
      </c>
      <c r="G39" s="829">
        <v>-31.37151187005415</v>
      </c>
    </row>
    <row r="40" spans="2:7">
      <c r="B40" s="229" t="s">
        <v>10</v>
      </c>
      <c r="C40" s="230">
        <v>1590.35</v>
      </c>
      <c r="D40" s="231">
        <v>-57.420000000000073</v>
      </c>
      <c r="E40" s="829">
        <v>-3.4847096378742179</v>
      </c>
      <c r="F40" s="231">
        <v>-756.65000000000009</v>
      </c>
      <c r="G40" s="829">
        <v>-32.239028547081389</v>
      </c>
    </row>
    <row r="41" spans="2:7">
      <c r="B41" s="229" t="s">
        <v>65</v>
      </c>
      <c r="C41" s="230">
        <v>1562.38</v>
      </c>
      <c r="D41" s="231">
        <v>-27.9699999999998</v>
      </c>
      <c r="E41" s="829">
        <v>-1.7587323545131426</v>
      </c>
      <c r="F41" s="231">
        <v>-730.86999999999989</v>
      </c>
      <c r="G41" s="829">
        <v>-31.870489479995641</v>
      </c>
    </row>
    <row r="42" spans="2:7">
      <c r="B42" s="229" t="s">
        <v>66</v>
      </c>
      <c r="C42" s="232">
        <v>1557.45</v>
      </c>
      <c r="D42" s="233">
        <v>-4.9300000000000637</v>
      </c>
      <c r="E42" s="234">
        <v>-0.31554423379715502</v>
      </c>
      <c r="F42" s="233">
        <v>-705.93000000000006</v>
      </c>
      <c r="G42" s="234">
        <v>-31.189194920870563</v>
      </c>
    </row>
    <row r="43" spans="2:7">
      <c r="B43" s="229" t="s">
        <v>67</v>
      </c>
      <c r="C43" s="232">
        <v>1536.72727272727</v>
      </c>
      <c r="D43" s="233">
        <v>-20.722727272730026</v>
      </c>
      <c r="E43" s="234">
        <v>-1.3305548988879252</v>
      </c>
      <c r="F43" s="233">
        <v>-728.2227272727298</v>
      </c>
      <c r="G43" s="234">
        <v>-32.151823540154524</v>
      </c>
    </row>
    <row r="44" spans="2:7">
      <c r="B44" s="229" t="s">
        <v>68</v>
      </c>
      <c r="C44" s="232">
        <v>1376.85</v>
      </c>
      <c r="D44" s="233">
        <v>-159.87727272727011</v>
      </c>
      <c r="E44" s="234">
        <v>-10.403750591575815</v>
      </c>
      <c r="F44" s="233">
        <v>-874.48</v>
      </c>
      <c r="G44" s="234">
        <v>-38.842817356851292</v>
      </c>
    </row>
    <row r="45" spans="2:7">
      <c r="B45" s="229" t="s">
        <v>69</v>
      </c>
      <c r="C45" s="232">
        <v>1360.17</v>
      </c>
      <c r="D45" s="233">
        <v>-16.679999999999836</v>
      </c>
      <c r="E45" s="234">
        <v>-1.2114609434578796</v>
      </c>
      <c r="F45" s="233">
        <v>-848.96</v>
      </c>
      <c r="G45" s="234">
        <v>-38.429608035742582</v>
      </c>
    </row>
    <row r="46" spans="2:7">
      <c r="B46" s="229" t="s">
        <v>70</v>
      </c>
      <c r="C46" s="232">
        <v>1350.85</v>
      </c>
      <c r="D46" s="233">
        <v>-9.3200000000001637</v>
      </c>
      <c r="E46" s="234">
        <v>-0.68520846658874746</v>
      </c>
      <c r="F46" s="233">
        <v>-834.55000000000018</v>
      </c>
      <c r="G46" s="234">
        <v>-38.187517159330106</v>
      </c>
    </row>
    <row r="47" spans="2:7">
      <c r="B47" s="229" t="s">
        <v>77</v>
      </c>
      <c r="C47" s="232">
        <v>1350.23</v>
      </c>
      <c r="D47" s="233">
        <v>-0.61999999999989086</v>
      </c>
      <c r="E47" s="234">
        <v>-4.589702779730942E-2</v>
      </c>
      <c r="F47" s="233">
        <v>-817.61999999999989</v>
      </c>
      <c r="G47" s="234">
        <v>-37.715709112715359</v>
      </c>
    </row>
    <row r="48" spans="2:7">
      <c r="B48" s="229" t="s">
        <v>78</v>
      </c>
      <c r="C48" s="232">
        <v>1329.61</v>
      </c>
      <c r="D48" s="233">
        <v>-20.620000000000118</v>
      </c>
      <c r="E48" s="234">
        <v>-1.5271472267687756</v>
      </c>
      <c r="F48" s="233">
        <v>-771.06999999999994</v>
      </c>
      <c r="G48" s="234">
        <v>-36.705733381571683</v>
      </c>
    </row>
    <row r="49" spans="2:9">
      <c r="B49" s="168" t="s">
        <v>79</v>
      </c>
      <c r="C49" s="235">
        <v>1306.4000000000001</v>
      </c>
      <c r="D49" s="236">
        <v>-23.209999999999809</v>
      </c>
      <c r="E49" s="237">
        <v>-1.7456246568542468</v>
      </c>
      <c r="F49" s="236">
        <v>-739.16999999999985</v>
      </c>
      <c r="G49" s="237">
        <v>-36.135160370947951</v>
      </c>
    </row>
    <row r="50" spans="2:9">
      <c r="B50" s="229" t="s">
        <v>80</v>
      </c>
      <c r="C50" s="232">
        <v>1283.5</v>
      </c>
      <c r="D50" s="233">
        <v>-22.900000000000091</v>
      </c>
      <c r="E50" s="234">
        <v>-1.7529087568891697</v>
      </c>
      <c r="F50" s="233">
        <v>-715.2</v>
      </c>
      <c r="G50" s="234">
        <v>-35.783259118426983</v>
      </c>
    </row>
    <row r="51" spans="2:9">
      <c r="B51" s="238">
        <v>2020</v>
      </c>
      <c r="C51" s="239"/>
      <c r="D51" s="240"/>
      <c r="E51" s="979"/>
      <c r="F51" s="240"/>
      <c r="G51" s="979"/>
    </row>
    <row r="52" spans="2:9">
      <c r="B52" s="229" t="s">
        <v>9</v>
      </c>
      <c r="C52" s="230">
        <v>1257.04</v>
      </c>
      <c r="D52" s="231">
        <v>-26.460000000000036</v>
      </c>
      <c r="E52" s="829">
        <v>-2.061550447993767</v>
      </c>
      <c r="F52" s="231">
        <v>-390.73</v>
      </c>
      <c r="G52" s="829">
        <v>-23.712654071866822</v>
      </c>
    </row>
    <row r="53" spans="2:9">
      <c r="B53" s="229" t="s">
        <v>10</v>
      </c>
      <c r="C53" s="230">
        <v>1249.5999999999999</v>
      </c>
      <c r="D53" s="231">
        <v>-7.4400000000000546</v>
      </c>
      <c r="E53" s="829">
        <v>-0.59186660726787466</v>
      </c>
      <c r="F53" s="231">
        <v>-340.75</v>
      </c>
      <c r="G53" s="829">
        <v>-21.426101172697827</v>
      </c>
    </row>
    <row r="54" spans="2:9">
      <c r="B54" s="229" t="s">
        <v>65</v>
      </c>
      <c r="C54" s="230">
        <v>1239.45454545455</v>
      </c>
      <c r="D54" s="231">
        <v>-10.145454545449866</v>
      </c>
      <c r="E54" s="829">
        <v>-0.81189617041052031</v>
      </c>
      <c r="F54" s="231">
        <v>-322.92545454545007</v>
      </c>
      <c r="G54" s="829">
        <v>-20.668816456012635</v>
      </c>
    </row>
    <row r="55" spans="2:9">
      <c r="B55" s="229" t="s">
        <v>66</v>
      </c>
      <c r="C55" s="232">
        <v>1225.5</v>
      </c>
      <c r="D55" s="233">
        <v>-13.954545454550043</v>
      </c>
      <c r="E55" s="234">
        <v>-1.1258618160484843</v>
      </c>
      <c r="F55" s="233">
        <v>-331.95000000000005</v>
      </c>
      <c r="G55" s="234">
        <v>-21.313685832611</v>
      </c>
    </row>
    <row r="56" spans="2:9">
      <c r="B56" s="229" t="s">
        <v>67</v>
      </c>
      <c r="C56" s="318">
        <v>1205</v>
      </c>
      <c r="D56" s="233">
        <v>-20.5</v>
      </c>
      <c r="E56" s="829">
        <v>-1.6727866177070609</v>
      </c>
      <c r="F56" s="231">
        <v>-331.72727272727002</v>
      </c>
      <c r="G56" s="829">
        <v>-21.586606720302754</v>
      </c>
    </row>
    <row r="57" spans="2:9">
      <c r="B57" s="229" t="s">
        <v>68</v>
      </c>
      <c r="C57" s="318">
        <v>1201.3636363636399</v>
      </c>
      <c r="D57" s="233">
        <v>-3.6363636363601017</v>
      </c>
      <c r="E57" s="829">
        <v>-0.30177291588050537</v>
      </c>
      <c r="F57" s="231">
        <v>-175.48636363636001</v>
      </c>
      <c r="G57" s="829">
        <v>-12.745496142380077</v>
      </c>
    </row>
    <row r="58" spans="2:9">
      <c r="B58" s="229" t="s">
        <v>69</v>
      </c>
      <c r="C58" s="232">
        <v>1202</v>
      </c>
      <c r="D58" s="233">
        <v>0.63636363636010174</v>
      </c>
      <c r="E58" s="234">
        <v>5.2970109723489145E-2</v>
      </c>
      <c r="F58" s="233">
        <v>-158.17000000000007</v>
      </c>
      <c r="G58" s="234">
        <v>-11.628693472139517</v>
      </c>
    </row>
    <row r="59" spans="2:9">
      <c r="B59" s="229" t="s">
        <v>70</v>
      </c>
      <c r="C59" s="232">
        <v>1191</v>
      </c>
      <c r="D59" s="233">
        <v>-11</v>
      </c>
      <c r="E59" s="234">
        <v>-0.91514143094842382</v>
      </c>
      <c r="F59" s="233">
        <v>-159.84999999999991</v>
      </c>
      <c r="G59" s="234">
        <v>-11.83329015064588</v>
      </c>
    </row>
    <row r="60" spans="2:9">
      <c r="B60" s="229" t="s">
        <v>77</v>
      </c>
      <c r="C60" s="232">
        <v>1178</v>
      </c>
      <c r="D60" s="233">
        <v>-13</v>
      </c>
      <c r="E60" s="234">
        <v>-1.091519731318229</v>
      </c>
      <c r="F60" s="233">
        <v>-172.23000000000002</v>
      </c>
      <c r="G60" s="234">
        <v>-12.755604600697652</v>
      </c>
      <c r="I60" s="862"/>
    </row>
    <row r="61" spans="2:9">
      <c r="B61" s="229" t="s">
        <v>78</v>
      </c>
      <c r="C61" s="232">
        <v>1149</v>
      </c>
      <c r="D61" s="233">
        <v>-29</v>
      </c>
      <c r="E61" s="234">
        <v>-2.4617996604414145</v>
      </c>
      <c r="F61" s="233">
        <v>-180.6099999999999</v>
      </c>
      <c r="G61" s="234">
        <v>-13.583682433194681</v>
      </c>
    </row>
    <row r="62" spans="2:9">
      <c r="B62" s="168" t="s">
        <v>79</v>
      </c>
      <c r="C62" s="235">
        <v>1138.19047619048</v>
      </c>
      <c r="D62" s="236">
        <v>-10.809523809519987</v>
      </c>
      <c r="E62" s="237">
        <v>-0.94077665879200367</v>
      </c>
      <c r="F62" s="236">
        <v>-168.20952380952008</v>
      </c>
      <c r="G62" s="237">
        <v>-12.875805557985302</v>
      </c>
    </row>
    <row r="63" spans="2:9">
      <c r="B63" s="229" t="s">
        <v>80</v>
      </c>
      <c r="C63" s="232"/>
      <c r="D63" s="231"/>
      <c r="E63" s="829"/>
      <c r="F63" s="231"/>
      <c r="G63" s="82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H40"/>
  <sheetViews>
    <sheetView showGridLines="0" showRowColHeaders="0" workbookViewId="0">
      <pane ySplit="4" topLeftCell="A5" activePane="bottomLeft" state="frozen"/>
      <selection pane="bottomLeft" activeCell="J6" sqref="J6"/>
    </sheetView>
  </sheetViews>
  <sheetFormatPr baseColWidth="10" defaultColWidth="11.5703125" defaultRowHeight="15"/>
  <cols>
    <col min="1" max="1" width="3.28515625" style="311" customWidth="1"/>
    <col min="2" max="2" width="27.5703125" style="34" customWidth="1"/>
    <col min="3" max="3" width="12.140625" style="34" customWidth="1"/>
    <col min="4" max="4" width="11.140625" style="34" customWidth="1"/>
    <col min="5" max="5" width="10.5703125" style="34" customWidth="1"/>
    <col min="6" max="6" width="10.42578125" style="34" customWidth="1"/>
    <col min="7" max="7" width="10" style="34" customWidth="1"/>
    <col min="8" max="16384" width="11.5703125" style="34"/>
  </cols>
  <sheetData>
    <row r="1" spans="1:8" ht="24" customHeight="1">
      <c r="B1" s="1151" t="s">
        <v>224</v>
      </c>
      <c r="C1" s="1151"/>
      <c r="D1" s="1151"/>
      <c r="E1" s="1151"/>
      <c r="F1" s="1151"/>
      <c r="G1" s="1151"/>
    </row>
    <row r="2" spans="1:8" ht="19.5">
      <c r="A2" s="254"/>
      <c r="B2" s="320"/>
      <c r="D2" s="321"/>
    </row>
    <row r="3" spans="1:8" ht="27.6" customHeight="1">
      <c r="A3" s="254"/>
      <c r="B3" s="1198" t="s">
        <v>71</v>
      </c>
      <c r="C3" s="1200" t="s">
        <v>657</v>
      </c>
      <c r="D3" s="322" t="s">
        <v>234</v>
      </c>
      <c r="E3" s="323"/>
      <c r="F3" s="323" t="s">
        <v>235</v>
      </c>
      <c r="G3" s="323"/>
      <c r="H3" s="319"/>
    </row>
    <row r="4" spans="1:8" ht="20.85" customHeight="1">
      <c r="A4" s="254"/>
      <c r="B4" s="1199"/>
      <c r="C4" s="1201"/>
      <c r="D4" s="324" t="s">
        <v>11</v>
      </c>
      <c r="E4" s="325" t="s">
        <v>192</v>
      </c>
      <c r="F4" s="326" t="s">
        <v>11</v>
      </c>
      <c r="G4" s="325" t="s">
        <v>192</v>
      </c>
    </row>
    <row r="5" spans="1:8" ht="27.6" customHeight="1">
      <c r="A5" s="258"/>
      <c r="B5" s="327" t="s">
        <v>15</v>
      </c>
      <c r="C5" s="336">
        <v>15690667.619047605</v>
      </c>
      <c r="D5" s="337">
        <v>29466.619047604501</v>
      </c>
      <c r="E5" s="338">
        <v>1.8815044291689009E-3</v>
      </c>
      <c r="F5" s="337">
        <v>-351087.3809523955</v>
      </c>
      <c r="G5" s="338">
        <v>-2.1885846090555328E-2</v>
      </c>
      <c r="H5" s="319"/>
    </row>
    <row r="6" spans="1:8" ht="22.5" customHeight="1">
      <c r="A6" s="258"/>
      <c r="B6" s="328" t="s">
        <v>200</v>
      </c>
      <c r="C6" s="339">
        <v>14562222.7142857</v>
      </c>
      <c r="D6" s="340">
        <v>8419.7142856996506</v>
      </c>
      <c r="E6" s="341">
        <v>5.7852331007235414E-4</v>
      </c>
      <c r="F6" s="340">
        <v>-342173.28571430035</v>
      </c>
      <c r="G6" s="341">
        <v>-2.2957876703913471E-2</v>
      </c>
      <c r="H6" s="319"/>
    </row>
    <row r="7" spans="1:8" ht="22.5" customHeight="1">
      <c r="A7" s="258"/>
      <c r="B7" s="328" t="s">
        <v>201</v>
      </c>
      <c r="C7" s="339">
        <v>747920.57142857194</v>
      </c>
      <c r="D7" s="340">
        <v>18166.571428571944</v>
      </c>
      <c r="E7" s="341">
        <v>2.4894103257497635E-2</v>
      </c>
      <c r="F7" s="340">
        <v>7946.5714285719441</v>
      </c>
      <c r="G7" s="341">
        <v>1.0738987354382612E-2</v>
      </c>
      <c r="H7" s="319"/>
    </row>
    <row r="8" spans="1:8" ht="22.5" customHeight="1">
      <c r="A8" s="258"/>
      <c r="B8" s="329" t="s">
        <v>228</v>
      </c>
      <c r="C8" s="339">
        <v>380524.33333333302</v>
      </c>
      <c r="D8" s="340">
        <v>2880.3333333330229</v>
      </c>
      <c r="E8" s="341">
        <v>7.6271126598941308E-3</v>
      </c>
      <c r="F8" s="340">
        <v>-16860.666666666977</v>
      </c>
      <c r="G8" s="342">
        <v>-4.2429046558543959E-2</v>
      </c>
      <c r="H8" s="330"/>
    </row>
    <row r="9" spans="1:8" ht="27.6" customHeight="1">
      <c r="A9" s="258"/>
      <c r="B9" s="327" t="s">
        <v>177</v>
      </c>
      <c r="C9" s="336">
        <v>3267873.1904761922</v>
      </c>
      <c r="D9" s="343">
        <v>2504.1904761921614</v>
      </c>
      <c r="E9" s="344">
        <v>7.6689356583958812E-4</v>
      </c>
      <c r="F9" s="343">
        <v>-1218.8095238078386</v>
      </c>
      <c r="G9" s="338">
        <v>-3.7282815038786055E-4</v>
      </c>
    </row>
    <row r="10" spans="1:8" ht="20.85" customHeight="1">
      <c r="A10" s="258"/>
      <c r="B10" s="328" t="s">
        <v>191</v>
      </c>
      <c r="C10" s="339">
        <v>3084490.2380952402</v>
      </c>
      <c r="D10" s="340">
        <v>2907.2380952402018</v>
      </c>
      <c r="E10" s="341">
        <v>9.4342358951227112E-4</v>
      </c>
      <c r="F10" s="340">
        <v>1105.2380952402018</v>
      </c>
      <c r="G10" s="341">
        <v>3.5844959200370674E-4</v>
      </c>
    </row>
    <row r="11" spans="1:8" ht="20.85" customHeight="1">
      <c r="A11" s="258"/>
      <c r="B11" s="331" t="s">
        <v>180</v>
      </c>
      <c r="C11" s="345">
        <v>183382.95238095199</v>
      </c>
      <c r="D11" s="340">
        <v>-403.04761904801126</v>
      </c>
      <c r="E11" s="341">
        <v>-2.1930267759677768E-3</v>
      </c>
      <c r="F11" s="340">
        <v>-2324.0476190480113</v>
      </c>
      <c r="G11" s="341">
        <v>-1.2514593521235073E-2</v>
      </c>
    </row>
    <row r="12" spans="1:8" ht="27.6" customHeight="1">
      <c r="A12" s="258"/>
      <c r="B12" s="332" t="s">
        <v>16</v>
      </c>
      <c r="C12" s="346">
        <v>62322.571428571398</v>
      </c>
      <c r="D12" s="347">
        <v>-322.42857142859975</v>
      </c>
      <c r="E12" s="348">
        <v>-5.1469162970484428E-3</v>
      </c>
      <c r="F12" s="347">
        <v>-2402.4285714285998</v>
      </c>
      <c r="G12" s="348">
        <v>-3.7117475031728131E-2</v>
      </c>
    </row>
    <row r="13" spans="1:8" ht="20.85" customHeight="1">
      <c r="A13" s="258"/>
      <c r="B13" s="328" t="s">
        <v>182</v>
      </c>
      <c r="C13" s="339">
        <v>48368</v>
      </c>
      <c r="D13" s="340">
        <v>-385</v>
      </c>
      <c r="E13" s="341">
        <v>-7.8969499312863123E-3</v>
      </c>
      <c r="F13" s="340">
        <v>-2073</v>
      </c>
      <c r="G13" s="341">
        <v>-4.1097519874705113E-2</v>
      </c>
      <c r="H13" s="319"/>
    </row>
    <row r="14" spans="1:8" ht="20.85" customHeight="1">
      <c r="A14" s="258"/>
      <c r="B14" s="331" t="s">
        <v>181</v>
      </c>
      <c r="C14" s="345">
        <v>13954.5714285714</v>
      </c>
      <c r="D14" s="349">
        <v>62.571428571400247</v>
      </c>
      <c r="E14" s="350">
        <v>4.5041339311402417E-3</v>
      </c>
      <c r="F14" s="349">
        <v>-329.42857142859975</v>
      </c>
      <c r="G14" s="350">
        <v>-2.3062767532105788E-2</v>
      </c>
    </row>
    <row r="15" spans="1:8" ht="27.6" customHeight="1">
      <c r="A15" s="258"/>
      <c r="B15" s="333" t="s">
        <v>73</v>
      </c>
      <c r="C15" s="351">
        <v>1138.19047619048</v>
      </c>
      <c r="D15" s="352">
        <v>-10.809523809519987</v>
      </c>
      <c r="E15" s="353">
        <v>-9.4077665879199746E-3</v>
      </c>
      <c r="F15" s="352">
        <v>-167.80952380951999</v>
      </c>
      <c r="G15" s="353">
        <v>-0.12849121271785602</v>
      </c>
    </row>
    <row r="16" spans="1:8" ht="24" hidden="1" customHeight="1">
      <c r="A16" s="258"/>
      <c r="B16" s="327"/>
      <c r="C16" s="336"/>
      <c r="D16" s="347"/>
      <c r="E16" s="354"/>
      <c r="F16" s="355"/>
      <c r="G16" s="348"/>
    </row>
    <row r="17" spans="1:8" ht="18" hidden="1" customHeight="1">
      <c r="A17" s="258"/>
      <c r="B17" s="328"/>
      <c r="C17" s="339"/>
      <c r="D17" s="340"/>
      <c r="E17" s="341"/>
      <c r="F17" s="356"/>
      <c r="G17" s="341"/>
    </row>
    <row r="18" spans="1:8" ht="17.850000000000001" hidden="1" customHeight="1">
      <c r="A18" s="258"/>
      <c r="B18" s="334"/>
      <c r="C18" s="357"/>
      <c r="D18" s="349"/>
      <c r="E18" s="358"/>
      <c r="F18" s="359"/>
      <c r="G18" s="350"/>
    </row>
    <row r="19" spans="1:8" ht="27.6" customHeight="1">
      <c r="A19" s="258"/>
      <c r="B19" s="335" t="s">
        <v>12</v>
      </c>
      <c r="C19" s="360">
        <v>19022001.57142856</v>
      </c>
      <c r="D19" s="360">
        <v>31637.571428559721</v>
      </c>
      <c r="E19" s="361">
        <v>1.6659802533831591E-3</v>
      </c>
      <c r="F19" s="360">
        <v>-354877</v>
      </c>
      <c r="G19" s="361">
        <v>-1.8314427565237268E-2</v>
      </c>
    </row>
    <row r="20" spans="1:8" ht="21.6" customHeight="1">
      <c r="A20" s="258"/>
      <c r="B20" s="34" t="s">
        <v>202</v>
      </c>
      <c r="C20" s="319"/>
      <c r="F20" s="319"/>
      <c r="G20" s="319"/>
      <c r="H20" s="319"/>
    </row>
    <row r="21" spans="1:8">
      <c r="A21" s="258"/>
    </row>
    <row r="22" spans="1:8">
      <c r="A22" s="258"/>
    </row>
    <row r="23" spans="1:8">
      <c r="A23" s="258"/>
    </row>
    <row r="24" spans="1:8">
      <c r="A24" s="258"/>
    </row>
    <row r="25" spans="1:8" ht="15" customHeight="1">
      <c r="A25" s="916"/>
      <c r="B25" s="917"/>
      <c r="C25" s="917"/>
      <c r="D25" s="917"/>
      <c r="E25" s="917"/>
      <c r="F25" s="917"/>
    </row>
    <row r="26" spans="1:8" ht="15" customHeight="1">
      <c r="A26" s="918"/>
      <c r="B26" s="917"/>
      <c r="C26" s="917"/>
      <c r="D26" s="917"/>
      <c r="E26" s="917"/>
      <c r="F26" s="917"/>
    </row>
    <row r="27" spans="1:8" ht="15" customHeight="1">
      <c r="A27" s="919"/>
      <c r="B27" s="917"/>
      <c r="C27" s="917"/>
      <c r="D27" s="920">
        <f>E19</f>
        <v>1.6659802533831591E-3</v>
      </c>
      <c r="E27" s="920">
        <f>G19</f>
        <v>-1.8314427565237268E-2</v>
      </c>
      <c r="F27" s="917"/>
    </row>
    <row r="28" spans="1:8" ht="15" customHeight="1">
      <c r="A28" s="921"/>
      <c r="B28" s="917"/>
      <c r="C28" s="917"/>
      <c r="D28" s="917"/>
      <c r="E28" s="917"/>
      <c r="F28" s="917"/>
    </row>
    <row r="29" spans="1:8" ht="15" customHeight="1">
      <c r="A29" s="921"/>
      <c r="B29" s="917"/>
      <c r="C29" s="917"/>
      <c r="D29" s="917"/>
      <c r="E29" s="917"/>
      <c r="F29" s="917"/>
    </row>
    <row r="30" spans="1:8" ht="15" customHeight="1">
      <c r="A30" s="921"/>
      <c r="B30" s="917"/>
      <c r="C30" s="917"/>
      <c r="D30" s="917"/>
      <c r="E30" s="917"/>
      <c r="F30" s="917"/>
    </row>
    <row r="31" spans="1:8" ht="15" customHeight="1">
      <c r="A31" s="921"/>
      <c r="B31" s="917"/>
      <c r="C31" s="917"/>
      <c r="D31" s="917"/>
      <c r="E31" s="917"/>
      <c r="F31" s="917"/>
    </row>
    <row r="32" spans="1:8" ht="12.75">
      <c r="A32" s="921"/>
    </row>
    <row r="33" spans="1:1" ht="12.75">
      <c r="A33" s="921"/>
    </row>
    <row r="34" spans="1:1" ht="12.75">
      <c r="A34" s="921"/>
    </row>
    <row r="35" spans="1:1" ht="12.75">
      <c r="A35" s="921"/>
    </row>
    <row r="36" spans="1:1" ht="12.75">
      <c r="A36" s="921"/>
    </row>
    <row r="37" spans="1:1" ht="12.75">
      <c r="A37" s="921"/>
    </row>
    <row r="38" spans="1:1" ht="12.75">
      <c r="A38" s="921"/>
    </row>
    <row r="39" spans="1:1" ht="12.75">
      <c r="A39" s="921"/>
    </row>
    <row r="40" spans="1:1" ht="12.75">
      <c r="A40" s="921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workbookViewId="0">
      <selection activeCell="M27" sqref="M27"/>
    </sheetView>
  </sheetViews>
  <sheetFormatPr baseColWidth="10" defaultColWidth="11.42578125" defaultRowHeight="12.75"/>
  <cols>
    <col min="1" max="1" width="3.42578125" style="34" customWidth="1"/>
    <col min="2" max="3" width="11.42578125" style="34" customWidth="1"/>
    <col min="4" max="4" width="15.85546875" style="34" customWidth="1"/>
    <col min="5" max="6" width="11.42578125" style="34"/>
    <col min="7" max="7" width="11.42578125" style="34" customWidth="1"/>
    <col min="8" max="8" width="29" style="34" customWidth="1"/>
    <col min="9" max="10" width="11.42578125" style="34"/>
    <col min="11" max="11" width="6" style="34" customWidth="1"/>
    <col min="12" max="12" width="20.140625" style="34" customWidth="1"/>
    <col min="13" max="13" width="18.42578125" style="34" customWidth="1"/>
    <col min="14" max="16384" width="11.42578125" style="34"/>
  </cols>
  <sheetData>
    <row r="1" spans="2:13" hidden="1"/>
    <row r="2" spans="2:13" s="120" customFormat="1" hidden="1">
      <c r="L2" s="378"/>
    </row>
    <row r="3" spans="2:13" s="120" customFormat="1" hidden="1">
      <c r="L3" s="378"/>
    </row>
    <row r="4" spans="2:13" ht="21.75" customHeight="1">
      <c r="B4" s="1202" t="s">
        <v>542</v>
      </c>
      <c r="C4" s="1202"/>
      <c r="D4" s="1202"/>
      <c r="E4" s="1202"/>
      <c r="F4" s="1202"/>
      <c r="G4" s="1202"/>
      <c r="H4" s="1202"/>
      <c r="K4" s="647"/>
      <c r="L4" s="648"/>
      <c r="M4" s="577"/>
    </row>
    <row r="5" spans="2:13" ht="10.5" customHeight="1">
      <c r="B5" s="120"/>
      <c r="C5" s="120"/>
      <c r="D5" s="120"/>
      <c r="E5" s="120"/>
      <c r="F5" s="120"/>
      <c r="G5" s="120"/>
      <c r="H5" s="120"/>
      <c r="K5" s="649"/>
      <c r="L5" s="649"/>
      <c r="M5" s="640"/>
    </row>
    <row r="6" spans="2:13" s="120" customFormat="1" ht="30.75" customHeight="1">
      <c r="B6" s="575" t="s">
        <v>658</v>
      </c>
      <c r="K6" s="645" t="s">
        <v>544</v>
      </c>
      <c r="L6" s="646">
        <v>19286185.189999994</v>
      </c>
      <c r="M6" s="330"/>
    </row>
    <row r="7" spans="2:13" ht="37.35" customHeight="1">
      <c r="K7" s="659" t="s">
        <v>601</v>
      </c>
      <c r="L7" s="659" t="s">
        <v>602</v>
      </c>
      <c r="M7" s="659" t="s">
        <v>545</v>
      </c>
    </row>
    <row r="8" spans="2:13" ht="7.5" customHeight="1">
      <c r="K8" s="653"/>
      <c r="L8" s="654"/>
      <c r="M8" s="654"/>
    </row>
    <row r="9" spans="2:13" ht="15.75" customHeight="1">
      <c r="K9" s="711" t="s">
        <v>546</v>
      </c>
      <c r="L9" s="712">
        <v>18721386.649999999</v>
      </c>
      <c r="M9" s="713">
        <v>-3.4639651184088849E-2</v>
      </c>
    </row>
    <row r="10" spans="2:13" ht="15.75" customHeight="1">
      <c r="B10" s="576" t="s">
        <v>543</v>
      </c>
      <c r="J10" s="112"/>
      <c r="K10" s="711" t="s">
        <v>547</v>
      </c>
      <c r="L10" s="712">
        <v>17847669.059999999</v>
      </c>
      <c r="M10" s="713">
        <v>-4.6669491225961091E-2</v>
      </c>
    </row>
    <row r="11" spans="2:13" ht="15.75" customHeight="1">
      <c r="J11" s="112"/>
      <c r="K11" s="711" t="s">
        <v>548</v>
      </c>
      <c r="L11" s="712">
        <v>17612709.379999999</v>
      </c>
      <c r="M11" s="713">
        <v>-1.3164726397050242E-2</v>
      </c>
    </row>
    <row r="12" spans="2:13" ht="15.75" customHeight="1">
      <c r="K12" s="711" t="s">
        <v>549</v>
      </c>
      <c r="L12" s="712">
        <v>17248530.060000002</v>
      </c>
      <c r="M12" s="713">
        <v>-2.0677075408598866E-2</v>
      </c>
    </row>
    <row r="13" spans="2:13" ht="15.75" customHeight="1">
      <c r="K13" s="711" t="s">
        <v>550</v>
      </c>
      <c r="L13" s="712">
        <v>16531048.140000001</v>
      </c>
      <c r="M13" s="713">
        <v>-4.1596699400134329E-2</v>
      </c>
    </row>
    <row r="14" spans="2:13" ht="15.75" customHeight="1">
      <c r="K14" s="711" t="s">
        <v>551</v>
      </c>
      <c r="L14" s="712">
        <v>16293543.199999999</v>
      </c>
      <c r="M14" s="713">
        <v>-1.4367203941854867E-2</v>
      </c>
    </row>
    <row r="15" spans="2:13" ht="15.75" customHeight="1">
      <c r="K15" s="711" t="s">
        <v>552</v>
      </c>
      <c r="L15" s="712">
        <v>16695751.699999999</v>
      </c>
      <c r="M15" s="713">
        <v>2.4685146445003969E-2</v>
      </c>
    </row>
    <row r="16" spans="2:13" ht="15.75" customHeight="1">
      <c r="H16" s="577"/>
      <c r="K16" s="711" t="s">
        <v>553</v>
      </c>
      <c r="L16" s="712">
        <v>17223086.469999999</v>
      </c>
      <c r="M16" s="713">
        <v>3.1584967210550818E-2</v>
      </c>
    </row>
    <row r="17" spans="2:17" ht="15.75" customHeight="1">
      <c r="H17" s="577"/>
      <c r="K17" s="711" t="s">
        <v>554</v>
      </c>
      <c r="L17" s="712">
        <v>17780523.890000001</v>
      </c>
      <c r="M17" s="713">
        <v>3.2365709884286664E-2</v>
      </c>
    </row>
    <row r="18" spans="2:17" ht="15.75" customHeight="1">
      <c r="H18" s="577"/>
      <c r="K18" s="711" t="s">
        <v>555</v>
      </c>
      <c r="L18" s="712">
        <v>18417756.23</v>
      </c>
      <c r="M18" s="713">
        <v>3.5838783150725195E-2</v>
      </c>
    </row>
    <row r="19" spans="2:17" ht="15.75" customHeight="1">
      <c r="H19" s="577"/>
      <c r="K19" s="711" t="s">
        <v>556</v>
      </c>
      <c r="L19" s="712">
        <v>18945624.190000001</v>
      </c>
      <c r="M19" s="713">
        <v>2.8660818039288438E-2</v>
      </c>
    </row>
    <row r="20" spans="2:17" ht="15.75" customHeight="1">
      <c r="H20" s="577"/>
      <c r="K20" s="711" t="s">
        <v>557</v>
      </c>
      <c r="L20" s="712">
        <v>19376878.449999999</v>
      </c>
      <c r="M20" s="713">
        <v>2.2762736961056351E-2</v>
      </c>
    </row>
    <row r="21" spans="2:17" ht="15.75" customHeight="1">
      <c r="H21" s="577"/>
      <c r="K21" s="714" t="s">
        <v>558</v>
      </c>
      <c r="L21" s="715">
        <v>19022001.57</v>
      </c>
      <c r="M21" s="946">
        <v>-1.83E-2</v>
      </c>
    </row>
    <row r="22" spans="2:17">
      <c r="H22" s="577"/>
      <c r="P22" s="647"/>
      <c r="Q22" s="647"/>
    </row>
    <row r="23" spans="2:17">
      <c r="H23" s="577"/>
      <c r="P23" s="647"/>
      <c r="Q23" s="647"/>
    </row>
    <row r="24" spans="2:17" s="578" customFormat="1" ht="15.75">
      <c r="I24" s="34"/>
      <c r="J24" s="34"/>
      <c r="N24" s="34"/>
      <c r="P24" s="735"/>
      <c r="Q24" s="736"/>
    </row>
    <row r="25" spans="2:17" s="578" customFormat="1" ht="15.75">
      <c r="I25" s="34"/>
      <c r="J25" s="34"/>
      <c r="N25" s="34"/>
      <c r="P25" s="735"/>
      <c r="Q25" s="734"/>
    </row>
    <row r="26" spans="2:17" ht="15.75">
      <c r="K26" s="577"/>
      <c r="L26" s="579"/>
      <c r="P26" s="647"/>
      <c r="Q26" s="737"/>
    </row>
    <row r="27" spans="2:17">
      <c r="K27" s="650"/>
      <c r="L27" s="651"/>
      <c r="P27" s="647"/>
      <c r="Q27" s="647"/>
    </row>
    <row r="28" spans="2:17">
      <c r="K28" s="577"/>
      <c r="L28" s="577"/>
      <c r="P28" s="647"/>
      <c r="Q28" s="647"/>
    </row>
    <row r="29" spans="2:17">
      <c r="K29" s="577"/>
      <c r="L29" s="577"/>
      <c r="P29" s="647"/>
      <c r="Q29" s="738"/>
    </row>
    <row r="30" spans="2:17">
      <c r="K30" s="644"/>
      <c r="L30" s="652"/>
      <c r="P30" s="647"/>
      <c r="Q30" s="738"/>
    </row>
    <row r="31" spans="2:17">
      <c r="K31" s="644"/>
      <c r="L31" s="652"/>
      <c r="Q31" s="112"/>
    </row>
    <row r="32" spans="2:17" ht="26.25" customHeight="1">
      <c r="B32" s="575" t="s">
        <v>659</v>
      </c>
      <c r="K32" s="574"/>
      <c r="L32" s="112"/>
      <c r="Q32" s="112"/>
    </row>
    <row r="33" spans="2:18" ht="31.5">
      <c r="K33" s="659" t="s">
        <v>601</v>
      </c>
      <c r="L33" s="659" t="s">
        <v>603</v>
      </c>
      <c r="Q33" s="112"/>
    </row>
    <row r="34" spans="2:18" ht="6" customHeight="1">
      <c r="K34" s="574"/>
      <c r="L34" s="112"/>
      <c r="Q34" s="112"/>
    </row>
    <row r="35" spans="2:18" ht="15.75" customHeight="1">
      <c r="K35" s="711" t="s">
        <v>546</v>
      </c>
      <c r="L35" s="712">
        <v>-197086.55999999866</v>
      </c>
      <c r="Q35" s="112"/>
    </row>
    <row r="36" spans="2:18" ht="15.75" customHeight="1">
      <c r="K36" s="711" t="s">
        <v>547</v>
      </c>
      <c r="L36" s="712">
        <v>-61276.269999999553</v>
      </c>
      <c r="Q36" s="112"/>
    </row>
    <row r="37" spans="2:18" ht="15.75" customHeight="1">
      <c r="B37" s="575"/>
      <c r="K37" s="711" t="s">
        <v>548</v>
      </c>
      <c r="L37" s="712">
        <v>-53439.670000001788</v>
      </c>
      <c r="Q37" s="112"/>
    </row>
    <row r="38" spans="2:18" ht="15.75" customHeight="1">
      <c r="K38" s="711" t="s">
        <v>549</v>
      </c>
      <c r="L38" s="712">
        <v>-111782.48999999464</v>
      </c>
      <c r="Q38" s="112"/>
      <c r="R38" s="34">
        <v>1</v>
      </c>
    </row>
    <row r="39" spans="2:18" ht="15.75" customHeight="1">
      <c r="K39" s="711" t="s">
        <v>550</v>
      </c>
      <c r="L39" s="712">
        <v>-205678.49000000022</v>
      </c>
      <c r="Q39" s="112"/>
    </row>
    <row r="40" spans="2:18" ht="15.75" customHeight="1">
      <c r="K40" s="711" t="s">
        <v>551</v>
      </c>
      <c r="L40" s="712">
        <v>-66829.310000000522</v>
      </c>
      <c r="Q40" s="112"/>
    </row>
    <row r="41" spans="2:18" ht="15.75" customHeight="1">
      <c r="K41" s="711" t="s">
        <v>552</v>
      </c>
      <c r="L41" s="712">
        <v>5231.9699999988079</v>
      </c>
      <c r="Q41" s="112"/>
    </row>
    <row r="42" spans="2:18" ht="15.75" customHeight="1">
      <c r="K42" s="711" t="s">
        <v>553</v>
      </c>
      <c r="L42" s="712">
        <v>1619.9599999971688</v>
      </c>
      <c r="Q42" s="112"/>
    </row>
    <row r="43" spans="2:18" ht="15.75" customHeight="1">
      <c r="K43" s="711" t="s">
        <v>554</v>
      </c>
      <c r="L43" s="712">
        <v>-32832.009999997914</v>
      </c>
      <c r="Q43" s="112"/>
    </row>
    <row r="44" spans="2:18" ht="15.75" customHeight="1">
      <c r="K44" s="711" t="s">
        <v>555</v>
      </c>
      <c r="L44" s="712">
        <v>-12772.809999998659</v>
      </c>
      <c r="Q44" s="112"/>
    </row>
    <row r="45" spans="2:18" ht="15.75" customHeight="1">
      <c r="K45" s="711" t="s">
        <v>556</v>
      </c>
      <c r="L45" s="712">
        <v>-47448.609999999404</v>
      </c>
      <c r="Q45" s="112"/>
    </row>
    <row r="46" spans="2:18" ht="15.75" customHeight="1">
      <c r="K46" s="711" t="s">
        <v>557</v>
      </c>
      <c r="L46" s="712">
        <v>-53114.199999999255</v>
      </c>
      <c r="Q46" s="112"/>
    </row>
    <row r="47" spans="2:18" ht="15.75" customHeight="1">
      <c r="K47" s="714" t="s">
        <v>558</v>
      </c>
      <c r="L47" s="715">
        <v>31637.620000001043</v>
      </c>
      <c r="M47" s="112"/>
      <c r="Q47" s="112"/>
    </row>
    <row r="48" spans="2:18" ht="15.75" customHeight="1">
      <c r="L48" s="112"/>
      <c r="Q48" s="112"/>
    </row>
    <row r="58" spans="13:13" ht="24.95" customHeight="1"/>
    <row r="62" spans="13:13" ht="44.25" customHeight="1">
      <c r="M62" s="580"/>
    </row>
    <row r="69" spans="2:12" ht="4.5" customHeight="1"/>
    <row r="70" spans="2:12" ht="23.25">
      <c r="L70" s="581"/>
    </row>
    <row r="71" spans="2:12">
      <c r="F71" s="34" t="s">
        <v>559</v>
      </c>
    </row>
    <row r="72" spans="2:12">
      <c r="B72" s="112"/>
    </row>
    <row r="73" spans="2:12">
      <c r="B73" s="112"/>
    </row>
    <row r="74" spans="2:12">
      <c r="B74" s="112"/>
    </row>
    <row r="75" spans="2:12">
      <c r="B75" s="112"/>
    </row>
    <row r="76" spans="2:12">
      <c r="B76" s="112"/>
    </row>
    <row r="77" spans="2:12">
      <c r="B77" s="112"/>
    </row>
    <row r="78" spans="2:12">
      <c r="B78" s="112"/>
    </row>
    <row r="79" spans="2:12">
      <c r="B79" s="112"/>
    </row>
    <row r="80" spans="2:12">
      <c r="B80" s="112"/>
      <c r="C80" s="112"/>
    </row>
    <row r="81" spans="2:3">
      <c r="B81" s="582"/>
      <c r="C81" s="582"/>
    </row>
    <row r="96" spans="2:3" hidden="1"/>
    <row r="97" hidden="1"/>
    <row r="98" hidden="1"/>
    <row r="99" hidden="1"/>
    <row r="100" hidden="1"/>
    <row r="101" hidden="1"/>
    <row r="186" spans="13:13">
      <c r="M186" s="34">
        <f>B165</f>
        <v>0</v>
      </c>
    </row>
    <row r="187" spans="13:13">
      <c r="M187" s="34">
        <f>D165</f>
        <v>0</v>
      </c>
    </row>
    <row r="198" spans="2:13">
      <c r="B198" s="583"/>
      <c r="M198" s="112"/>
    </row>
    <row r="199" spans="2:13">
      <c r="B199" s="583"/>
      <c r="M199" s="112"/>
    </row>
    <row r="200" spans="2:13">
      <c r="B200" s="583"/>
      <c r="M200" s="112"/>
    </row>
    <row r="201" spans="2:13">
      <c r="B201" s="583"/>
      <c r="M201" s="112"/>
    </row>
    <row r="202" spans="2:13">
      <c r="B202" s="583"/>
      <c r="M202" s="112"/>
    </row>
    <row r="203" spans="2:13">
      <c r="B203" s="583"/>
      <c r="M203" s="112"/>
    </row>
    <row r="204" spans="2:13">
      <c r="B204" s="583"/>
      <c r="M204" s="112"/>
    </row>
    <row r="205" spans="2:13">
      <c r="B205" s="583"/>
      <c r="M205" s="112"/>
    </row>
    <row r="206" spans="2:13">
      <c r="M206" s="112"/>
    </row>
    <row r="207" spans="2:13">
      <c r="M207" s="112"/>
    </row>
    <row r="208" spans="2:13">
      <c r="M208" s="112"/>
    </row>
    <row r="296" spans="2:13">
      <c r="B296" s="112"/>
      <c r="M296" s="584"/>
    </row>
    <row r="297" spans="2:13">
      <c r="B297" s="112"/>
      <c r="M297" s="584"/>
    </row>
    <row r="298" spans="2:13">
      <c r="B298" s="112"/>
      <c r="M298" s="584"/>
    </row>
    <row r="299" spans="2:13">
      <c r="B299" s="112"/>
      <c r="M299" s="584"/>
    </row>
    <row r="300" spans="2:13">
      <c r="B300" s="582"/>
      <c r="M300" s="584"/>
    </row>
    <row r="301" spans="2:13">
      <c r="B301" s="582"/>
      <c r="M301" s="584"/>
    </row>
    <row r="302" spans="2:13">
      <c r="B302" s="585"/>
      <c r="M302" s="584"/>
    </row>
    <row r="306" spans="12:12" ht="15.75">
      <c r="L306" s="586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workbookViewId="0">
      <pane ySplit="4" topLeftCell="A5" activePane="bottomLeft" state="frozen"/>
      <selection pane="bottomLeft" activeCell="J11" sqref="J11"/>
    </sheetView>
  </sheetViews>
  <sheetFormatPr baseColWidth="10" defaultColWidth="11.42578125" defaultRowHeight="15"/>
  <cols>
    <col min="1" max="1" width="3.28515625" style="313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157" t="s">
        <v>660</v>
      </c>
      <c r="D1" s="1203"/>
      <c r="E1" s="1203"/>
      <c r="F1" s="1203"/>
      <c r="G1" s="1203"/>
      <c r="H1" s="1203"/>
    </row>
    <row r="2" spans="1:8" ht="14.25" customHeight="1">
      <c r="A2" s="423"/>
      <c r="C2" s="1206"/>
      <c r="D2" s="1207"/>
      <c r="E2" s="1207"/>
      <c r="F2" s="1207"/>
      <c r="G2" s="1207"/>
      <c r="H2" s="1207"/>
    </row>
    <row r="3" spans="1:8" ht="19.5" customHeight="1">
      <c r="A3" s="423"/>
      <c r="B3" s="1214" t="s">
        <v>613</v>
      </c>
      <c r="C3" s="1208"/>
      <c r="D3" s="1208" t="s">
        <v>195</v>
      </c>
      <c r="E3" s="1210" t="s">
        <v>177</v>
      </c>
      <c r="F3" s="1210" t="s">
        <v>16</v>
      </c>
      <c r="G3" s="1210" t="s">
        <v>185</v>
      </c>
      <c r="H3" s="1212" t="s">
        <v>76</v>
      </c>
    </row>
    <row r="4" spans="1:8" ht="19.5">
      <c r="A4" s="423"/>
      <c r="B4" s="1215"/>
      <c r="C4" s="1209"/>
      <c r="D4" s="1209"/>
      <c r="E4" s="1211"/>
      <c r="F4" s="1211"/>
      <c r="G4" s="1211"/>
      <c r="H4" s="1213"/>
    </row>
    <row r="5" spans="1:8">
      <c r="A5" s="424"/>
      <c r="B5" s="468">
        <v>4</v>
      </c>
      <c r="C5" s="363" t="s">
        <v>101</v>
      </c>
      <c r="D5" s="364">
        <v>241600.57</v>
      </c>
      <c r="E5" s="364">
        <v>60536.130000000005</v>
      </c>
      <c r="F5" s="364">
        <v>994.04</v>
      </c>
      <c r="G5" s="364">
        <v>0</v>
      </c>
      <c r="H5" s="365">
        <v>303130.76</v>
      </c>
    </row>
    <row r="6" spans="1:8">
      <c r="A6" s="424"/>
      <c r="B6" s="469">
        <v>11</v>
      </c>
      <c r="C6" s="363" t="s">
        <v>102</v>
      </c>
      <c r="D6" s="364">
        <v>302079.46999999997</v>
      </c>
      <c r="E6" s="364">
        <v>62425.799999999996</v>
      </c>
      <c r="F6" s="364">
        <v>4249.13</v>
      </c>
      <c r="G6" s="364">
        <v>0</v>
      </c>
      <c r="H6" s="5">
        <v>368754.42</v>
      </c>
    </row>
    <row r="7" spans="1:8">
      <c r="A7" s="424"/>
      <c r="B7" s="469">
        <v>14</v>
      </c>
      <c r="C7" s="363" t="s">
        <v>103</v>
      </c>
      <c r="D7" s="364">
        <v>245135</v>
      </c>
      <c r="E7" s="364">
        <v>53139.039999999994</v>
      </c>
      <c r="F7" s="364">
        <v>0</v>
      </c>
      <c r="G7" s="364">
        <v>0</v>
      </c>
      <c r="H7" s="5">
        <v>298274.03999999998</v>
      </c>
    </row>
    <row r="8" spans="1:8">
      <c r="A8" s="424"/>
      <c r="B8" s="469">
        <v>18</v>
      </c>
      <c r="C8" s="363" t="s">
        <v>104</v>
      </c>
      <c r="D8" s="364">
        <v>263970.03999999998</v>
      </c>
      <c r="E8" s="364">
        <v>65644.09</v>
      </c>
      <c r="F8" s="364">
        <v>167.56</v>
      </c>
      <c r="G8" s="364">
        <v>0</v>
      </c>
      <c r="H8" s="5">
        <v>329781.71000000002</v>
      </c>
    </row>
    <row r="9" spans="1:8">
      <c r="A9" s="424"/>
      <c r="B9" s="469">
        <v>21</v>
      </c>
      <c r="C9" s="363" t="s">
        <v>105</v>
      </c>
      <c r="D9" s="364">
        <v>174175.47</v>
      </c>
      <c r="E9" s="364">
        <v>28181.23</v>
      </c>
      <c r="F9" s="364">
        <v>1906.75</v>
      </c>
      <c r="G9" s="364">
        <v>0</v>
      </c>
      <c r="H9" s="5">
        <v>204263.47</v>
      </c>
    </row>
    <row r="10" spans="1:8">
      <c r="A10" s="424"/>
      <c r="B10" s="469">
        <v>23</v>
      </c>
      <c r="C10" s="363" t="s">
        <v>106</v>
      </c>
      <c r="D10" s="364">
        <v>200460.66</v>
      </c>
      <c r="E10" s="364">
        <v>41895.51</v>
      </c>
      <c r="F10" s="364">
        <v>0</v>
      </c>
      <c r="G10" s="364">
        <v>0</v>
      </c>
      <c r="H10" s="5">
        <v>242356.19</v>
      </c>
    </row>
    <row r="11" spans="1:8">
      <c r="A11" s="424"/>
      <c r="B11" s="469">
        <v>29</v>
      </c>
      <c r="C11" s="363" t="s">
        <v>107</v>
      </c>
      <c r="D11" s="364">
        <v>478766.38</v>
      </c>
      <c r="E11" s="364">
        <v>121735.84999999999</v>
      </c>
      <c r="F11" s="364">
        <v>1037.1799999999998</v>
      </c>
      <c r="G11" s="364">
        <v>0</v>
      </c>
      <c r="H11" s="5">
        <v>601539.42000000004</v>
      </c>
    </row>
    <row r="12" spans="1:8">
      <c r="A12" s="424"/>
      <c r="B12" s="469">
        <v>41</v>
      </c>
      <c r="C12" s="363" t="s">
        <v>108</v>
      </c>
      <c r="D12" s="364">
        <v>633690.9</v>
      </c>
      <c r="E12" s="364">
        <v>113501.85</v>
      </c>
      <c r="F12" s="364">
        <v>365</v>
      </c>
      <c r="G12" s="364">
        <v>0</v>
      </c>
      <c r="H12" s="5">
        <v>747557.76</v>
      </c>
    </row>
    <row r="13" spans="1:8">
      <c r="A13" s="424"/>
      <c r="B13" s="470"/>
      <c r="C13" s="476" t="s">
        <v>165</v>
      </c>
      <c r="D13" s="477">
        <v>2539878.52</v>
      </c>
      <c r="E13" s="477">
        <v>547059.55999999994</v>
      </c>
      <c r="F13" s="477">
        <v>8719.7000000000007</v>
      </c>
      <c r="G13" s="477">
        <v>0</v>
      </c>
      <c r="H13" s="478">
        <v>3095657.8</v>
      </c>
    </row>
    <row r="14" spans="1:8">
      <c r="A14" s="424"/>
      <c r="B14" s="469">
        <v>22</v>
      </c>
      <c r="C14" s="363" t="s">
        <v>112</v>
      </c>
      <c r="D14" s="364">
        <v>74408</v>
      </c>
      <c r="E14" s="364">
        <v>21691.89</v>
      </c>
      <c r="F14" s="364">
        <v>0</v>
      </c>
      <c r="G14" s="364">
        <v>0</v>
      </c>
      <c r="H14" s="5">
        <v>96099.9</v>
      </c>
    </row>
    <row r="15" spans="1:8">
      <c r="A15" s="424"/>
      <c r="B15" s="469">
        <v>4</v>
      </c>
      <c r="C15" s="363" t="s">
        <v>113</v>
      </c>
      <c r="D15" s="364">
        <v>41172.660000000003</v>
      </c>
      <c r="E15" s="364">
        <v>13025.47</v>
      </c>
      <c r="F15" s="364">
        <v>0</v>
      </c>
      <c r="G15" s="364">
        <v>28.42</v>
      </c>
      <c r="H15" s="5">
        <v>54226.57</v>
      </c>
    </row>
    <row r="16" spans="1:8">
      <c r="A16" s="424"/>
      <c r="B16" s="469">
        <v>50</v>
      </c>
      <c r="C16" s="363" t="s">
        <v>114</v>
      </c>
      <c r="D16" s="364">
        <v>351601.52</v>
      </c>
      <c r="E16" s="364">
        <v>65385.840000000004</v>
      </c>
      <c r="F16" s="364">
        <v>0</v>
      </c>
      <c r="G16" s="364">
        <v>17</v>
      </c>
      <c r="H16" s="5">
        <v>417004.38</v>
      </c>
    </row>
    <row r="17" spans="1:8">
      <c r="A17" s="424"/>
      <c r="B17" s="469"/>
      <c r="C17" s="476" t="s">
        <v>74</v>
      </c>
      <c r="D17" s="477">
        <v>467182.19</v>
      </c>
      <c r="E17" s="477">
        <v>100103.23000000001</v>
      </c>
      <c r="F17" s="477">
        <v>0</v>
      </c>
      <c r="G17" s="477">
        <v>45.42</v>
      </c>
      <c r="H17" s="478">
        <v>567330.85</v>
      </c>
    </row>
    <row r="18" spans="1:8">
      <c r="A18" s="424"/>
      <c r="B18" s="468">
        <v>33</v>
      </c>
      <c r="C18" s="479" t="s">
        <v>23</v>
      </c>
      <c r="D18" s="480">
        <v>285507.14</v>
      </c>
      <c r="E18" s="480">
        <v>72443.179999999993</v>
      </c>
      <c r="F18" s="480">
        <v>1616.9</v>
      </c>
      <c r="G18" s="480">
        <v>1014.57</v>
      </c>
      <c r="H18" s="481">
        <v>360581.8</v>
      </c>
    </row>
    <row r="19" spans="1:8">
      <c r="A19" s="424"/>
      <c r="B19" s="471">
        <v>7</v>
      </c>
      <c r="C19" s="479" t="s">
        <v>356</v>
      </c>
      <c r="D19" s="480">
        <v>329080.76</v>
      </c>
      <c r="E19" s="480">
        <v>91061.08</v>
      </c>
      <c r="F19" s="480">
        <v>1811.6499999999999</v>
      </c>
      <c r="G19" s="480">
        <v>0</v>
      </c>
      <c r="H19" s="481">
        <v>421953.52</v>
      </c>
    </row>
    <row r="20" spans="1:8">
      <c r="A20" s="424"/>
      <c r="B20" s="469">
        <v>35</v>
      </c>
      <c r="C20" s="363" t="s">
        <v>120</v>
      </c>
      <c r="D20" s="364">
        <v>342325.38</v>
      </c>
      <c r="E20" s="364">
        <v>64880.700000000004</v>
      </c>
      <c r="F20" s="364">
        <v>3467.33</v>
      </c>
      <c r="G20" s="364">
        <v>0</v>
      </c>
      <c r="H20" s="5">
        <v>410673.42</v>
      </c>
    </row>
    <row r="21" spans="1:8">
      <c r="A21" s="424"/>
      <c r="B21" s="469">
        <v>38</v>
      </c>
      <c r="C21" s="363" t="s">
        <v>121</v>
      </c>
      <c r="D21" s="364">
        <v>303791.19</v>
      </c>
      <c r="E21" s="364">
        <v>63951.66</v>
      </c>
      <c r="F21" s="364">
        <v>2350.5100000000002</v>
      </c>
      <c r="G21" s="364">
        <v>0</v>
      </c>
      <c r="H21" s="5">
        <v>370093.38</v>
      </c>
    </row>
    <row r="22" spans="1:8">
      <c r="A22" s="424"/>
      <c r="B22" s="469"/>
      <c r="C22" s="476" t="s">
        <v>24</v>
      </c>
      <c r="D22" s="477">
        <v>646116.56999999995</v>
      </c>
      <c r="E22" s="477">
        <v>128832.37000000001</v>
      </c>
      <c r="F22" s="477">
        <v>5817.85</v>
      </c>
      <c r="G22" s="477">
        <v>0</v>
      </c>
      <c r="H22" s="478">
        <v>780766.8</v>
      </c>
    </row>
    <row r="23" spans="1:8">
      <c r="A23" s="424"/>
      <c r="B23" s="471">
        <v>39</v>
      </c>
      <c r="C23" s="479" t="s">
        <v>25</v>
      </c>
      <c r="D23" s="480">
        <v>174229.8</v>
      </c>
      <c r="E23" s="480">
        <v>41132.32</v>
      </c>
      <c r="F23" s="480">
        <v>1354.46</v>
      </c>
      <c r="G23" s="480">
        <v>0</v>
      </c>
      <c r="H23" s="481">
        <v>216716.61</v>
      </c>
    </row>
    <row r="24" spans="1:8">
      <c r="A24" s="424"/>
      <c r="B24" s="469">
        <v>5</v>
      </c>
      <c r="C24" s="363" t="s">
        <v>166</v>
      </c>
      <c r="D24" s="364">
        <v>38992.519999999997</v>
      </c>
      <c r="E24" s="364">
        <v>14159.560000000001</v>
      </c>
      <c r="F24" s="364">
        <v>0</v>
      </c>
      <c r="G24" s="364">
        <v>0</v>
      </c>
      <c r="H24" s="5">
        <v>53152.09</v>
      </c>
    </row>
    <row r="25" spans="1:8">
      <c r="A25" s="424"/>
      <c r="B25" s="469">
        <v>9</v>
      </c>
      <c r="C25" s="363" t="s">
        <v>124</v>
      </c>
      <c r="D25" s="364">
        <v>117928.14</v>
      </c>
      <c r="E25" s="364">
        <v>27195.32</v>
      </c>
      <c r="F25" s="364">
        <v>0</v>
      </c>
      <c r="G25" s="364">
        <v>0</v>
      </c>
      <c r="H25" s="5">
        <v>145123.47</v>
      </c>
    </row>
    <row r="26" spans="1:8">
      <c r="A26" s="425"/>
      <c r="B26" s="469">
        <v>24</v>
      </c>
      <c r="C26" s="363" t="s">
        <v>125</v>
      </c>
      <c r="D26" s="364">
        <v>120701.52</v>
      </c>
      <c r="E26" s="364">
        <v>36071.18</v>
      </c>
      <c r="F26" s="364">
        <v>0</v>
      </c>
      <c r="G26" s="364">
        <v>77.19</v>
      </c>
      <c r="H26" s="5">
        <v>156849.9</v>
      </c>
    </row>
    <row r="27" spans="1:8">
      <c r="B27" s="469">
        <v>34</v>
      </c>
      <c r="C27" s="363" t="s">
        <v>126</v>
      </c>
      <c r="D27" s="364">
        <v>50683.8</v>
      </c>
      <c r="E27" s="364">
        <v>13030.99</v>
      </c>
      <c r="F27" s="364">
        <v>0</v>
      </c>
      <c r="G27" s="364">
        <v>0</v>
      </c>
      <c r="H27" s="5">
        <v>63714.8</v>
      </c>
    </row>
    <row r="28" spans="1:8">
      <c r="B28" s="469">
        <v>37</v>
      </c>
      <c r="C28" s="363" t="s">
        <v>127</v>
      </c>
      <c r="D28" s="364">
        <v>92606.04</v>
      </c>
      <c r="E28" s="364">
        <v>26045.65</v>
      </c>
      <c r="F28" s="364">
        <v>0</v>
      </c>
      <c r="G28" s="364">
        <v>0</v>
      </c>
      <c r="H28" s="5">
        <v>118651.71</v>
      </c>
    </row>
    <row r="29" spans="1:8">
      <c r="B29" s="469">
        <v>40</v>
      </c>
      <c r="C29" s="363" t="s">
        <v>128</v>
      </c>
      <c r="D29" s="364">
        <v>47153.33</v>
      </c>
      <c r="E29" s="364">
        <v>14244.759999999998</v>
      </c>
      <c r="F29" s="364">
        <v>0</v>
      </c>
      <c r="G29" s="364">
        <v>0</v>
      </c>
      <c r="H29" s="5">
        <v>61398.09</v>
      </c>
    </row>
    <row r="30" spans="1:8">
      <c r="B30" s="469">
        <v>42</v>
      </c>
      <c r="C30" s="363" t="s">
        <v>129</v>
      </c>
      <c r="D30" s="364">
        <v>31403.52</v>
      </c>
      <c r="E30" s="364">
        <v>7802.9400000000005</v>
      </c>
      <c r="F30" s="364">
        <v>0</v>
      </c>
      <c r="G30" s="364">
        <v>0</v>
      </c>
      <c r="H30" s="5">
        <v>39206.47</v>
      </c>
    </row>
    <row r="31" spans="1:8">
      <c r="B31" s="469">
        <v>47</v>
      </c>
      <c r="C31" s="363" t="s">
        <v>130</v>
      </c>
      <c r="D31" s="364">
        <v>179605.47</v>
      </c>
      <c r="E31" s="364">
        <v>35616.76</v>
      </c>
      <c r="F31" s="364">
        <v>0</v>
      </c>
      <c r="G31" s="364">
        <v>0</v>
      </c>
      <c r="H31" s="5">
        <v>215222.23</v>
      </c>
    </row>
    <row r="32" spans="1:8">
      <c r="B32" s="469">
        <v>49</v>
      </c>
      <c r="C32" s="363" t="s">
        <v>131</v>
      </c>
      <c r="D32" s="364">
        <v>41008.379999999997</v>
      </c>
      <c r="E32" s="364">
        <v>16466.71</v>
      </c>
      <c r="F32" s="364">
        <v>0</v>
      </c>
      <c r="G32" s="364">
        <v>0</v>
      </c>
      <c r="H32" s="5">
        <v>57475.09</v>
      </c>
    </row>
    <row r="33" spans="2:8">
      <c r="B33" s="470"/>
      <c r="C33" s="476" t="s">
        <v>169</v>
      </c>
      <c r="D33" s="477">
        <v>720082.76</v>
      </c>
      <c r="E33" s="477">
        <v>190633.95</v>
      </c>
      <c r="F33" s="477">
        <v>0</v>
      </c>
      <c r="G33" s="477">
        <v>77.19</v>
      </c>
      <c r="H33" s="478">
        <v>910793.9</v>
      </c>
    </row>
    <row r="34" spans="2:8">
      <c r="B34" s="469">
        <v>2</v>
      </c>
      <c r="C34" s="363" t="s">
        <v>115</v>
      </c>
      <c r="D34" s="364">
        <v>112224.09</v>
      </c>
      <c r="E34" s="364">
        <v>30064.75</v>
      </c>
      <c r="F34" s="364">
        <v>0</v>
      </c>
      <c r="G34" s="364">
        <v>0</v>
      </c>
      <c r="H34" s="5">
        <v>142288.85</v>
      </c>
    </row>
    <row r="35" spans="2:8">
      <c r="B35" s="469">
        <v>13</v>
      </c>
      <c r="C35" s="363" t="s">
        <v>116</v>
      </c>
      <c r="D35" s="364">
        <v>132453.38</v>
      </c>
      <c r="E35" s="364">
        <v>35545.279999999999</v>
      </c>
      <c r="F35" s="364">
        <v>0</v>
      </c>
      <c r="G35" s="364">
        <v>1</v>
      </c>
      <c r="H35" s="5">
        <v>167999.66</v>
      </c>
    </row>
    <row r="36" spans="2:8">
      <c r="B36" s="469">
        <v>16</v>
      </c>
      <c r="C36" s="363" t="s">
        <v>117</v>
      </c>
      <c r="D36" s="364">
        <v>58133.04</v>
      </c>
      <c r="E36" s="364">
        <v>18489.61</v>
      </c>
      <c r="F36" s="364">
        <v>0</v>
      </c>
      <c r="G36" s="364">
        <v>0</v>
      </c>
      <c r="H36" s="5">
        <v>76622.66</v>
      </c>
    </row>
    <row r="37" spans="2:8">
      <c r="B37" s="469">
        <v>19</v>
      </c>
      <c r="C37" s="363" t="s">
        <v>118</v>
      </c>
      <c r="D37" s="364">
        <v>78258.33</v>
      </c>
      <c r="E37" s="364">
        <v>15057.130000000001</v>
      </c>
      <c r="F37" s="364">
        <v>0</v>
      </c>
      <c r="G37" s="364">
        <v>0</v>
      </c>
      <c r="H37" s="5">
        <v>93315.47</v>
      </c>
    </row>
    <row r="38" spans="2:8">
      <c r="B38" s="469">
        <v>45</v>
      </c>
      <c r="C38" s="363" t="s">
        <v>119</v>
      </c>
      <c r="D38" s="364">
        <v>185094.52</v>
      </c>
      <c r="E38" s="364">
        <v>49681.369999999995</v>
      </c>
      <c r="F38" s="364">
        <v>0</v>
      </c>
      <c r="G38" s="364">
        <v>0</v>
      </c>
      <c r="H38" s="5">
        <v>234775.9</v>
      </c>
    </row>
    <row r="39" spans="2:8">
      <c r="B39" s="470"/>
      <c r="C39" s="476" t="s">
        <v>155</v>
      </c>
      <c r="D39" s="477">
        <v>566163.38</v>
      </c>
      <c r="E39" s="477">
        <v>148838.18</v>
      </c>
      <c r="F39" s="477">
        <v>0</v>
      </c>
      <c r="G39" s="477">
        <v>1</v>
      </c>
      <c r="H39" s="478">
        <v>715002.57</v>
      </c>
    </row>
    <row r="40" spans="2:8">
      <c r="B40" s="469">
        <v>8</v>
      </c>
      <c r="C40" s="363" t="s">
        <v>97</v>
      </c>
      <c r="D40" s="364">
        <v>2177916.04</v>
      </c>
      <c r="E40" s="364">
        <v>395918.56</v>
      </c>
      <c r="F40" s="364">
        <v>3297.75</v>
      </c>
      <c r="G40" s="364">
        <v>0</v>
      </c>
      <c r="H40" s="5">
        <v>2577132.38</v>
      </c>
    </row>
    <row r="41" spans="2:8">
      <c r="B41" s="469">
        <v>17</v>
      </c>
      <c r="C41" s="363" t="s">
        <v>617</v>
      </c>
      <c r="D41" s="364">
        <v>250402.04</v>
      </c>
      <c r="E41" s="364">
        <v>60003.18</v>
      </c>
      <c r="F41" s="364">
        <v>1128.27</v>
      </c>
      <c r="G41" s="364">
        <v>0</v>
      </c>
      <c r="H41" s="5">
        <v>311533.52</v>
      </c>
    </row>
    <row r="42" spans="2:8">
      <c r="B42" s="469">
        <v>25</v>
      </c>
      <c r="C42" s="363" t="s">
        <v>619</v>
      </c>
      <c r="D42" s="364">
        <v>148318.71</v>
      </c>
      <c r="E42" s="364">
        <v>38036.699999999997</v>
      </c>
      <c r="F42" s="364">
        <v>0</v>
      </c>
      <c r="G42" s="364">
        <v>0</v>
      </c>
      <c r="H42" s="5">
        <v>186355.42</v>
      </c>
    </row>
    <row r="43" spans="2:8">
      <c r="B43" s="469">
        <v>43</v>
      </c>
      <c r="C43" s="363" t="s">
        <v>98</v>
      </c>
      <c r="D43" s="364">
        <v>248310.95</v>
      </c>
      <c r="E43" s="364">
        <v>53877.51</v>
      </c>
      <c r="F43" s="364">
        <v>1785.04</v>
      </c>
      <c r="G43" s="364">
        <v>0</v>
      </c>
      <c r="H43" s="5">
        <v>303973.52</v>
      </c>
    </row>
    <row r="44" spans="2:8">
      <c r="B44" s="470"/>
      <c r="C44" s="476" t="s">
        <v>40</v>
      </c>
      <c r="D44" s="477">
        <v>2824947.76</v>
      </c>
      <c r="E44" s="477">
        <v>547835.99</v>
      </c>
      <c r="F44" s="477">
        <v>6211.09</v>
      </c>
      <c r="G44" s="477">
        <v>0</v>
      </c>
      <c r="H44" s="478">
        <v>3378994.85</v>
      </c>
    </row>
    <row r="45" spans="2:8">
      <c r="B45" s="469">
        <v>3</v>
      </c>
      <c r="C45" s="363" t="s">
        <v>109</v>
      </c>
      <c r="D45" s="364">
        <v>512662.61</v>
      </c>
      <c r="E45" s="364">
        <v>134215.18</v>
      </c>
      <c r="F45" s="364">
        <v>2495.46</v>
      </c>
      <c r="G45" s="364">
        <v>0</v>
      </c>
      <c r="H45" s="5">
        <v>649373.28</v>
      </c>
    </row>
    <row r="46" spans="2:8">
      <c r="B46" s="469">
        <v>12</v>
      </c>
      <c r="C46" s="363" t="s">
        <v>110</v>
      </c>
      <c r="D46" s="364">
        <v>201358.52</v>
      </c>
      <c r="E46" s="364">
        <v>40850.61</v>
      </c>
      <c r="F46" s="364">
        <v>1131.47</v>
      </c>
      <c r="G46" s="364">
        <v>0</v>
      </c>
      <c r="H46" s="5">
        <v>243340.61</v>
      </c>
    </row>
    <row r="47" spans="2:8">
      <c r="B47" s="469">
        <v>46</v>
      </c>
      <c r="C47" s="363" t="s">
        <v>111</v>
      </c>
      <c r="D47" s="364">
        <v>857826.38</v>
      </c>
      <c r="E47" s="364">
        <v>178825.47</v>
      </c>
      <c r="F47" s="364">
        <v>3111.33</v>
      </c>
      <c r="G47" s="364">
        <v>0</v>
      </c>
      <c r="H47" s="5">
        <v>1039763.19</v>
      </c>
    </row>
    <row r="48" spans="2:8">
      <c r="B48" s="470"/>
      <c r="C48" s="476" t="s">
        <v>41</v>
      </c>
      <c r="D48" s="477">
        <v>1571847.52</v>
      </c>
      <c r="E48" s="477">
        <v>353891.26999999996</v>
      </c>
      <c r="F48" s="477">
        <v>6738.28</v>
      </c>
      <c r="G48" s="477">
        <v>0</v>
      </c>
      <c r="H48" s="478">
        <v>1932477.09</v>
      </c>
    </row>
    <row r="49" spans="2:8">
      <c r="B49" s="469">
        <v>6</v>
      </c>
      <c r="C49" s="363" t="s">
        <v>122</v>
      </c>
      <c r="D49" s="364">
        <v>199986</v>
      </c>
      <c r="E49" s="364">
        <v>48982.22</v>
      </c>
      <c r="F49" s="364">
        <v>0</v>
      </c>
      <c r="G49" s="364">
        <v>0</v>
      </c>
      <c r="H49" s="5">
        <v>248968.23</v>
      </c>
    </row>
    <row r="50" spans="2:8">
      <c r="B50" s="469">
        <v>10</v>
      </c>
      <c r="C50" s="363" t="s">
        <v>123</v>
      </c>
      <c r="D50" s="364">
        <v>114078.9</v>
      </c>
      <c r="E50" s="364">
        <v>31061.9</v>
      </c>
      <c r="F50" s="364">
        <v>0</v>
      </c>
      <c r="G50" s="364">
        <v>0</v>
      </c>
      <c r="H50" s="5">
        <v>145140.79999999999</v>
      </c>
    </row>
    <row r="51" spans="2:8">
      <c r="B51" s="470"/>
      <c r="C51" s="476" t="s">
        <v>43</v>
      </c>
      <c r="D51" s="477">
        <v>314064.90000000002</v>
      </c>
      <c r="E51" s="477">
        <v>80044.14</v>
      </c>
      <c r="F51" s="477">
        <v>0</v>
      </c>
      <c r="G51" s="477">
        <v>0</v>
      </c>
      <c r="H51" s="478">
        <v>394109.04</v>
      </c>
    </row>
    <row r="52" spans="2:8">
      <c r="B52" s="469">
        <v>15</v>
      </c>
      <c r="C52" s="363" t="s">
        <v>621</v>
      </c>
      <c r="D52" s="364">
        <v>340688.76</v>
      </c>
      <c r="E52" s="364">
        <v>84481.33</v>
      </c>
      <c r="F52" s="364">
        <v>6121.9400000000005</v>
      </c>
      <c r="G52" s="364">
        <v>0</v>
      </c>
      <c r="H52" s="5">
        <v>431292.04</v>
      </c>
    </row>
    <row r="53" spans="2:8">
      <c r="B53" s="469">
        <v>27</v>
      </c>
      <c r="C53" s="363" t="s">
        <v>99</v>
      </c>
      <c r="D53" s="364">
        <v>86219.71</v>
      </c>
      <c r="E53" s="364">
        <v>33191.56</v>
      </c>
      <c r="F53" s="364">
        <v>1548.47</v>
      </c>
      <c r="G53" s="364">
        <v>0</v>
      </c>
      <c r="H53" s="5">
        <v>120959.76</v>
      </c>
    </row>
    <row r="54" spans="2:8">
      <c r="B54" s="469">
        <v>32</v>
      </c>
      <c r="C54" s="363" t="s">
        <v>361</v>
      </c>
      <c r="D54" s="364">
        <v>78395.520000000004</v>
      </c>
      <c r="E54" s="364">
        <v>23353.279999999999</v>
      </c>
      <c r="F54" s="364">
        <v>0</v>
      </c>
      <c r="G54" s="364">
        <v>0</v>
      </c>
      <c r="H54" s="5">
        <v>101748.8</v>
      </c>
    </row>
    <row r="55" spans="2:8">
      <c r="B55" s="469">
        <v>36</v>
      </c>
      <c r="C55" s="363" t="s">
        <v>100</v>
      </c>
      <c r="D55" s="364">
        <v>275765.84999999998</v>
      </c>
      <c r="E55" s="364">
        <v>66927.56</v>
      </c>
      <c r="F55" s="364">
        <v>13189.85</v>
      </c>
      <c r="G55" s="364">
        <v>0</v>
      </c>
      <c r="H55" s="5">
        <v>355883.28</v>
      </c>
    </row>
    <row r="56" spans="2:8">
      <c r="B56" s="469"/>
      <c r="C56" s="476" t="s">
        <v>46</v>
      </c>
      <c r="D56" s="477">
        <v>781069.85</v>
      </c>
      <c r="E56" s="477">
        <v>207953.75</v>
      </c>
      <c r="F56" s="477">
        <v>20860.28</v>
      </c>
      <c r="G56" s="477">
        <v>0</v>
      </c>
      <c r="H56" s="478">
        <v>1009883.9</v>
      </c>
    </row>
    <row r="57" spans="2:8">
      <c r="B57" s="468">
        <v>28</v>
      </c>
      <c r="C57" s="476" t="s">
        <v>173</v>
      </c>
      <c r="D57" s="477">
        <v>2811114.33</v>
      </c>
      <c r="E57" s="477">
        <v>406834.93999999994</v>
      </c>
      <c r="F57" s="477">
        <v>3738.57</v>
      </c>
      <c r="G57" s="477">
        <v>0</v>
      </c>
      <c r="H57" s="478">
        <v>3221687.85</v>
      </c>
    </row>
    <row r="58" spans="2:8">
      <c r="B58" s="471">
        <v>30</v>
      </c>
      <c r="C58" s="476" t="s">
        <v>186</v>
      </c>
      <c r="D58" s="477">
        <v>492424.09</v>
      </c>
      <c r="E58" s="477">
        <v>101305.51</v>
      </c>
      <c r="F58" s="477">
        <v>1196.1399999999999</v>
      </c>
      <c r="G58" s="477">
        <v>0</v>
      </c>
      <c r="H58" s="478">
        <v>594925.76</v>
      </c>
    </row>
    <row r="59" spans="2:8">
      <c r="B59" s="470">
        <v>31</v>
      </c>
      <c r="C59" s="476" t="s">
        <v>49</v>
      </c>
      <c r="D59" s="477">
        <v>241215.61</v>
      </c>
      <c r="E59" s="477">
        <v>47190.18</v>
      </c>
      <c r="F59" s="477">
        <v>0</v>
      </c>
      <c r="G59" s="477">
        <v>0</v>
      </c>
      <c r="H59" s="478">
        <v>288405.8</v>
      </c>
    </row>
    <row r="60" spans="2:8">
      <c r="B60" s="469">
        <v>1</v>
      </c>
      <c r="C60" s="363" t="s">
        <v>367</v>
      </c>
      <c r="D60" s="364">
        <v>136134.60999999999</v>
      </c>
      <c r="E60" s="364">
        <v>20381.23</v>
      </c>
      <c r="F60" s="364">
        <v>0</v>
      </c>
      <c r="G60" s="364">
        <v>0</v>
      </c>
      <c r="H60" s="5">
        <v>156515.85</v>
      </c>
    </row>
    <row r="61" spans="2:8">
      <c r="B61" s="469">
        <v>20</v>
      </c>
      <c r="C61" s="363" t="s">
        <v>630</v>
      </c>
      <c r="D61" s="364">
        <v>254923.85</v>
      </c>
      <c r="E61" s="364">
        <v>65735.23</v>
      </c>
      <c r="F61" s="364">
        <v>979.94</v>
      </c>
      <c r="G61" s="364">
        <v>0</v>
      </c>
      <c r="H61" s="5">
        <v>321639.03999999998</v>
      </c>
    </row>
    <row r="62" spans="2:8">
      <c r="B62" s="469">
        <v>48</v>
      </c>
      <c r="C62" s="363" t="s">
        <v>631</v>
      </c>
      <c r="D62" s="364">
        <v>394713.76</v>
      </c>
      <c r="E62" s="364">
        <v>83317.75</v>
      </c>
      <c r="F62" s="364">
        <v>2994.08</v>
      </c>
      <c r="G62" s="364">
        <v>0</v>
      </c>
      <c r="H62" s="5">
        <v>481025.61</v>
      </c>
    </row>
    <row r="63" spans="2:8">
      <c r="B63" s="469"/>
      <c r="C63" s="476" t="s">
        <v>75</v>
      </c>
      <c r="D63" s="477">
        <v>785772.23</v>
      </c>
      <c r="E63" s="477">
        <v>169434.23</v>
      </c>
      <c r="F63" s="477">
        <v>3974.04</v>
      </c>
      <c r="G63" s="477">
        <v>0</v>
      </c>
      <c r="H63" s="478">
        <v>959180.52</v>
      </c>
    </row>
    <row r="64" spans="2:8">
      <c r="B64" s="471">
        <v>26</v>
      </c>
      <c r="C64" s="476" t="s">
        <v>50</v>
      </c>
      <c r="D64" s="477">
        <v>103077.57</v>
      </c>
      <c r="E64" s="477">
        <v>25331.9</v>
      </c>
      <c r="F64" s="477">
        <v>0</v>
      </c>
      <c r="G64" s="477">
        <v>0</v>
      </c>
      <c r="H64" s="478">
        <v>128409.47</v>
      </c>
    </row>
    <row r="65" spans="1:8">
      <c r="B65" s="469">
        <v>51</v>
      </c>
      <c r="C65" s="482" t="s">
        <v>51</v>
      </c>
      <c r="D65" s="483">
        <v>17719.14</v>
      </c>
      <c r="E65" s="483">
        <v>3352.52</v>
      </c>
      <c r="F65" s="483">
        <v>188.09</v>
      </c>
      <c r="G65" s="483">
        <v>0</v>
      </c>
      <c r="H65" s="484">
        <v>21259.759999999998</v>
      </c>
    </row>
    <row r="66" spans="1:8">
      <c r="B66" s="469">
        <v>52</v>
      </c>
      <c r="C66" s="482" t="s">
        <v>52</v>
      </c>
      <c r="D66" s="483">
        <v>19173.419999999998</v>
      </c>
      <c r="E66" s="483">
        <v>4594.71</v>
      </c>
      <c r="F66" s="483">
        <v>95.42</v>
      </c>
      <c r="G66" s="483">
        <v>0</v>
      </c>
      <c r="H66" s="484">
        <v>23863.57</v>
      </c>
    </row>
    <row r="67" spans="1:8" ht="15.6" customHeight="1">
      <c r="B67" s="1216" t="s">
        <v>12</v>
      </c>
      <c r="C67" s="1217"/>
      <c r="D67" s="366">
        <v>15690667.609999999</v>
      </c>
      <c r="E67" s="366">
        <v>3267873.18</v>
      </c>
      <c r="F67" s="366">
        <v>62322.57</v>
      </c>
      <c r="G67" s="366">
        <v>1138.19</v>
      </c>
      <c r="H67" s="367">
        <v>19022001.57</v>
      </c>
    </row>
    <row r="68" spans="1:8" s="210" customFormat="1">
      <c r="A68" s="313"/>
      <c r="B68" s="422"/>
      <c r="C68" s="364" t="s">
        <v>194</v>
      </c>
      <c r="D68" s="362"/>
      <c r="E68" s="362"/>
      <c r="F68" s="362"/>
      <c r="G68" s="362"/>
      <c r="H68" s="362"/>
    </row>
    <row r="69" spans="1:8" s="210" customFormat="1" ht="6.95" customHeight="1">
      <c r="A69" s="313"/>
      <c r="B69"/>
      <c r="C69" s="1204"/>
      <c r="D69" s="1205"/>
      <c r="E69" s="1205"/>
      <c r="F69" s="1205"/>
      <c r="G69" s="1205"/>
      <c r="H69" s="120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24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workbookViewId="0">
      <pane ySplit="4" topLeftCell="A23" activePane="bottomLeft" state="frozen"/>
      <selection pane="bottomLeft" activeCell="K44" sqref="K44"/>
    </sheetView>
  </sheetViews>
  <sheetFormatPr baseColWidth="10" defaultColWidth="11.42578125" defaultRowHeight="15"/>
  <cols>
    <col min="1" max="1" width="3.28515625" style="313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157" t="s">
        <v>661</v>
      </c>
      <c r="D1" s="1203"/>
      <c r="E1" s="1203"/>
      <c r="F1" s="1203"/>
      <c r="G1" s="1203"/>
    </row>
    <row r="2" spans="1:7" ht="14.25" customHeight="1">
      <c r="A2" s="423"/>
      <c r="C2" s="369"/>
      <c r="D2" s="370"/>
      <c r="E2" s="368"/>
      <c r="F2" s="371"/>
      <c r="G2" s="372"/>
    </row>
    <row r="3" spans="1:7" ht="19.5">
      <c r="A3" s="423"/>
      <c r="B3" s="1214" t="s">
        <v>613</v>
      </c>
      <c r="C3" s="1208"/>
      <c r="D3" s="1210" t="s">
        <v>15</v>
      </c>
      <c r="E3" s="1210" t="s">
        <v>188</v>
      </c>
      <c r="F3" s="1210" t="s">
        <v>193</v>
      </c>
      <c r="G3" s="1220" t="s">
        <v>190</v>
      </c>
    </row>
    <row r="4" spans="1:7" ht="19.5">
      <c r="A4" s="423"/>
      <c r="B4" s="1215"/>
      <c r="C4" s="1209"/>
      <c r="D4" s="1211"/>
      <c r="E4" s="1211"/>
      <c r="F4" s="1211"/>
      <c r="G4" s="1221"/>
    </row>
    <row r="5" spans="1:7">
      <c r="A5" s="424"/>
      <c r="B5" s="468">
        <v>4</v>
      </c>
      <c r="C5" s="363" t="s">
        <v>101</v>
      </c>
      <c r="D5" s="364">
        <v>182955.19</v>
      </c>
      <c r="E5" s="364">
        <v>56092.800000000003</v>
      </c>
      <c r="F5" s="364">
        <v>2552.5700000000002</v>
      </c>
      <c r="G5" s="5">
        <v>241600.57</v>
      </c>
    </row>
    <row r="6" spans="1:7">
      <c r="A6" s="424"/>
      <c r="B6" s="469">
        <v>11</v>
      </c>
      <c r="C6" s="363" t="s">
        <v>102</v>
      </c>
      <c r="D6" s="364">
        <v>272206.42</v>
      </c>
      <c r="E6" s="364">
        <v>25908.76</v>
      </c>
      <c r="F6" s="364">
        <v>3964.28</v>
      </c>
      <c r="G6" s="5">
        <v>302079.46999999997</v>
      </c>
    </row>
    <row r="7" spans="1:7">
      <c r="A7" s="424"/>
      <c r="B7" s="469">
        <v>14</v>
      </c>
      <c r="C7" s="363" t="s">
        <v>103</v>
      </c>
      <c r="D7" s="364">
        <v>178668.04</v>
      </c>
      <c r="E7" s="364">
        <v>62912.47</v>
      </c>
      <c r="F7" s="364">
        <v>3554.47</v>
      </c>
      <c r="G7" s="5">
        <v>245135</v>
      </c>
    </row>
    <row r="8" spans="1:7">
      <c r="A8" s="424"/>
      <c r="B8" s="469">
        <v>18</v>
      </c>
      <c r="C8" s="363" t="s">
        <v>104</v>
      </c>
      <c r="D8" s="364">
        <v>209702.47</v>
      </c>
      <c r="E8" s="364">
        <v>49061.52</v>
      </c>
      <c r="F8" s="364">
        <v>5206.04</v>
      </c>
      <c r="G8" s="5">
        <v>263970.03999999998</v>
      </c>
    </row>
    <row r="9" spans="1:7">
      <c r="A9" s="424"/>
      <c r="B9" s="469">
        <v>21</v>
      </c>
      <c r="C9" s="363" t="s">
        <v>105</v>
      </c>
      <c r="D9" s="364">
        <v>114950.52</v>
      </c>
      <c r="E9" s="364">
        <v>57910.33</v>
      </c>
      <c r="F9" s="364">
        <v>1314.61</v>
      </c>
      <c r="G9" s="5">
        <v>174175.47</v>
      </c>
    </row>
    <row r="10" spans="1:7">
      <c r="A10" s="424"/>
      <c r="B10" s="469">
        <v>23</v>
      </c>
      <c r="C10" s="363" t="s">
        <v>106</v>
      </c>
      <c r="D10" s="364">
        <v>132982.19</v>
      </c>
      <c r="E10" s="364">
        <v>65467.23</v>
      </c>
      <c r="F10" s="364">
        <v>2011.23</v>
      </c>
      <c r="G10" s="5">
        <v>200460.66</v>
      </c>
    </row>
    <row r="11" spans="1:7">
      <c r="A11" s="424"/>
      <c r="B11" s="469">
        <v>29</v>
      </c>
      <c r="C11" s="363" t="s">
        <v>107</v>
      </c>
      <c r="D11" s="364">
        <v>437063</v>
      </c>
      <c r="E11" s="364">
        <v>30675.47</v>
      </c>
      <c r="F11" s="364">
        <v>11027.9</v>
      </c>
      <c r="G11" s="5">
        <v>478766.38</v>
      </c>
    </row>
    <row r="12" spans="1:7">
      <c r="A12" s="424"/>
      <c r="B12" s="469">
        <v>41</v>
      </c>
      <c r="C12" s="363" t="s">
        <v>108</v>
      </c>
      <c r="D12" s="364">
        <v>534185.85</v>
      </c>
      <c r="E12" s="364">
        <v>87020.95</v>
      </c>
      <c r="F12" s="364">
        <v>12484.09</v>
      </c>
      <c r="G12" s="5">
        <v>633690.9</v>
      </c>
    </row>
    <row r="13" spans="1:7">
      <c r="A13" s="424"/>
      <c r="B13" s="470"/>
      <c r="C13" s="476" t="s">
        <v>165</v>
      </c>
      <c r="D13" s="477">
        <v>2062713.71</v>
      </c>
      <c r="E13" s="477">
        <v>435049.57</v>
      </c>
      <c r="F13" s="477">
        <v>42115.23</v>
      </c>
      <c r="G13" s="478">
        <v>2539878.52</v>
      </c>
    </row>
    <row r="14" spans="1:7">
      <c r="A14" s="424"/>
      <c r="B14" s="469">
        <v>22</v>
      </c>
      <c r="C14" s="363" t="s">
        <v>112</v>
      </c>
      <c r="D14" s="364">
        <v>69575.95</v>
      </c>
      <c r="E14" s="364">
        <v>3477.9</v>
      </c>
      <c r="F14" s="364">
        <v>1354.14</v>
      </c>
      <c r="G14" s="5">
        <v>74408</v>
      </c>
    </row>
    <row r="15" spans="1:7">
      <c r="A15" s="424"/>
      <c r="B15" s="469">
        <v>4</v>
      </c>
      <c r="C15" s="363" t="s">
        <v>113</v>
      </c>
      <c r="D15" s="364">
        <v>39443.089999999997</v>
      </c>
      <c r="E15" s="364">
        <v>991.47</v>
      </c>
      <c r="F15" s="364">
        <v>738.09</v>
      </c>
      <c r="G15" s="5">
        <v>41172.660000000003</v>
      </c>
    </row>
    <row r="16" spans="1:7">
      <c r="A16" s="424"/>
      <c r="B16" s="469">
        <v>50</v>
      </c>
      <c r="C16" s="363" t="s">
        <v>114</v>
      </c>
      <c r="D16" s="364">
        <v>337514.52</v>
      </c>
      <c r="E16" s="364">
        <v>5499.19</v>
      </c>
      <c r="F16" s="364">
        <v>8587.7999999999993</v>
      </c>
      <c r="G16" s="5">
        <v>351601.52</v>
      </c>
    </row>
    <row r="17" spans="1:7">
      <c r="A17" s="424"/>
      <c r="B17" s="469"/>
      <c r="C17" s="476" t="s">
        <v>74</v>
      </c>
      <c r="D17" s="477">
        <v>446533.57</v>
      </c>
      <c r="E17" s="477">
        <v>9968.57</v>
      </c>
      <c r="F17" s="477">
        <v>10680.04</v>
      </c>
      <c r="G17" s="478">
        <v>467182.19</v>
      </c>
    </row>
    <row r="18" spans="1:7">
      <c r="A18" s="424"/>
      <c r="B18" s="468">
        <v>33</v>
      </c>
      <c r="C18" s="479" t="s">
        <v>23</v>
      </c>
      <c r="D18" s="480">
        <v>276261.90000000002</v>
      </c>
      <c r="E18" s="480">
        <v>1135.33</v>
      </c>
      <c r="F18" s="480">
        <v>8109.9</v>
      </c>
      <c r="G18" s="481">
        <v>285507.14</v>
      </c>
    </row>
    <row r="19" spans="1:7">
      <c r="A19" s="424"/>
      <c r="B19" s="471">
        <v>7</v>
      </c>
      <c r="C19" s="479" t="s">
        <v>356</v>
      </c>
      <c r="D19" s="480">
        <v>316847.90000000002</v>
      </c>
      <c r="E19" s="480">
        <v>2414.52</v>
      </c>
      <c r="F19" s="480">
        <v>9818.33</v>
      </c>
      <c r="G19" s="481">
        <v>329080.76</v>
      </c>
    </row>
    <row r="20" spans="1:7">
      <c r="A20" s="424"/>
      <c r="B20" s="469">
        <v>35</v>
      </c>
      <c r="C20" s="363" t="s">
        <v>120</v>
      </c>
      <c r="D20" s="364">
        <v>330714.95</v>
      </c>
      <c r="E20" s="364">
        <v>6181.04</v>
      </c>
      <c r="F20" s="364">
        <v>5429.38</v>
      </c>
      <c r="G20" s="5">
        <v>342325.38</v>
      </c>
    </row>
    <row r="21" spans="1:7">
      <c r="A21" s="424"/>
      <c r="B21" s="469">
        <v>38</v>
      </c>
      <c r="C21" s="363" t="s">
        <v>121</v>
      </c>
      <c r="D21" s="364">
        <v>292232.76</v>
      </c>
      <c r="E21" s="364">
        <v>7261.9</v>
      </c>
      <c r="F21" s="364">
        <v>4296.5200000000004</v>
      </c>
      <c r="G21" s="5">
        <v>303791.19</v>
      </c>
    </row>
    <row r="22" spans="1:7">
      <c r="A22" s="424"/>
      <c r="B22" s="469"/>
      <c r="C22" s="476" t="s">
        <v>24</v>
      </c>
      <c r="D22" s="477">
        <v>622947.71</v>
      </c>
      <c r="E22" s="477">
        <v>13442.95</v>
      </c>
      <c r="F22" s="477">
        <v>9725.9</v>
      </c>
      <c r="G22" s="478">
        <v>646116.56999999995</v>
      </c>
    </row>
    <row r="23" spans="1:7">
      <c r="A23" s="424"/>
      <c r="B23" s="471">
        <v>39</v>
      </c>
      <c r="C23" s="479" t="s">
        <v>25</v>
      </c>
      <c r="D23" s="480">
        <v>168651</v>
      </c>
      <c r="E23" s="480">
        <v>726.19</v>
      </c>
      <c r="F23" s="480">
        <v>4852.6099999999997</v>
      </c>
      <c r="G23" s="481">
        <v>174229.8</v>
      </c>
    </row>
    <row r="24" spans="1:7">
      <c r="A24" s="424"/>
      <c r="B24" s="469">
        <v>5</v>
      </c>
      <c r="C24" s="363" t="s">
        <v>166</v>
      </c>
      <c r="D24" s="364">
        <v>36542.47</v>
      </c>
      <c r="E24" s="364">
        <v>1435.23</v>
      </c>
      <c r="F24" s="364">
        <v>1014.8</v>
      </c>
      <c r="G24" s="5">
        <v>38992.519999999997</v>
      </c>
    </row>
    <row r="25" spans="1:7">
      <c r="A25" s="424"/>
      <c r="B25" s="469">
        <v>9</v>
      </c>
      <c r="C25" s="363" t="s">
        <v>124</v>
      </c>
      <c r="D25" s="364">
        <v>114305.42</v>
      </c>
      <c r="E25" s="364">
        <v>1163.28</v>
      </c>
      <c r="F25" s="364">
        <v>2459.42</v>
      </c>
      <c r="G25" s="5">
        <v>117928.14</v>
      </c>
    </row>
    <row r="26" spans="1:7">
      <c r="A26" s="425"/>
      <c r="B26" s="469">
        <v>24</v>
      </c>
      <c r="C26" s="363" t="s">
        <v>125</v>
      </c>
      <c r="D26" s="364">
        <v>116536.42</v>
      </c>
      <c r="E26" s="364">
        <v>1153.95</v>
      </c>
      <c r="F26" s="364">
        <v>3011.14</v>
      </c>
      <c r="G26" s="5">
        <v>120701.52</v>
      </c>
    </row>
    <row r="27" spans="1:7">
      <c r="B27" s="469">
        <v>34</v>
      </c>
      <c r="C27" s="363" t="s">
        <v>126</v>
      </c>
      <c r="D27" s="364">
        <v>48904.23</v>
      </c>
      <c r="E27" s="364">
        <v>898.14</v>
      </c>
      <c r="F27" s="364">
        <v>881.42</v>
      </c>
      <c r="G27" s="5">
        <v>50683.8</v>
      </c>
    </row>
    <row r="28" spans="1:7">
      <c r="B28" s="469">
        <v>37</v>
      </c>
      <c r="C28" s="363" t="s">
        <v>127</v>
      </c>
      <c r="D28" s="364">
        <v>88258.33</v>
      </c>
      <c r="E28" s="364">
        <v>1911.19</v>
      </c>
      <c r="F28" s="364">
        <v>2436.52</v>
      </c>
      <c r="G28" s="5">
        <v>92606.04</v>
      </c>
    </row>
    <row r="29" spans="1:7">
      <c r="B29" s="469">
        <v>40</v>
      </c>
      <c r="C29" s="363" t="s">
        <v>128</v>
      </c>
      <c r="D29" s="364">
        <v>43774.9</v>
      </c>
      <c r="E29" s="364">
        <v>2121.04</v>
      </c>
      <c r="F29" s="364">
        <v>1257.3800000000001</v>
      </c>
      <c r="G29" s="5">
        <v>47153.33</v>
      </c>
    </row>
    <row r="30" spans="1:7">
      <c r="B30" s="469">
        <v>42</v>
      </c>
      <c r="C30" s="363" t="s">
        <v>129</v>
      </c>
      <c r="D30" s="364">
        <v>30021.57</v>
      </c>
      <c r="E30" s="364">
        <v>701.38</v>
      </c>
      <c r="F30" s="364">
        <v>680.57</v>
      </c>
      <c r="G30" s="5">
        <v>31403.52</v>
      </c>
    </row>
    <row r="31" spans="1:7">
      <c r="B31" s="469">
        <v>47</v>
      </c>
      <c r="C31" s="363" t="s">
        <v>130</v>
      </c>
      <c r="D31" s="364">
        <v>172940.09</v>
      </c>
      <c r="E31" s="364">
        <v>2681.09</v>
      </c>
      <c r="F31" s="364">
        <v>3984.28</v>
      </c>
      <c r="G31" s="5">
        <v>179605.47</v>
      </c>
    </row>
    <row r="32" spans="1:7">
      <c r="B32" s="469">
        <v>49</v>
      </c>
      <c r="C32" s="363" t="s">
        <v>131</v>
      </c>
      <c r="D32" s="364">
        <v>38825.33</v>
      </c>
      <c r="E32" s="364">
        <v>1355.57</v>
      </c>
      <c r="F32" s="364">
        <v>827.47</v>
      </c>
      <c r="G32" s="5">
        <v>41008.379999999997</v>
      </c>
    </row>
    <row r="33" spans="2:7">
      <c r="B33" s="470"/>
      <c r="C33" s="476" t="s">
        <v>169</v>
      </c>
      <c r="D33" s="477">
        <v>690108.8</v>
      </c>
      <c r="E33" s="477">
        <v>13420.9</v>
      </c>
      <c r="F33" s="477">
        <v>16553.04</v>
      </c>
      <c r="G33" s="478">
        <v>720082.76</v>
      </c>
    </row>
    <row r="34" spans="2:7">
      <c r="B34" s="469">
        <v>2</v>
      </c>
      <c r="C34" s="363" t="s">
        <v>115</v>
      </c>
      <c r="D34" s="364">
        <v>100032.95</v>
      </c>
      <c r="E34" s="364">
        <v>10029.040000000001</v>
      </c>
      <c r="F34" s="364">
        <v>2162.09</v>
      </c>
      <c r="G34" s="5">
        <v>112224.09</v>
      </c>
    </row>
    <row r="35" spans="2:7">
      <c r="B35" s="469">
        <v>13</v>
      </c>
      <c r="C35" s="363" t="s">
        <v>116</v>
      </c>
      <c r="D35" s="364">
        <v>119450.38</v>
      </c>
      <c r="E35" s="364">
        <v>10132.33</v>
      </c>
      <c r="F35" s="364">
        <v>2870.66</v>
      </c>
      <c r="G35" s="5">
        <v>132453.38</v>
      </c>
    </row>
    <row r="36" spans="2:7">
      <c r="B36" s="469">
        <v>16</v>
      </c>
      <c r="C36" s="363" t="s">
        <v>117</v>
      </c>
      <c r="D36" s="364">
        <v>51574.8</v>
      </c>
      <c r="E36" s="364">
        <v>5410</v>
      </c>
      <c r="F36" s="364">
        <v>1148.23</v>
      </c>
      <c r="G36" s="5">
        <v>58133.04</v>
      </c>
    </row>
    <row r="37" spans="2:7">
      <c r="B37" s="469">
        <v>19</v>
      </c>
      <c r="C37" s="363" t="s">
        <v>118</v>
      </c>
      <c r="D37" s="364">
        <v>76165.899999999994</v>
      </c>
      <c r="E37" s="364">
        <v>653.23</v>
      </c>
      <c r="F37" s="364">
        <v>1439.19</v>
      </c>
      <c r="G37" s="5">
        <v>78258.33</v>
      </c>
    </row>
    <row r="38" spans="2:7">
      <c r="B38" s="469">
        <v>45</v>
      </c>
      <c r="C38" s="363" t="s">
        <v>119</v>
      </c>
      <c r="D38" s="364">
        <v>175704.8</v>
      </c>
      <c r="E38" s="364">
        <v>6313.9</v>
      </c>
      <c r="F38" s="364">
        <v>3075.8</v>
      </c>
      <c r="G38" s="5">
        <v>185094.52</v>
      </c>
    </row>
    <row r="39" spans="2:7">
      <c r="B39" s="470"/>
      <c r="C39" s="476" t="s">
        <v>155</v>
      </c>
      <c r="D39" s="477">
        <v>522928.85</v>
      </c>
      <c r="E39" s="477">
        <v>32538.52</v>
      </c>
      <c r="F39" s="477">
        <v>10696</v>
      </c>
      <c r="G39" s="478">
        <v>566163.38</v>
      </c>
    </row>
    <row r="40" spans="2:7">
      <c r="B40" s="469">
        <v>8</v>
      </c>
      <c r="C40" s="363" t="s">
        <v>97</v>
      </c>
      <c r="D40" s="364">
        <v>2126066</v>
      </c>
      <c r="E40" s="364">
        <v>4542.33</v>
      </c>
      <c r="F40" s="364">
        <v>47307.71</v>
      </c>
      <c r="G40" s="5">
        <v>2177916.04</v>
      </c>
    </row>
    <row r="41" spans="2:7">
      <c r="B41" s="469">
        <v>17</v>
      </c>
      <c r="C41" s="363" t="s">
        <v>617</v>
      </c>
      <c r="D41" s="364">
        <v>242628.42</v>
      </c>
      <c r="E41" s="364">
        <v>3154.61</v>
      </c>
      <c r="F41" s="364">
        <v>4619</v>
      </c>
      <c r="G41" s="5">
        <v>250402.04</v>
      </c>
    </row>
    <row r="42" spans="2:7">
      <c r="B42" s="469">
        <v>25</v>
      </c>
      <c r="C42" s="363" t="s">
        <v>619</v>
      </c>
      <c r="D42" s="364">
        <v>139774.85</v>
      </c>
      <c r="E42" s="364">
        <v>6474.33</v>
      </c>
      <c r="F42" s="364">
        <v>2069.52</v>
      </c>
      <c r="G42" s="5">
        <v>148318.71</v>
      </c>
    </row>
    <row r="43" spans="2:7">
      <c r="B43" s="469">
        <v>43</v>
      </c>
      <c r="C43" s="363" t="s">
        <v>98</v>
      </c>
      <c r="D43" s="364">
        <v>237569.9</v>
      </c>
      <c r="E43" s="364">
        <v>7230.47</v>
      </c>
      <c r="F43" s="364">
        <v>3510.57</v>
      </c>
      <c r="G43" s="5">
        <v>248310.95</v>
      </c>
    </row>
    <row r="44" spans="2:7">
      <c r="B44" s="470"/>
      <c r="C44" s="476" t="s">
        <v>40</v>
      </c>
      <c r="D44" s="477">
        <v>2746039.19</v>
      </c>
      <c r="E44" s="477">
        <v>21401.759999999998</v>
      </c>
      <c r="F44" s="477">
        <v>57506.8</v>
      </c>
      <c r="G44" s="478">
        <v>2824947.76</v>
      </c>
    </row>
    <row r="45" spans="2:7">
      <c r="B45" s="469">
        <v>3</v>
      </c>
      <c r="C45" s="363" t="s">
        <v>109</v>
      </c>
      <c r="D45" s="364">
        <v>486122.52</v>
      </c>
      <c r="E45" s="364">
        <v>17780.849999999999</v>
      </c>
      <c r="F45" s="364">
        <v>8759.23</v>
      </c>
      <c r="G45" s="5">
        <v>512662.61</v>
      </c>
    </row>
    <row r="46" spans="2:7">
      <c r="B46" s="469">
        <v>12</v>
      </c>
      <c r="C46" s="363" t="s">
        <v>110</v>
      </c>
      <c r="D46" s="364">
        <v>185073.47</v>
      </c>
      <c r="E46" s="364">
        <v>12567.66</v>
      </c>
      <c r="F46" s="364">
        <v>3717.38</v>
      </c>
      <c r="G46" s="5">
        <v>201358.52</v>
      </c>
    </row>
    <row r="47" spans="2:7">
      <c r="B47" s="469">
        <v>46</v>
      </c>
      <c r="C47" s="363" t="s">
        <v>111</v>
      </c>
      <c r="D47" s="364">
        <v>804514.33</v>
      </c>
      <c r="E47" s="364">
        <v>35613.949999999997</v>
      </c>
      <c r="F47" s="364">
        <v>17698.09</v>
      </c>
      <c r="G47" s="5">
        <v>857826.38</v>
      </c>
    </row>
    <row r="48" spans="2:7">
      <c r="B48" s="470"/>
      <c r="C48" s="476" t="s">
        <v>41</v>
      </c>
      <c r="D48" s="477">
        <v>1475710.33</v>
      </c>
      <c r="E48" s="477">
        <v>65962.47</v>
      </c>
      <c r="F48" s="477">
        <v>30174.71</v>
      </c>
      <c r="G48" s="478">
        <v>1571847.52</v>
      </c>
    </row>
    <row r="49" spans="2:7">
      <c r="B49" s="469">
        <v>6</v>
      </c>
      <c r="C49" s="363" t="s">
        <v>122</v>
      </c>
      <c r="D49" s="364">
        <v>160917.42000000001</v>
      </c>
      <c r="E49" s="364">
        <v>36525.47</v>
      </c>
      <c r="F49" s="364">
        <v>2543.09</v>
      </c>
      <c r="G49" s="5">
        <v>199986</v>
      </c>
    </row>
    <row r="50" spans="2:7">
      <c r="B50" s="469">
        <v>10</v>
      </c>
      <c r="C50" s="363" t="s">
        <v>123</v>
      </c>
      <c r="D50" s="364">
        <v>93863.52</v>
      </c>
      <c r="E50" s="364">
        <v>18370.52</v>
      </c>
      <c r="F50" s="364">
        <v>1844.85</v>
      </c>
      <c r="G50" s="5">
        <v>114078.9</v>
      </c>
    </row>
    <row r="51" spans="2:7">
      <c r="B51" s="470"/>
      <c r="C51" s="476" t="s">
        <v>43</v>
      </c>
      <c r="D51" s="477">
        <v>254780.95</v>
      </c>
      <c r="E51" s="477">
        <v>54896</v>
      </c>
      <c r="F51" s="477">
        <v>4387.95</v>
      </c>
      <c r="G51" s="478">
        <v>314064.90000000002</v>
      </c>
    </row>
    <row r="52" spans="2:7">
      <c r="B52" s="469">
        <v>15</v>
      </c>
      <c r="C52" s="363" t="s">
        <v>621</v>
      </c>
      <c r="D52" s="364">
        <v>327785</v>
      </c>
      <c r="E52" s="364">
        <v>2017.33</v>
      </c>
      <c r="F52" s="364">
        <v>10886.42</v>
      </c>
      <c r="G52" s="5">
        <v>340688.76</v>
      </c>
    </row>
    <row r="53" spans="2:7">
      <c r="B53" s="469">
        <v>27</v>
      </c>
      <c r="C53" s="363" t="s">
        <v>99</v>
      </c>
      <c r="D53" s="364">
        <v>81230.710000000006</v>
      </c>
      <c r="E53" s="364">
        <v>1833.85</v>
      </c>
      <c r="F53" s="364">
        <v>3155.14</v>
      </c>
      <c r="G53" s="5">
        <v>86219.71</v>
      </c>
    </row>
    <row r="54" spans="2:7">
      <c r="B54" s="469">
        <v>32</v>
      </c>
      <c r="C54" s="363" t="s">
        <v>361</v>
      </c>
      <c r="D54" s="364">
        <v>75145.38</v>
      </c>
      <c r="E54" s="364">
        <v>367.28</v>
      </c>
      <c r="F54" s="364">
        <v>2882.85</v>
      </c>
      <c r="G54" s="5">
        <v>78395.520000000004</v>
      </c>
    </row>
    <row r="55" spans="2:7">
      <c r="B55" s="469">
        <v>36</v>
      </c>
      <c r="C55" s="363" t="s">
        <v>100</v>
      </c>
      <c r="D55" s="364">
        <v>266144.42</v>
      </c>
      <c r="E55" s="364">
        <v>1342.23</v>
      </c>
      <c r="F55" s="364">
        <v>8279.19</v>
      </c>
      <c r="G55" s="5">
        <v>275765.84999999998</v>
      </c>
    </row>
    <row r="56" spans="2:7">
      <c r="B56" s="469"/>
      <c r="C56" s="476" t="s">
        <v>46</v>
      </c>
      <c r="D56" s="477">
        <v>750305.52</v>
      </c>
      <c r="E56" s="477">
        <v>5560.71</v>
      </c>
      <c r="F56" s="477">
        <v>25203.61</v>
      </c>
      <c r="G56" s="478">
        <v>781069.85</v>
      </c>
    </row>
    <row r="57" spans="2:7">
      <c r="B57" s="468">
        <v>28</v>
      </c>
      <c r="C57" s="476" t="s">
        <v>173</v>
      </c>
      <c r="D57" s="477">
        <v>2707680</v>
      </c>
      <c r="E57" s="477">
        <v>1932.42</v>
      </c>
      <c r="F57" s="477">
        <v>101501.9</v>
      </c>
      <c r="G57" s="478">
        <v>2811114.33</v>
      </c>
    </row>
    <row r="58" spans="2:7">
      <c r="B58" s="471">
        <v>30</v>
      </c>
      <c r="C58" s="476" t="s">
        <v>186</v>
      </c>
      <c r="D58" s="477">
        <v>403188.09</v>
      </c>
      <c r="E58" s="477">
        <v>78784.33</v>
      </c>
      <c r="F58" s="477">
        <v>10451.66</v>
      </c>
      <c r="G58" s="478">
        <v>492424.09</v>
      </c>
    </row>
    <row r="59" spans="2:7">
      <c r="B59" s="470">
        <v>31</v>
      </c>
      <c r="C59" s="476" t="s">
        <v>49</v>
      </c>
      <c r="D59" s="477">
        <v>229211.57</v>
      </c>
      <c r="E59" s="477">
        <v>5117.57</v>
      </c>
      <c r="F59" s="477">
        <v>6886.47</v>
      </c>
      <c r="G59" s="478">
        <v>241215.61</v>
      </c>
    </row>
    <row r="60" spans="2:7">
      <c r="B60" s="469">
        <v>1</v>
      </c>
      <c r="C60" s="363" t="s">
        <v>367</v>
      </c>
      <c r="D60" s="364">
        <v>132515.19</v>
      </c>
      <c r="E60" s="364">
        <v>740.28</v>
      </c>
      <c r="F60" s="364">
        <v>2879.14</v>
      </c>
      <c r="G60" s="5">
        <v>136134.60999999999</v>
      </c>
    </row>
    <row r="61" spans="2:7">
      <c r="B61" s="469">
        <v>20</v>
      </c>
      <c r="C61" s="363" t="s">
        <v>630</v>
      </c>
      <c r="D61" s="364">
        <v>244864.9</v>
      </c>
      <c r="E61" s="364">
        <v>501.95</v>
      </c>
      <c r="F61" s="364">
        <v>9557</v>
      </c>
      <c r="G61" s="5">
        <v>254923.85</v>
      </c>
    </row>
    <row r="62" spans="2:7">
      <c r="B62" s="469">
        <v>48</v>
      </c>
      <c r="C62" s="363" t="s">
        <v>631</v>
      </c>
      <c r="D62" s="364">
        <v>378451.38</v>
      </c>
      <c r="E62" s="364">
        <v>880.09</v>
      </c>
      <c r="F62" s="364">
        <v>15382.28</v>
      </c>
      <c r="G62" s="5">
        <v>394713.76</v>
      </c>
    </row>
    <row r="63" spans="2:7">
      <c r="B63" s="469"/>
      <c r="C63" s="476" t="s">
        <v>75</v>
      </c>
      <c r="D63" s="477">
        <v>755831.47</v>
      </c>
      <c r="E63" s="477">
        <v>2122.33</v>
      </c>
      <c r="F63" s="477">
        <v>27818.42</v>
      </c>
      <c r="G63" s="478">
        <v>785772.23</v>
      </c>
    </row>
    <row r="64" spans="2:7">
      <c r="B64" s="471">
        <v>26</v>
      </c>
      <c r="C64" s="476" t="s">
        <v>50</v>
      </c>
      <c r="D64" s="477">
        <v>97024.76</v>
      </c>
      <c r="E64" s="477">
        <v>3442.38</v>
      </c>
      <c r="F64" s="477">
        <v>2610.42</v>
      </c>
      <c r="G64" s="478">
        <v>103077.57</v>
      </c>
    </row>
    <row r="65" spans="2:7">
      <c r="B65" s="469">
        <v>51</v>
      </c>
      <c r="C65" s="482" t="s">
        <v>51</v>
      </c>
      <c r="D65" s="483">
        <v>16990.330000000002</v>
      </c>
      <c r="E65" s="483">
        <v>3</v>
      </c>
      <c r="F65" s="483">
        <v>725.8</v>
      </c>
      <c r="G65" s="484">
        <v>17719.14</v>
      </c>
    </row>
    <row r="66" spans="2:7">
      <c r="B66" s="469">
        <v>52</v>
      </c>
      <c r="C66" s="482" t="s">
        <v>52</v>
      </c>
      <c r="D66" s="483">
        <v>18467</v>
      </c>
      <c r="E66" s="483">
        <v>1</v>
      </c>
      <c r="F66" s="483">
        <v>705.42</v>
      </c>
      <c r="G66" s="484">
        <v>19173.419999999998</v>
      </c>
    </row>
    <row r="67" spans="2:7" ht="15.6" customHeight="1">
      <c r="B67" s="1216" t="s">
        <v>12</v>
      </c>
      <c r="C67" s="1217"/>
      <c r="D67" s="366">
        <v>14562222.710000001</v>
      </c>
      <c r="E67" s="366">
        <v>747920.57</v>
      </c>
      <c r="F67" s="366">
        <v>380524.33</v>
      </c>
      <c r="G67" s="367">
        <v>15690667.609999999</v>
      </c>
    </row>
    <row r="68" spans="2:7" ht="30.95" customHeight="1">
      <c r="B68" s="422"/>
      <c r="C68" s="1218"/>
      <c r="D68" s="1219"/>
      <c r="E68" s="1219"/>
      <c r="F68" s="1219"/>
      <c r="G68" s="121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workbookViewId="0">
      <pane ySplit="4" topLeftCell="A5" activePane="bottomLeft" state="frozen"/>
      <selection pane="bottomLeft" activeCell="L40" sqref="L40"/>
    </sheetView>
  </sheetViews>
  <sheetFormatPr baseColWidth="10" defaultColWidth="11.5703125" defaultRowHeight="15"/>
  <cols>
    <col min="1" max="1" width="3.28515625" style="313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223" t="s">
        <v>660</v>
      </c>
      <c r="D1" s="1224"/>
      <c r="E1" s="1224"/>
      <c r="F1" s="1224"/>
      <c r="G1" s="1224"/>
      <c r="H1" s="1224"/>
    </row>
    <row r="2" spans="1:8" s="210" customFormat="1" ht="15.75" customHeight="1">
      <c r="A2" s="423"/>
      <c r="B2"/>
      <c r="C2" s="374" t="s">
        <v>273</v>
      </c>
      <c r="D2" s="375"/>
      <c r="E2" s="375"/>
      <c r="F2" s="375"/>
      <c r="G2" s="375"/>
      <c r="H2" s="375"/>
    </row>
    <row r="3" spans="1:8" ht="21.2" customHeight="1">
      <c r="A3" s="423"/>
      <c r="B3" s="1229" t="s">
        <v>613</v>
      </c>
      <c r="C3" s="1230"/>
      <c r="D3" s="1227" t="s">
        <v>657</v>
      </c>
      <c r="E3" s="1225" t="s">
        <v>237</v>
      </c>
      <c r="F3" s="1226"/>
      <c r="G3" s="1225" t="s">
        <v>236</v>
      </c>
      <c r="H3" s="1226"/>
    </row>
    <row r="4" spans="1:8" ht="17.45" customHeight="1">
      <c r="A4" s="423"/>
      <c r="B4" s="1231"/>
      <c r="C4" s="1232"/>
      <c r="D4" s="1228"/>
      <c r="E4" s="510" t="s">
        <v>11</v>
      </c>
      <c r="F4" s="511" t="s">
        <v>192</v>
      </c>
      <c r="G4" s="510" t="s">
        <v>11</v>
      </c>
      <c r="H4" s="511" t="s">
        <v>192</v>
      </c>
    </row>
    <row r="5" spans="1:8" ht="12.95" customHeight="1">
      <c r="A5" s="424"/>
      <c r="B5" s="468">
        <v>4</v>
      </c>
      <c r="C5" s="376" t="s">
        <v>101</v>
      </c>
      <c r="D5" s="3">
        <v>303130.76</v>
      </c>
      <c r="E5" s="377">
        <v>9811.8076190481661</v>
      </c>
      <c r="F5" s="988">
        <v>3.3450984122924909E-2</v>
      </c>
      <c r="G5" s="377">
        <v>919.90999999997439</v>
      </c>
      <c r="H5" s="4">
        <v>3.0439343921635498E-3</v>
      </c>
    </row>
    <row r="6" spans="1:8" ht="12.95" customHeight="1">
      <c r="A6" s="424"/>
      <c r="B6" s="469">
        <v>11</v>
      </c>
      <c r="C6" s="376" t="s">
        <v>102</v>
      </c>
      <c r="D6" s="3">
        <v>368754.42</v>
      </c>
      <c r="E6" s="377">
        <v>-3894.1038095234544</v>
      </c>
      <c r="F6" s="988">
        <v>-1.0449803395743196E-2</v>
      </c>
      <c r="G6" s="377">
        <v>-8293.3300000000163</v>
      </c>
      <c r="H6" s="4">
        <v>-2.1995436917472744E-2</v>
      </c>
    </row>
    <row r="7" spans="1:8" ht="12.95" customHeight="1">
      <c r="A7" s="424"/>
      <c r="B7" s="469">
        <v>14</v>
      </c>
      <c r="C7" s="376" t="s">
        <v>103</v>
      </c>
      <c r="D7" s="3">
        <v>298274.03999999998</v>
      </c>
      <c r="E7" s="377">
        <v>6062.8971428573132</v>
      </c>
      <c r="F7" s="988">
        <v>2.0748343418996118E-2</v>
      </c>
      <c r="G7" s="377">
        <v>-1451.3600000000442</v>
      </c>
      <c r="H7" s="4">
        <v>-4.84229898433719E-3</v>
      </c>
    </row>
    <row r="8" spans="1:8" ht="12.95" customHeight="1">
      <c r="A8" s="424"/>
      <c r="B8" s="469">
        <v>18</v>
      </c>
      <c r="C8" s="376" t="s">
        <v>104</v>
      </c>
      <c r="D8" s="3">
        <v>329781.71000000002</v>
      </c>
      <c r="E8" s="377">
        <v>849.75761904765386</v>
      </c>
      <c r="F8" s="988">
        <v>2.5833842315918787E-3</v>
      </c>
      <c r="G8" s="377">
        <v>-5730.6900000000023</v>
      </c>
      <c r="H8" s="4">
        <v>-1.7080411931123862E-2</v>
      </c>
    </row>
    <row r="9" spans="1:8" ht="12.95" customHeight="1">
      <c r="A9" s="424"/>
      <c r="B9" s="469">
        <v>21</v>
      </c>
      <c r="C9" s="376" t="s">
        <v>105</v>
      </c>
      <c r="D9" s="3">
        <v>204263.47</v>
      </c>
      <c r="E9" s="377">
        <v>-1914.3395238096127</v>
      </c>
      <c r="F9" s="988">
        <v>-9.2848960236360245E-3</v>
      </c>
      <c r="G9" s="377">
        <v>-1650.5299999999697</v>
      </c>
      <c r="H9" s="4">
        <v>-8.0156278834851991E-3</v>
      </c>
    </row>
    <row r="10" spans="1:8" ht="12.95" customHeight="1">
      <c r="A10" s="424"/>
      <c r="B10" s="469">
        <v>23</v>
      </c>
      <c r="C10" s="376" t="s">
        <v>106</v>
      </c>
      <c r="D10" s="3">
        <v>242356.19</v>
      </c>
      <c r="E10" s="377">
        <v>13108.475714286149</v>
      </c>
      <c r="F10" s="988">
        <v>5.7180398745214633E-2</v>
      </c>
      <c r="G10" s="377">
        <v>6167.9899999999907</v>
      </c>
      <c r="H10" s="4">
        <v>2.611472546045901E-2</v>
      </c>
    </row>
    <row r="11" spans="1:8" ht="12.95" customHeight="1">
      <c r="A11" s="424"/>
      <c r="B11" s="469">
        <v>29</v>
      </c>
      <c r="C11" s="376" t="s">
        <v>107</v>
      </c>
      <c r="D11" s="3">
        <v>601539.42000000004</v>
      </c>
      <c r="E11" s="377">
        <v>-4910.6276190475328</v>
      </c>
      <c r="F11" s="988">
        <v>-8.0973323991430091E-3</v>
      </c>
      <c r="G11" s="377">
        <v>-24543.330000000075</v>
      </c>
      <c r="H11" s="4">
        <v>-3.9201415467843614E-2</v>
      </c>
    </row>
    <row r="12" spans="1:8" ht="12.95" customHeight="1">
      <c r="A12" s="424"/>
      <c r="B12" s="469">
        <v>41</v>
      </c>
      <c r="C12" s="376" t="s">
        <v>108</v>
      </c>
      <c r="D12" s="3">
        <v>747557.76</v>
      </c>
      <c r="E12" s="377">
        <v>976.8552380950423</v>
      </c>
      <c r="F12" s="988">
        <v>1.3084385521573427E-3</v>
      </c>
      <c r="G12" s="377">
        <v>-7080.2399999999907</v>
      </c>
      <c r="H12" s="4">
        <v>-9.382299857680132E-3</v>
      </c>
    </row>
    <row r="13" spans="1:8" ht="12.95" customHeight="1">
      <c r="A13" s="424"/>
      <c r="B13" s="470"/>
      <c r="C13" s="485" t="s">
        <v>165</v>
      </c>
      <c r="D13" s="486">
        <v>3095657.8</v>
      </c>
      <c r="E13" s="487">
        <v>20090.75238095317</v>
      </c>
      <c r="F13" s="488">
        <v>6.5323734029816283E-3</v>
      </c>
      <c r="G13" s="487">
        <v>-41661.550000000279</v>
      </c>
      <c r="H13" s="488">
        <v>-1.3279346267379588E-2</v>
      </c>
    </row>
    <row r="14" spans="1:8" ht="12.95" customHeight="1">
      <c r="A14" s="424"/>
      <c r="B14" s="469">
        <v>22</v>
      </c>
      <c r="C14" s="376" t="s">
        <v>112</v>
      </c>
      <c r="D14" s="3">
        <v>96099.9</v>
      </c>
      <c r="E14" s="377">
        <v>-568.71904761901533</v>
      </c>
      <c r="F14" s="4">
        <v>-5.8831816697294537E-3</v>
      </c>
      <c r="G14" s="377">
        <v>-1134.3000000000175</v>
      </c>
      <c r="H14" s="4">
        <v>-1.1665648506389958E-2</v>
      </c>
    </row>
    <row r="15" spans="1:8" ht="12.95" customHeight="1">
      <c r="A15" s="424"/>
      <c r="B15" s="469">
        <v>4</v>
      </c>
      <c r="C15" s="376" t="s">
        <v>113</v>
      </c>
      <c r="D15" s="3">
        <v>54226.57</v>
      </c>
      <c r="E15" s="377">
        <v>-945.38238095236738</v>
      </c>
      <c r="F15" s="4">
        <v>-1.7135198958062481E-2</v>
      </c>
      <c r="G15" s="377">
        <v>-850.1299999999901</v>
      </c>
      <c r="H15" s="4">
        <v>-1.5435383746665865E-2</v>
      </c>
    </row>
    <row r="16" spans="1:8" ht="12.95" customHeight="1">
      <c r="A16" s="424"/>
      <c r="B16" s="469">
        <v>50</v>
      </c>
      <c r="C16" s="376" t="s">
        <v>114</v>
      </c>
      <c r="D16" s="3">
        <v>417004.38</v>
      </c>
      <c r="E16" s="377">
        <v>-835.81047619017772</v>
      </c>
      <c r="F16" s="4">
        <v>-2.0003113516621207E-3</v>
      </c>
      <c r="G16" s="377">
        <v>-8010.8699999999953</v>
      </c>
      <c r="H16" s="4">
        <v>-1.8848429556351243E-2</v>
      </c>
    </row>
    <row r="17" spans="1:8" ht="12.95" customHeight="1">
      <c r="A17" s="424"/>
      <c r="B17" s="469"/>
      <c r="C17" s="485" t="s">
        <v>74</v>
      </c>
      <c r="D17" s="486">
        <v>567330.85</v>
      </c>
      <c r="E17" s="487">
        <v>-2349.9119047615677</v>
      </c>
      <c r="F17" s="488">
        <v>-4.1249627193035154E-3</v>
      </c>
      <c r="G17" s="487">
        <v>-9995.3000000000466</v>
      </c>
      <c r="H17" s="488">
        <v>-1.7313090702716361E-2</v>
      </c>
    </row>
    <row r="18" spans="1:8" ht="12.95" customHeight="1">
      <c r="A18" s="424"/>
      <c r="B18" s="468">
        <v>33</v>
      </c>
      <c r="C18" s="485" t="s">
        <v>23</v>
      </c>
      <c r="D18" s="486">
        <v>360581.8</v>
      </c>
      <c r="E18" s="487">
        <v>-1573.7238095240318</v>
      </c>
      <c r="F18" s="488">
        <v>-4.3454364383842536E-3</v>
      </c>
      <c r="G18" s="487">
        <v>-7577.9000000000233</v>
      </c>
      <c r="H18" s="488">
        <v>-2.0583187133192515E-2</v>
      </c>
    </row>
    <row r="19" spans="1:8" ht="12.95" customHeight="1">
      <c r="A19" s="424"/>
      <c r="B19" s="471">
        <v>7</v>
      </c>
      <c r="C19" s="485" t="s">
        <v>356</v>
      </c>
      <c r="D19" s="486">
        <v>421953.52</v>
      </c>
      <c r="E19" s="487">
        <v>-19153.670476190804</v>
      </c>
      <c r="F19" s="488">
        <v>-4.3421805152425108E-2</v>
      </c>
      <c r="G19" s="487">
        <v>-30151.429999999935</v>
      </c>
      <c r="H19" s="488">
        <v>-6.6691218488096449E-2</v>
      </c>
    </row>
    <row r="20" spans="1:8" ht="12.95" customHeight="1">
      <c r="A20" s="424"/>
      <c r="B20" s="469">
        <v>35</v>
      </c>
      <c r="C20" s="376" t="s">
        <v>120</v>
      </c>
      <c r="D20" s="3">
        <v>410673.42</v>
      </c>
      <c r="E20" s="377">
        <v>80.943809523538221</v>
      </c>
      <c r="F20" s="4">
        <v>1.9713904715090713E-4</v>
      </c>
      <c r="G20" s="377">
        <v>-25891.48000000004</v>
      </c>
      <c r="H20" s="4">
        <v>-5.9307287415914622E-2</v>
      </c>
    </row>
    <row r="21" spans="1:8" ht="12.95" customHeight="1">
      <c r="A21" s="424"/>
      <c r="B21" s="469">
        <v>38</v>
      </c>
      <c r="C21" s="376" t="s">
        <v>121</v>
      </c>
      <c r="D21" s="3">
        <v>370093.38</v>
      </c>
      <c r="E21" s="377">
        <v>-376.81047619122546</v>
      </c>
      <c r="F21" s="4">
        <v>-1.0171141589202515E-3</v>
      </c>
      <c r="G21" s="377">
        <v>-18207.619999999995</v>
      </c>
      <c r="H21" s="4">
        <v>-4.6890479293125731E-2</v>
      </c>
    </row>
    <row r="22" spans="1:8" ht="12.95" customHeight="1">
      <c r="A22" s="424"/>
      <c r="B22" s="469"/>
      <c r="C22" s="485" t="s">
        <v>24</v>
      </c>
      <c r="D22" s="486">
        <v>780766.8</v>
      </c>
      <c r="E22" s="487">
        <v>-295.86666666762903</v>
      </c>
      <c r="F22" s="488">
        <v>-3.788001645633754E-4</v>
      </c>
      <c r="G22" s="487">
        <v>-44099.099999999977</v>
      </c>
      <c r="H22" s="488">
        <v>-5.3462144574045301E-2</v>
      </c>
    </row>
    <row r="23" spans="1:8" ht="12.95" customHeight="1">
      <c r="A23" s="424"/>
      <c r="B23" s="471">
        <v>39</v>
      </c>
      <c r="C23" s="485" t="s">
        <v>25</v>
      </c>
      <c r="D23" s="486">
        <v>216716.61</v>
      </c>
      <c r="E23" s="487">
        <v>-1445.3423809528467</v>
      </c>
      <c r="F23" s="488">
        <v>-6.6250891375825294E-3</v>
      </c>
      <c r="G23" s="487">
        <v>-2949.789999999979</v>
      </c>
      <c r="H23" s="488">
        <v>-1.3428498850984849E-2</v>
      </c>
    </row>
    <row r="24" spans="1:8" ht="12.95" customHeight="1">
      <c r="A24" s="424"/>
      <c r="B24" s="469">
        <v>5</v>
      </c>
      <c r="C24" s="376" t="s">
        <v>166</v>
      </c>
      <c r="D24" s="3">
        <v>53152.09</v>
      </c>
      <c r="E24" s="377">
        <v>-1976.433809523769</v>
      </c>
      <c r="F24" s="4">
        <v>-3.5851382786025732E-2</v>
      </c>
      <c r="G24" s="377">
        <v>-841.06000000001222</v>
      </c>
      <c r="H24" s="4">
        <v>-1.5577161176927312E-2</v>
      </c>
    </row>
    <row r="25" spans="1:8" ht="12.95" customHeight="1">
      <c r="A25" s="424"/>
      <c r="B25" s="469">
        <v>9</v>
      </c>
      <c r="C25" s="376" t="s">
        <v>124</v>
      </c>
      <c r="D25" s="3">
        <v>145123.47</v>
      </c>
      <c r="E25" s="377">
        <v>-2002.5300000004063</v>
      </c>
      <c r="F25" s="4">
        <v>-1.3610986501368938E-2</v>
      </c>
      <c r="G25" s="377">
        <v>-3284.3299999999872</v>
      </c>
      <c r="H25" s="4">
        <v>-2.2130440583311595E-2</v>
      </c>
    </row>
    <row r="26" spans="1:8" ht="12.95" customHeight="1">
      <c r="A26" s="425"/>
      <c r="B26" s="469">
        <v>24</v>
      </c>
      <c r="C26" s="376" t="s">
        <v>125</v>
      </c>
      <c r="D26" s="3">
        <v>156849.9</v>
      </c>
      <c r="E26" s="377">
        <v>-1155.4809523811273</v>
      </c>
      <c r="F26" s="4">
        <v>-7.3129215310038242E-3</v>
      </c>
      <c r="G26" s="377">
        <v>-2774.8999999999651</v>
      </c>
      <c r="H26" s="4">
        <v>-1.7383890222571696E-2</v>
      </c>
    </row>
    <row r="27" spans="1:8" ht="12.95" customHeight="1">
      <c r="B27" s="469">
        <v>34</v>
      </c>
      <c r="C27" s="376" t="s">
        <v>126</v>
      </c>
      <c r="D27" s="3">
        <v>63714.8</v>
      </c>
      <c r="E27" s="377">
        <v>-74.104761904804036</v>
      </c>
      <c r="F27" s="4">
        <v>-1.1617186747664432E-3</v>
      </c>
      <c r="G27" s="377">
        <v>-1349.2499999999854</v>
      </c>
      <c r="H27" s="4">
        <v>-2.0737258132562997E-2</v>
      </c>
    </row>
    <row r="28" spans="1:8" ht="12.95" customHeight="1">
      <c r="B28" s="469">
        <v>37</v>
      </c>
      <c r="C28" s="376" t="s">
        <v>127</v>
      </c>
      <c r="D28" s="3">
        <v>118651.71</v>
      </c>
      <c r="E28" s="377">
        <v>-459.62333333335118</v>
      </c>
      <c r="F28" s="4">
        <v>-3.8587707858755982E-3</v>
      </c>
      <c r="G28" s="377">
        <v>-2362.6399999999849</v>
      </c>
      <c r="H28" s="4">
        <v>-1.9523635006922557E-2</v>
      </c>
    </row>
    <row r="29" spans="1:8" ht="12.95" customHeight="1">
      <c r="B29" s="469">
        <v>40</v>
      </c>
      <c r="C29" s="376" t="s">
        <v>128</v>
      </c>
      <c r="D29" s="3">
        <v>61398.09</v>
      </c>
      <c r="E29" s="377">
        <v>-2453.8623809524142</v>
      </c>
      <c r="F29" s="4">
        <v>-3.8430498825035464E-2</v>
      </c>
      <c r="G29" s="377">
        <v>-766.16000000000349</v>
      </c>
      <c r="H29" s="4">
        <v>-1.2324768657226648E-2</v>
      </c>
    </row>
    <row r="30" spans="1:8" ht="12.95" customHeight="1">
      <c r="B30" s="469">
        <v>42</v>
      </c>
      <c r="C30" s="376" t="s">
        <v>129</v>
      </c>
      <c r="D30" s="3">
        <v>39206.47</v>
      </c>
      <c r="E30" s="377">
        <v>-884.43476190480578</v>
      </c>
      <c r="F30" s="4">
        <v>-2.2060733404680177E-2</v>
      </c>
      <c r="G30" s="377">
        <v>-407.92999999999302</v>
      </c>
      <c r="H30" s="4">
        <v>-1.0297518074235512E-2</v>
      </c>
    </row>
    <row r="31" spans="1:8" ht="12.95" customHeight="1">
      <c r="B31" s="469">
        <v>47</v>
      </c>
      <c r="C31" s="376" t="s">
        <v>130</v>
      </c>
      <c r="D31" s="3">
        <v>215222.23</v>
      </c>
      <c r="E31" s="377">
        <v>-1191.1509523803252</v>
      </c>
      <c r="F31" s="4">
        <v>-5.5040540799203841E-3</v>
      </c>
      <c r="G31" s="377">
        <v>-4643.9699999999721</v>
      </c>
      <c r="H31" s="4">
        <v>-2.1121800440449534E-2</v>
      </c>
    </row>
    <row r="32" spans="1:8" ht="12.95" customHeight="1">
      <c r="B32" s="469">
        <v>49</v>
      </c>
      <c r="C32" s="376" t="s">
        <v>131</v>
      </c>
      <c r="D32" s="3">
        <v>57475.09</v>
      </c>
      <c r="E32" s="377">
        <v>-369.81476190472313</v>
      </c>
      <c r="F32" s="4">
        <v>-6.3932123914269834E-3</v>
      </c>
      <c r="G32" s="377">
        <v>-386.36000000000058</v>
      </c>
      <c r="H32" s="4">
        <v>-6.6773300703664162E-3</v>
      </c>
    </row>
    <row r="33" spans="2:8" ht="12.95" customHeight="1">
      <c r="B33" s="470"/>
      <c r="C33" s="485" t="s">
        <v>169</v>
      </c>
      <c r="D33" s="486">
        <v>910793.9</v>
      </c>
      <c r="E33" s="487">
        <v>-10567.385714285774</v>
      </c>
      <c r="F33" s="488">
        <v>-1.1469318147108165E-2</v>
      </c>
      <c r="G33" s="487">
        <v>-16816.54999999993</v>
      </c>
      <c r="H33" s="488">
        <v>-1.8128892359933979E-2</v>
      </c>
    </row>
    <row r="34" spans="2:8" ht="12.95" customHeight="1">
      <c r="B34" s="469">
        <v>2</v>
      </c>
      <c r="C34" s="376" t="s">
        <v>115</v>
      </c>
      <c r="D34" s="3">
        <v>142288.85</v>
      </c>
      <c r="E34" s="377">
        <v>121.56428571429569</v>
      </c>
      <c r="F34" s="4">
        <v>8.5507917734739536E-4</v>
      </c>
      <c r="G34" s="377">
        <v>1312.1000000000058</v>
      </c>
      <c r="H34" s="4">
        <v>9.3072084581322656E-3</v>
      </c>
    </row>
    <row r="35" spans="2:8" ht="12.95" customHeight="1">
      <c r="B35" s="469">
        <v>13</v>
      </c>
      <c r="C35" s="376" t="s">
        <v>116</v>
      </c>
      <c r="D35" s="3">
        <v>167999.66</v>
      </c>
      <c r="E35" s="377">
        <v>348.80285714298952</v>
      </c>
      <c r="F35" s="4">
        <v>2.080531308263911E-3</v>
      </c>
      <c r="G35" s="377">
        <v>419.86000000001513</v>
      </c>
      <c r="H35" s="4">
        <v>2.5054332324063733E-3</v>
      </c>
    </row>
    <row r="36" spans="2:8" ht="12.95" customHeight="1">
      <c r="B36" s="469">
        <v>16</v>
      </c>
      <c r="C36" s="376" t="s">
        <v>117</v>
      </c>
      <c r="D36" s="3">
        <v>76622.66</v>
      </c>
      <c r="E36" s="377">
        <v>-554.53047619044082</v>
      </c>
      <c r="F36" s="4">
        <v>-7.185160184880246E-3</v>
      </c>
      <c r="G36" s="377">
        <v>-342.63999999999942</v>
      </c>
      <c r="H36" s="4">
        <v>-4.4518763650631676E-3</v>
      </c>
    </row>
    <row r="37" spans="2:8" ht="12.95" customHeight="1">
      <c r="B37" s="469">
        <v>19</v>
      </c>
      <c r="C37" s="376" t="s">
        <v>118</v>
      </c>
      <c r="D37" s="3">
        <v>93315.47</v>
      </c>
      <c r="E37" s="377">
        <v>1346.8985714285227</v>
      </c>
      <c r="F37" s="4">
        <v>1.4645204883655394E-2</v>
      </c>
      <c r="G37" s="377">
        <v>-651.42999999999302</v>
      </c>
      <c r="H37" s="4">
        <v>-6.932547524713395E-3</v>
      </c>
    </row>
    <row r="38" spans="2:8" ht="12.95" customHeight="1">
      <c r="B38" s="469">
        <v>45</v>
      </c>
      <c r="C38" s="376" t="s">
        <v>119</v>
      </c>
      <c r="D38" s="3">
        <v>234775.9</v>
      </c>
      <c r="E38" s="377">
        <v>608.04285714248545</v>
      </c>
      <c r="F38" s="4">
        <v>2.5966111000945702E-3</v>
      </c>
      <c r="G38" s="377">
        <v>2799.75</v>
      </c>
      <c r="H38" s="4">
        <v>1.2069128658269479E-2</v>
      </c>
    </row>
    <row r="39" spans="2:8" ht="12.95" customHeight="1">
      <c r="B39" s="470"/>
      <c r="C39" s="485" t="s">
        <v>155</v>
      </c>
      <c r="D39" s="486">
        <v>715002.57</v>
      </c>
      <c r="E39" s="487">
        <v>1870.8080952378223</v>
      </c>
      <c r="F39" s="488">
        <v>2.6233694741641944E-3</v>
      </c>
      <c r="G39" s="487">
        <v>3537.6699999999255</v>
      </c>
      <c r="H39" s="488">
        <v>4.9723746034413541E-3</v>
      </c>
    </row>
    <row r="40" spans="2:8" ht="12.95" customHeight="1">
      <c r="B40" s="469">
        <v>8</v>
      </c>
      <c r="C40" s="376" t="s">
        <v>97</v>
      </c>
      <c r="D40" s="3">
        <v>2577132.38</v>
      </c>
      <c r="E40" s="377">
        <v>9475.4276190474629</v>
      </c>
      <c r="F40" s="4">
        <v>3.6903012336835239E-3</v>
      </c>
      <c r="G40" s="377">
        <v>-68269.420000000857</v>
      </c>
      <c r="H40" s="4">
        <v>-2.5806824505827719E-2</v>
      </c>
    </row>
    <row r="41" spans="2:8" ht="12.95" customHeight="1">
      <c r="B41" s="469">
        <v>17</v>
      </c>
      <c r="C41" s="376" t="s">
        <v>617</v>
      </c>
      <c r="D41" s="3">
        <v>311533.52</v>
      </c>
      <c r="E41" s="377">
        <v>-4994.7657142856624</v>
      </c>
      <c r="F41" s="4">
        <v>-1.5779840032350778E-2</v>
      </c>
      <c r="G41" s="377">
        <v>-8530.679999999993</v>
      </c>
      <c r="H41" s="4">
        <v>-2.6653027736310397E-2</v>
      </c>
    </row>
    <row r="42" spans="2:8" ht="12.95" customHeight="1">
      <c r="B42" s="469">
        <v>25</v>
      </c>
      <c r="C42" s="376" t="s">
        <v>619</v>
      </c>
      <c r="D42" s="3">
        <v>186355.42</v>
      </c>
      <c r="E42" s="377">
        <v>-371.05619047651999</v>
      </c>
      <c r="F42" s="4">
        <v>-1.9871643167410635E-3</v>
      </c>
      <c r="G42" s="377">
        <v>-1991.7800000000279</v>
      </c>
      <c r="H42" s="4">
        <v>-1.0575044386112564E-2</v>
      </c>
    </row>
    <row r="43" spans="2:8" ht="12.95" customHeight="1">
      <c r="B43" s="469">
        <v>43</v>
      </c>
      <c r="C43" s="376" t="s">
        <v>98</v>
      </c>
      <c r="D43" s="3">
        <v>303973.52</v>
      </c>
      <c r="E43" s="377">
        <v>-757.09904761891812</v>
      </c>
      <c r="F43" s="4">
        <v>-2.4844862980460958E-3</v>
      </c>
      <c r="G43" s="377">
        <v>-5141.5299999999697</v>
      </c>
      <c r="H43" s="4">
        <v>-1.6633062673590215E-2</v>
      </c>
    </row>
    <row r="44" spans="2:8" ht="12.95" customHeight="1">
      <c r="B44" s="470"/>
      <c r="C44" s="485" t="s">
        <v>40</v>
      </c>
      <c r="D44" s="486">
        <v>3378994.85</v>
      </c>
      <c r="E44" s="487">
        <v>3352.5166666666046</v>
      </c>
      <c r="F44" s="488">
        <v>9.9314925445792568E-4</v>
      </c>
      <c r="G44" s="487">
        <v>-83933.400000000838</v>
      </c>
      <c r="H44" s="488">
        <v>-2.4237695366631118E-2</v>
      </c>
    </row>
    <row r="45" spans="2:8" ht="12.95" customHeight="1">
      <c r="B45" s="469">
        <v>3</v>
      </c>
      <c r="C45" s="376" t="s">
        <v>109</v>
      </c>
      <c r="D45" s="3">
        <v>649373.28</v>
      </c>
      <c r="E45" s="377">
        <v>-358.05333333311137</v>
      </c>
      <c r="F45" s="4">
        <v>-5.5107906139628682E-4</v>
      </c>
      <c r="G45" s="377">
        <v>-17695.770000000019</v>
      </c>
      <c r="H45" s="4">
        <v>-2.6527643577527682E-2</v>
      </c>
    </row>
    <row r="46" spans="2:8" ht="12.95" customHeight="1">
      <c r="B46" s="469">
        <v>12</v>
      </c>
      <c r="C46" s="376" t="s">
        <v>110</v>
      </c>
      <c r="D46" s="3">
        <v>243340.61</v>
      </c>
      <c r="E46" s="377">
        <v>5999.371904761967</v>
      </c>
      <c r="F46" s="4">
        <v>2.527741050358312E-2</v>
      </c>
      <c r="G46" s="377">
        <v>1565.9099999999744</v>
      </c>
      <c r="H46" s="4">
        <v>6.4767322635492786E-3</v>
      </c>
    </row>
    <row r="47" spans="2:8" ht="12.95" customHeight="1">
      <c r="B47" s="469">
        <v>46</v>
      </c>
      <c r="C47" s="376" t="s">
        <v>111</v>
      </c>
      <c r="D47" s="3">
        <v>1039763.19</v>
      </c>
      <c r="E47" s="377">
        <v>17267.618571427418</v>
      </c>
      <c r="F47" s="4">
        <v>1.6887719667384005E-2</v>
      </c>
      <c r="G47" s="377">
        <v>-966.30999999912456</v>
      </c>
      <c r="H47" s="4">
        <v>-9.2849294653329917E-4</v>
      </c>
    </row>
    <row r="48" spans="2:8" ht="12.95" customHeight="1">
      <c r="B48" s="470"/>
      <c r="C48" s="485" t="s">
        <v>41</v>
      </c>
      <c r="D48" s="486">
        <v>1932477.09</v>
      </c>
      <c r="E48" s="487">
        <v>22908.947142856428</v>
      </c>
      <c r="F48" s="488">
        <v>1.1996925707285611E-2</v>
      </c>
      <c r="G48" s="487">
        <v>-17096.159999998985</v>
      </c>
      <c r="H48" s="488">
        <v>-8.7691806399164962E-3</v>
      </c>
    </row>
    <row r="49" spans="2:8" ht="12.95" customHeight="1">
      <c r="B49" s="469">
        <v>6</v>
      </c>
      <c r="C49" s="376" t="s">
        <v>122</v>
      </c>
      <c r="D49" s="3">
        <v>248968.23</v>
      </c>
      <c r="E49" s="377">
        <v>316.42047619007644</v>
      </c>
      <c r="F49" s="4">
        <v>1.2725444339056757E-3</v>
      </c>
      <c r="G49" s="377">
        <v>-99.220000000001164</v>
      </c>
      <c r="H49" s="4">
        <v>-3.9836598479647822E-4</v>
      </c>
    </row>
    <row r="50" spans="2:8" ht="12.95" customHeight="1">
      <c r="B50" s="469">
        <v>10</v>
      </c>
      <c r="C50" s="376" t="s">
        <v>123</v>
      </c>
      <c r="D50" s="3">
        <v>145140.79999999999</v>
      </c>
      <c r="E50" s="377">
        <v>-691.77142857149011</v>
      </c>
      <c r="F50" s="4">
        <v>-4.7436002930958399E-3</v>
      </c>
      <c r="G50" s="377">
        <v>1265.8499999999767</v>
      </c>
      <c r="H50" s="4">
        <v>8.7982654381459913E-3</v>
      </c>
    </row>
    <row r="51" spans="2:8" ht="12.95" customHeight="1">
      <c r="B51" s="470"/>
      <c r="C51" s="485" t="s">
        <v>43</v>
      </c>
      <c r="D51" s="486">
        <v>394109.04</v>
      </c>
      <c r="E51" s="487">
        <v>-375.34095238143345</v>
      </c>
      <c r="F51" s="488">
        <v>-9.5147227749614594E-4</v>
      </c>
      <c r="G51" s="487">
        <v>1166.6399999999558</v>
      </c>
      <c r="H51" s="488">
        <v>2.9689847672329517E-3</v>
      </c>
    </row>
    <row r="52" spans="2:8" ht="12.95" customHeight="1">
      <c r="B52" s="469">
        <v>15</v>
      </c>
      <c r="C52" s="376" t="s">
        <v>621</v>
      </c>
      <c r="D52" s="3">
        <v>431292.04</v>
      </c>
      <c r="E52" s="377">
        <v>-243.72190476249671</v>
      </c>
      <c r="F52" s="4">
        <v>-5.6477800052245897E-4</v>
      </c>
      <c r="G52" s="377">
        <v>-7952.4100000000326</v>
      </c>
      <c r="H52" s="4">
        <v>-1.8104747823222467E-2</v>
      </c>
    </row>
    <row r="53" spans="2:8" ht="12.95" customHeight="1">
      <c r="B53" s="469">
        <v>27</v>
      </c>
      <c r="C53" s="376" t="s">
        <v>99</v>
      </c>
      <c r="D53" s="3">
        <v>120959.76</v>
      </c>
      <c r="E53" s="377">
        <v>-730.71619047621789</v>
      </c>
      <c r="F53" s="4">
        <v>-6.004711406769947E-3</v>
      </c>
      <c r="G53" s="377">
        <v>-1768.6900000000169</v>
      </c>
      <c r="H53" s="4">
        <v>-1.4411409905364381E-2</v>
      </c>
    </row>
    <row r="54" spans="2:8" ht="12.95" customHeight="1">
      <c r="B54" s="469">
        <v>32</v>
      </c>
      <c r="C54" s="376" t="s">
        <v>361</v>
      </c>
      <c r="D54" s="3">
        <v>101748.8</v>
      </c>
      <c r="E54" s="377">
        <v>-773.48571428569267</v>
      </c>
      <c r="F54" s="4">
        <v>-7.5445617398862685E-3</v>
      </c>
      <c r="G54" s="377">
        <v>-1657.0500000000029</v>
      </c>
      <c r="H54" s="4">
        <v>-1.6024722005573255E-2</v>
      </c>
    </row>
    <row r="55" spans="2:8" ht="12.95" customHeight="1">
      <c r="B55" s="469">
        <v>36</v>
      </c>
      <c r="C55" s="376" t="s">
        <v>100</v>
      </c>
      <c r="D55" s="3">
        <v>355883.28</v>
      </c>
      <c r="E55" s="377">
        <v>-385.81523809570353</v>
      </c>
      <c r="F55" s="4">
        <v>-1.0829320961388555E-3</v>
      </c>
      <c r="G55" s="377">
        <v>-2328.1199999999371</v>
      </c>
      <c r="H55" s="4">
        <v>-6.4992906423412267E-3</v>
      </c>
    </row>
    <row r="56" spans="2:8" ht="12.95" customHeight="1">
      <c r="B56" s="469"/>
      <c r="C56" s="485" t="s">
        <v>46</v>
      </c>
      <c r="D56" s="486">
        <v>1009883.9</v>
      </c>
      <c r="E56" s="487">
        <v>-2133.7190476200776</v>
      </c>
      <c r="F56" s="488">
        <v>-2.1083813240604377E-3</v>
      </c>
      <c r="G56" s="487">
        <v>-13706.249999999884</v>
      </c>
      <c r="H56" s="488">
        <v>-1.3390369182430972E-2</v>
      </c>
    </row>
    <row r="57" spans="2:8" ht="12.95" customHeight="1">
      <c r="B57" s="468">
        <v>28</v>
      </c>
      <c r="C57" s="485" t="s">
        <v>173</v>
      </c>
      <c r="D57" s="486">
        <v>3221687.85</v>
      </c>
      <c r="E57" s="487">
        <v>19412.46904761577</v>
      </c>
      <c r="F57" s="488">
        <v>6.0620860913724872E-3</v>
      </c>
      <c r="G57" s="487">
        <v>-69193.849999999627</v>
      </c>
      <c r="H57" s="488">
        <v>-2.102593052797963E-2</v>
      </c>
    </row>
    <row r="58" spans="2:8" ht="12.95" customHeight="1">
      <c r="B58" s="471">
        <v>30</v>
      </c>
      <c r="C58" s="485" t="s">
        <v>186</v>
      </c>
      <c r="D58" s="486">
        <v>594925.76</v>
      </c>
      <c r="E58" s="487">
        <v>3236.0933333330322</v>
      </c>
      <c r="F58" s="488">
        <v>5.4692409140146836E-3</v>
      </c>
      <c r="G58" s="487">
        <v>4452.7599999998929</v>
      </c>
      <c r="H58" s="488">
        <v>7.5410052618831713E-3</v>
      </c>
    </row>
    <row r="59" spans="2:8" ht="12.95" customHeight="1">
      <c r="B59" s="470">
        <v>31</v>
      </c>
      <c r="C59" s="485" t="s">
        <v>49</v>
      </c>
      <c r="D59" s="486">
        <v>288405.8</v>
      </c>
      <c r="E59" s="487">
        <v>-645.104761904513</v>
      </c>
      <c r="F59" s="488">
        <v>-2.2318032958100753E-3</v>
      </c>
      <c r="G59" s="487">
        <v>-2819.4500000000116</v>
      </c>
      <c r="H59" s="488">
        <v>-9.6813377274120871E-3</v>
      </c>
    </row>
    <row r="60" spans="2:8" ht="12.95" customHeight="1">
      <c r="B60" s="469">
        <v>1</v>
      </c>
      <c r="C60" s="376" t="s">
        <v>367</v>
      </c>
      <c r="D60" s="3">
        <v>156515.85</v>
      </c>
      <c r="E60" s="377">
        <v>-528.91190476177144</v>
      </c>
      <c r="F60" s="4">
        <v>-3.3679054197460756E-3</v>
      </c>
      <c r="G60" s="377">
        <v>-4610.8999999999942</v>
      </c>
      <c r="H60" s="4">
        <v>-2.8616601526437968E-2</v>
      </c>
    </row>
    <row r="61" spans="2:8" ht="12.95" customHeight="1">
      <c r="B61" s="469">
        <v>20</v>
      </c>
      <c r="C61" s="376" t="s">
        <v>630</v>
      </c>
      <c r="D61" s="3">
        <v>321639.03999999998</v>
      </c>
      <c r="E61" s="377">
        <v>92.992380952462554</v>
      </c>
      <c r="F61" s="4">
        <v>2.8920393094877817E-4</v>
      </c>
      <c r="G61" s="377">
        <v>-6747.0100000000093</v>
      </c>
      <c r="H61" s="4">
        <v>-2.0545970207930586E-2</v>
      </c>
    </row>
    <row r="62" spans="2:8" ht="12.95" customHeight="1">
      <c r="B62" s="469">
        <v>48</v>
      </c>
      <c r="C62" s="376" t="s">
        <v>631</v>
      </c>
      <c r="D62" s="3">
        <v>481025.61</v>
      </c>
      <c r="E62" s="377">
        <v>1260.8004761906341</v>
      </c>
      <c r="F62" s="4">
        <v>2.6279553046877346E-3</v>
      </c>
      <c r="G62" s="377">
        <v>-9371.1400000000722</v>
      </c>
      <c r="H62" s="4">
        <v>-1.9109302824702801E-2</v>
      </c>
    </row>
    <row r="63" spans="2:8" ht="12.95" customHeight="1">
      <c r="B63" s="469"/>
      <c r="C63" s="485" t="s">
        <v>75</v>
      </c>
      <c r="D63" s="486">
        <v>959180.52</v>
      </c>
      <c r="E63" s="487">
        <v>824.90095238131471</v>
      </c>
      <c r="F63" s="488">
        <v>8.6074619482179315E-4</v>
      </c>
      <c r="G63" s="487">
        <v>-20729.030000000028</v>
      </c>
      <c r="H63" s="488">
        <v>-2.1154023858630633E-2</v>
      </c>
    </row>
    <row r="64" spans="2:8" ht="12.95" customHeight="1">
      <c r="B64" s="471">
        <v>26</v>
      </c>
      <c r="C64" s="485" t="s">
        <v>50</v>
      </c>
      <c r="D64" s="486">
        <v>128409.47</v>
      </c>
      <c r="E64" s="487">
        <v>-1670.6252380952938</v>
      </c>
      <c r="F64" s="488">
        <v>-1.2843050545415347E-2</v>
      </c>
      <c r="G64" s="487">
        <v>-1772.9799999999959</v>
      </c>
      <c r="H64" s="488">
        <v>-1.3619193677796071E-2</v>
      </c>
    </row>
    <row r="65" spans="2:8" ht="12.95" customHeight="1">
      <c r="B65" s="469">
        <v>51</v>
      </c>
      <c r="C65" s="489" t="s">
        <v>51</v>
      </c>
      <c r="D65" s="490">
        <v>21259.759999999998</v>
      </c>
      <c r="E65" s="491">
        <v>36.807619047613116</v>
      </c>
      <c r="F65" s="492">
        <v>1.7343307560095944E-3</v>
      </c>
      <c r="G65" s="491">
        <v>-1233.4900000000052</v>
      </c>
      <c r="H65" s="492">
        <v>-5.4838229246552017E-2</v>
      </c>
    </row>
    <row r="66" spans="2:8" ht="12.95" customHeight="1">
      <c r="B66" s="469">
        <v>52</v>
      </c>
      <c r="C66" s="489" t="s">
        <v>52</v>
      </c>
      <c r="D66" s="490">
        <v>23863.57</v>
      </c>
      <c r="E66" s="491">
        <v>114.90333333334274</v>
      </c>
      <c r="F66" s="492">
        <v>4.8383067119561751E-3</v>
      </c>
      <c r="G66" s="491">
        <v>-297.83000000000175</v>
      </c>
      <c r="H66" s="492">
        <v>-1.2326686367511885E-2</v>
      </c>
    </row>
    <row r="67" spans="2:8">
      <c r="B67" s="1216" t="s">
        <v>12</v>
      </c>
      <c r="C67" s="1222"/>
      <c r="D67" s="507">
        <v>19022001.57</v>
      </c>
      <c r="E67" s="508">
        <v>31637.570000000298</v>
      </c>
      <c r="F67" s="509">
        <v>1.6659801781577777E-3</v>
      </c>
      <c r="G67" s="508">
        <v>-354876.87999999896</v>
      </c>
      <c r="H67" s="509">
        <v>-1.8314450437190932E-2</v>
      </c>
    </row>
    <row r="68" spans="2:8" ht="24.95" customHeight="1">
      <c r="B68" s="422"/>
      <c r="D68" s="10"/>
      <c r="E68" s="10"/>
      <c r="F68" s="10"/>
      <c r="G68" s="10"/>
    </row>
    <row r="69" spans="2:8" ht="12.95" hidden="1" customHeight="1">
      <c r="G69" s="373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24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N142"/>
  <sheetViews>
    <sheetView showGridLines="0" showRowColHeaders="0" workbookViewId="0">
      <pane ySplit="3" topLeftCell="A4" activePane="bottomLeft" state="frozen"/>
      <selection pane="bottomLeft" activeCell="O76" sqref="O76"/>
    </sheetView>
  </sheetViews>
  <sheetFormatPr baseColWidth="10" defaultColWidth="11.42578125" defaultRowHeight="15"/>
  <cols>
    <col min="1" max="1" width="3.28515625" style="313" customWidth="1"/>
    <col min="2" max="2" width="5.42578125" style="442" customWidth="1"/>
    <col min="3" max="3" width="24.140625" style="442" customWidth="1"/>
    <col min="4" max="8" width="17.140625" style="442" customWidth="1"/>
    <col min="9" max="9" width="17.140625" style="426" customWidth="1"/>
    <col min="10" max="11" width="17.140625" style="442" customWidth="1"/>
    <col min="12" max="13" width="17.140625" style="838" customWidth="1"/>
    <col min="14" max="14" width="17.140625" style="989" customWidth="1"/>
    <col min="15" max="16384" width="11.42578125" style="442"/>
  </cols>
  <sheetData>
    <row r="1" spans="1:14" s="426" customFormat="1" ht="18.75">
      <c r="A1" s="313"/>
      <c r="B1" s="1236" t="s">
        <v>510</v>
      </c>
      <c r="C1" s="1236"/>
      <c r="D1" s="1236"/>
      <c r="E1" s="1236"/>
      <c r="F1" s="1236"/>
      <c r="G1" s="1236"/>
      <c r="H1" s="1236"/>
      <c r="I1" s="1236"/>
      <c r="J1" s="1236"/>
      <c r="K1" s="554"/>
    </row>
    <row r="2" spans="1:14" s="426" customFormat="1" ht="14.25" customHeight="1" thickBot="1">
      <c r="A2" s="313"/>
      <c r="B2" s="454"/>
      <c r="C2" s="454"/>
      <c r="D2" s="454"/>
      <c r="E2" s="454"/>
      <c r="F2" s="454"/>
      <c r="G2" s="454"/>
      <c r="H2" s="454"/>
    </row>
    <row r="3" spans="1:14" s="426" customFormat="1" ht="38.25" customHeight="1" thickBot="1">
      <c r="A3" s="423"/>
      <c r="B3" s="1233" t="s">
        <v>349</v>
      </c>
      <c r="C3" s="1233"/>
      <c r="D3" s="505">
        <v>43831</v>
      </c>
      <c r="E3" s="505">
        <v>43862</v>
      </c>
      <c r="F3" s="505">
        <v>43891</v>
      </c>
      <c r="G3" s="505">
        <v>43922</v>
      </c>
      <c r="H3" s="505">
        <v>43952</v>
      </c>
      <c r="I3" s="505">
        <v>43983</v>
      </c>
      <c r="J3" s="505">
        <v>44013</v>
      </c>
      <c r="K3" s="505">
        <v>44044</v>
      </c>
      <c r="L3" s="505">
        <v>44075</v>
      </c>
      <c r="M3" s="505">
        <v>44105</v>
      </c>
      <c r="N3" s="505">
        <v>44136</v>
      </c>
    </row>
    <row r="4" spans="1:14" s="426" customFormat="1" ht="19.5">
      <c r="A4" s="423"/>
      <c r="B4" s="499" t="s">
        <v>354</v>
      </c>
      <c r="C4" s="500"/>
      <c r="D4" s="501">
        <v>3104360</v>
      </c>
      <c r="E4" s="501">
        <v>3148987</v>
      </c>
      <c r="F4" s="501">
        <v>2955136</v>
      </c>
      <c r="G4" s="501">
        <v>2959554</v>
      </c>
      <c r="H4" s="501">
        <v>2994123</v>
      </c>
      <c r="I4" s="501">
        <v>2955439</v>
      </c>
      <c r="J4" s="501">
        <f>SUM(J5:J12)</f>
        <v>2995612</v>
      </c>
      <c r="K4" s="501">
        <v>3004318</v>
      </c>
      <c r="L4" s="501">
        <v>3030977</v>
      </c>
      <c r="M4" s="501">
        <v>3073578</v>
      </c>
      <c r="N4" s="501">
        <v>3093782</v>
      </c>
    </row>
    <row r="5" spans="1:14" s="426" customFormat="1">
      <c r="A5" s="424"/>
      <c r="B5" s="455">
        <v>4</v>
      </c>
      <c r="C5" s="431" t="s">
        <v>101</v>
      </c>
      <c r="D5" s="432">
        <v>300343</v>
      </c>
      <c r="E5" s="432">
        <v>304540</v>
      </c>
      <c r="F5" s="432">
        <v>290738</v>
      </c>
      <c r="G5" s="432">
        <v>285552</v>
      </c>
      <c r="H5" s="432">
        <v>283535</v>
      </c>
      <c r="I5" s="432">
        <v>271872</v>
      </c>
      <c r="J5" s="432">
        <v>270198</v>
      </c>
      <c r="K5" s="432">
        <v>273557</v>
      </c>
      <c r="L5" s="432">
        <v>282850</v>
      </c>
      <c r="M5" s="432">
        <v>298271</v>
      </c>
      <c r="N5" s="432">
        <v>304402</v>
      </c>
    </row>
    <row r="6" spans="1:14" s="426" customFormat="1">
      <c r="A6" s="424"/>
      <c r="B6" s="455">
        <v>11</v>
      </c>
      <c r="C6" s="431" t="s">
        <v>102</v>
      </c>
      <c r="D6" s="433">
        <v>367249</v>
      </c>
      <c r="E6" s="433">
        <v>375817</v>
      </c>
      <c r="F6" s="433">
        <v>344632</v>
      </c>
      <c r="G6" s="433">
        <v>349227</v>
      </c>
      <c r="H6" s="433">
        <v>357740</v>
      </c>
      <c r="I6" s="433">
        <v>367625</v>
      </c>
      <c r="J6" s="433">
        <v>381427</v>
      </c>
      <c r="K6" s="433">
        <v>380023</v>
      </c>
      <c r="L6" s="433">
        <v>370402</v>
      </c>
      <c r="M6" s="433">
        <v>370627</v>
      </c>
      <c r="N6" s="433">
        <v>364332</v>
      </c>
    </row>
    <row r="7" spans="1:14" s="426" customFormat="1">
      <c r="A7" s="424"/>
      <c r="B7" s="455">
        <v>14</v>
      </c>
      <c r="C7" s="431" t="s">
        <v>103</v>
      </c>
      <c r="D7" s="433">
        <v>297575</v>
      </c>
      <c r="E7" s="433">
        <v>296800</v>
      </c>
      <c r="F7" s="433">
        <v>278136</v>
      </c>
      <c r="G7" s="433">
        <v>276595</v>
      </c>
      <c r="H7" s="433">
        <v>282944</v>
      </c>
      <c r="I7" s="433">
        <v>280043</v>
      </c>
      <c r="J7" s="433">
        <v>282139</v>
      </c>
      <c r="K7" s="433">
        <v>282752</v>
      </c>
      <c r="L7" s="433">
        <v>285892</v>
      </c>
      <c r="M7" s="433">
        <v>293342</v>
      </c>
      <c r="N7" s="433">
        <v>299370</v>
      </c>
    </row>
    <row r="8" spans="1:14" s="426" customFormat="1">
      <c r="A8" s="424"/>
      <c r="B8" s="455">
        <v>18</v>
      </c>
      <c r="C8" s="431" t="s">
        <v>104</v>
      </c>
      <c r="D8" s="433">
        <v>336520</v>
      </c>
      <c r="E8" s="433">
        <v>338485</v>
      </c>
      <c r="F8" s="433">
        <v>316954</v>
      </c>
      <c r="G8" s="433">
        <v>316378</v>
      </c>
      <c r="H8" s="433">
        <v>320677</v>
      </c>
      <c r="I8" s="433">
        <v>317534</v>
      </c>
      <c r="J8" s="433">
        <v>321641</v>
      </c>
      <c r="K8" s="433">
        <v>322628</v>
      </c>
      <c r="L8" s="433">
        <v>324302</v>
      </c>
      <c r="M8" s="433">
        <v>328364</v>
      </c>
      <c r="N8" s="433">
        <v>330172</v>
      </c>
    </row>
    <row r="9" spans="1:14" s="426" customFormat="1">
      <c r="A9" s="424"/>
      <c r="B9" s="455">
        <v>21</v>
      </c>
      <c r="C9" s="431" t="s">
        <v>105</v>
      </c>
      <c r="D9" s="433">
        <v>211446</v>
      </c>
      <c r="E9" s="433">
        <v>235290</v>
      </c>
      <c r="F9" s="433">
        <v>233732</v>
      </c>
      <c r="G9" s="433">
        <v>240161</v>
      </c>
      <c r="H9" s="433">
        <v>232797</v>
      </c>
      <c r="I9" s="433">
        <v>202755</v>
      </c>
      <c r="J9" s="433">
        <v>197135</v>
      </c>
      <c r="K9" s="433">
        <v>201992</v>
      </c>
      <c r="L9" s="433">
        <v>201253</v>
      </c>
      <c r="M9" s="433">
        <v>205623</v>
      </c>
      <c r="N9" s="433">
        <v>200786</v>
      </c>
    </row>
    <row r="10" spans="1:14" s="426" customFormat="1" ht="15" customHeight="1">
      <c r="A10" s="424"/>
      <c r="B10" s="455">
        <v>23</v>
      </c>
      <c r="C10" s="431" t="s">
        <v>106</v>
      </c>
      <c r="D10" s="433">
        <v>243702</v>
      </c>
      <c r="E10" s="433">
        <v>231507</v>
      </c>
      <c r="F10" s="433">
        <v>216984</v>
      </c>
      <c r="G10" s="433">
        <v>216500</v>
      </c>
      <c r="H10" s="433">
        <v>219847</v>
      </c>
      <c r="I10" s="433">
        <v>221414</v>
      </c>
      <c r="J10" s="433">
        <v>224822</v>
      </c>
      <c r="K10" s="433">
        <v>225013</v>
      </c>
      <c r="L10" s="433">
        <v>224748</v>
      </c>
      <c r="M10" s="433">
        <v>230017</v>
      </c>
      <c r="N10" s="433">
        <v>252349</v>
      </c>
    </row>
    <row r="11" spans="1:14" s="426" customFormat="1" ht="15" customHeight="1">
      <c r="A11" s="424"/>
      <c r="B11" s="455">
        <v>29</v>
      </c>
      <c r="C11" s="431" t="s">
        <v>107</v>
      </c>
      <c r="D11" s="433">
        <v>609299</v>
      </c>
      <c r="E11" s="433">
        <v>621717</v>
      </c>
      <c r="F11" s="433">
        <v>576561</v>
      </c>
      <c r="G11" s="433">
        <v>576624</v>
      </c>
      <c r="H11" s="433">
        <v>585094</v>
      </c>
      <c r="I11" s="433">
        <v>585366</v>
      </c>
      <c r="J11" s="433">
        <v>604808</v>
      </c>
      <c r="K11" s="433">
        <v>604165</v>
      </c>
      <c r="L11" s="433">
        <v>601727</v>
      </c>
      <c r="M11" s="433">
        <v>603769</v>
      </c>
      <c r="N11" s="433">
        <v>597742</v>
      </c>
    </row>
    <row r="12" spans="1:14" s="426" customFormat="1" ht="15" customHeight="1">
      <c r="A12" s="424"/>
      <c r="B12" s="456">
        <v>41</v>
      </c>
      <c r="C12" s="435" t="s">
        <v>108</v>
      </c>
      <c r="D12" s="436">
        <v>738226</v>
      </c>
      <c r="E12" s="436">
        <v>744831</v>
      </c>
      <c r="F12" s="436">
        <v>697399</v>
      </c>
      <c r="G12" s="436">
        <v>698517</v>
      </c>
      <c r="H12" s="436">
        <v>711489</v>
      </c>
      <c r="I12" s="436">
        <v>708830</v>
      </c>
      <c r="J12" s="436">
        <v>713442</v>
      </c>
      <c r="K12" s="436">
        <v>714188</v>
      </c>
      <c r="L12" s="436">
        <v>739803</v>
      </c>
      <c r="M12" s="436">
        <v>743565</v>
      </c>
      <c r="N12" s="436">
        <v>744629</v>
      </c>
    </row>
    <row r="13" spans="1:14" s="426" customFormat="1" ht="15" customHeight="1">
      <c r="A13" s="424"/>
      <c r="B13" s="495" t="s">
        <v>74</v>
      </c>
      <c r="C13" s="494"/>
      <c r="D13" s="493">
        <v>569358</v>
      </c>
      <c r="E13" s="493">
        <v>576616</v>
      </c>
      <c r="F13" s="493">
        <v>553198</v>
      </c>
      <c r="G13" s="493">
        <v>555146</v>
      </c>
      <c r="H13" s="493">
        <v>567821</v>
      </c>
      <c r="I13" s="493">
        <v>566685</v>
      </c>
      <c r="J13" s="493">
        <f>SUM(J14:J16)</f>
        <v>569694</v>
      </c>
      <c r="K13" s="493">
        <v>560102</v>
      </c>
      <c r="L13" s="493">
        <v>565196</v>
      </c>
      <c r="M13" s="493">
        <v>567851</v>
      </c>
      <c r="N13" s="493">
        <v>565184</v>
      </c>
    </row>
    <row r="14" spans="1:14" s="426" customFormat="1" ht="15" customHeight="1">
      <c r="A14" s="424"/>
      <c r="B14" s="457">
        <v>22</v>
      </c>
      <c r="C14" s="438" t="s">
        <v>112</v>
      </c>
      <c r="D14" s="433">
        <v>97759</v>
      </c>
      <c r="E14" s="433">
        <v>99315</v>
      </c>
      <c r="F14" s="433">
        <v>93228</v>
      </c>
      <c r="G14" s="433">
        <v>95044</v>
      </c>
      <c r="H14" s="433">
        <v>99134</v>
      </c>
      <c r="I14" s="433">
        <v>101155</v>
      </c>
      <c r="J14" s="433">
        <v>103956</v>
      </c>
      <c r="K14" s="433">
        <v>98742</v>
      </c>
      <c r="L14" s="433">
        <v>95993</v>
      </c>
      <c r="M14" s="433">
        <v>96439</v>
      </c>
      <c r="N14" s="433">
        <v>95685</v>
      </c>
    </row>
    <row r="15" spans="1:14" s="426" customFormat="1">
      <c r="A15" s="424"/>
      <c r="B15" s="455">
        <v>44</v>
      </c>
      <c r="C15" s="431" t="s">
        <v>113</v>
      </c>
      <c r="D15" s="433">
        <v>53975</v>
      </c>
      <c r="E15" s="433">
        <v>54693</v>
      </c>
      <c r="F15" s="433">
        <v>53542</v>
      </c>
      <c r="G15" s="433">
        <v>53210</v>
      </c>
      <c r="H15" s="433">
        <v>54077</v>
      </c>
      <c r="I15" s="433">
        <v>54426</v>
      </c>
      <c r="J15" s="433">
        <v>55438</v>
      </c>
      <c r="K15" s="433">
        <v>54170</v>
      </c>
      <c r="L15" s="433">
        <v>54624</v>
      </c>
      <c r="M15" s="433">
        <v>54750</v>
      </c>
      <c r="N15" s="433">
        <v>53797</v>
      </c>
    </row>
    <row r="16" spans="1:14" s="426" customFormat="1">
      <c r="A16" s="424"/>
      <c r="B16" s="456">
        <v>50</v>
      </c>
      <c r="C16" s="435" t="s">
        <v>114</v>
      </c>
      <c r="D16" s="433">
        <v>417624</v>
      </c>
      <c r="E16" s="433">
        <v>422608</v>
      </c>
      <c r="F16" s="433">
        <v>406428</v>
      </c>
      <c r="G16" s="433">
        <v>406892</v>
      </c>
      <c r="H16" s="433">
        <v>414610</v>
      </c>
      <c r="I16" s="433">
        <v>411104</v>
      </c>
      <c r="J16" s="433">
        <v>410300</v>
      </c>
      <c r="K16" s="433">
        <v>407190</v>
      </c>
      <c r="L16" s="433">
        <v>414579</v>
      </c>
      <c r="M16" s="433">
        <v>416662</v>
      </c>
      <c r="N16" s="433">
        <v>415702</v>
      </c>
    </row>
    <row r="17" spans="1:14" s="426" customFormat="1">
      <c r="A17" s="424"/>
      <c r="B17" s="495" t="s">
        <v>524</v>
      </c>
      <c r="C17" s="494"/>
      <c r="D17" s="493">
        <v>360958</v>
      </c>
      <c r="E17" s="493">
        <v>363469</v>
      </c>
      <c r="F17" s="493">
        <v>352391</v>
      </c>
      <c r="G17" s="493">
        <v>349067</v>
      </c>
      <c r="H17" s="493">
        <v>351008</v>
      </c>
      <c r="I17" s="493">
        <v>352250</v>
      </c>
      <c r="J17" s="493">
        <v>360264</v>
      </c>
      <c r="K17" s="493">
        <v>360377</v>
      </c>
      <c r="L17" s="493">
        <v>359024</v>
      </c>
      <c r="M17" s="493">
        <v>361846</v>
      </c>
      <c r="N17" s="493">
        <v>360040</v>
      </c>
    </row>
    <row r="18" spans="1:14" s="426" customFormat="1">
      <c r="A18" s="424"/>
      <c r="B18" s="495" t="s">
        <v>525</v>
      </c>
      <c r="C18" s="494"/>
      <c r="D18" s="493">
        <v>428679</v>
      </c>
      <c r="E18" s="493">
        <v>447918</v>
      </c>
      <c r="F18" s="493">
        <v>443057</v>
      </c>
      <c r="G18" s="493">
        <v>470386</v>
      </c>
      <c r="H18" s="493">
        <v>490816</v>
      </c>
      <c r="I18" s="493">
        <v>495696</v>
      </c>
      <c r="J18" s="493">
        <v>511267</v>
      </c>
      <c r="K18" s="493">
        <v>505988</v>
      </c>
      <c r="L18" s="493">
        <v>492189</v>
      </c>
      <c r="M18" s="493">
        <v>431754</v>
      </c>
      <c r="N18" s="493">
        <v>418475</v>
      </c>
    </row>
    <row r="19" spans="1:14" s="426" customFormat="1">
      <c r="A19" s="424"/>
      <c r="B19" s="495" t="s">
        <v>24</v>
      </c>
      <c r="C19" s="494"/>
      <c r="D19" s="493">
        <v>809479</v>
      </c>
      <c r="E19" s="493">
        <v>819216</v>
      </c>
      <c r="F19" s="493">
        <v>765705</v>
      </c>
      <c r="G19" s="493">
        <v>754211</v>
      </c>
      <c r="H19" s="493">
        <v>759978</v>
      </c>
      <c r="I19" s="493">
        <v>754651</v>
      </c>
      <c r="J19" s="493">
        <f>SUM(J20:J21)</f>
        <v>759074</v>
      </c>
      <c r="K19" s="493">
        <v>756575</v>
      </c>
      <c r="L19" s="493">
        <v>774981</v>
      </c>
      <c r="M19" s="493">
        <v>781356</v>
      </c>
      <c r="N19" s="493">
        <v>778842</v>
      </c>
    </row>
    <row r="20" spans="1:14" s="426" customFormat="1">
      <c r="A20" s="424"/>
      <c r="B20" s="455">
        <v>35</v>
      </c>
      <c r="C20" s="431" t="s">
        <v>120</v>
      </c>
      <c r="D20" s="433">
        <v>427599</v>
      </c>
      <c r="E20" s="433">
        <v>432996</v>
      </c>
      <c r="F20" s="433">
        <v>405038</v>
      </c>
      <c r="G20" s="433">
        <v>398239</v>
      </c>
      <c r="H20" s="433">
        <v>401030</v>
      </c>
      <c r="I20" s="433">
        <v>397780</v>
      </c>
      <c r="J20" s="433">
        <v>399103</v>
      </c>
      <c r="K20" s="433">
        <v>397366</v>
      </c>
      <c r="L20" s="433">
        <v>407399</v>
      </c>
      <c r="M20" s="433">
        <v>410779</v>
      </c>
      <c r="N20" s="433">
        <v>409927</v>
      </c>
    </row>
    <row r="21" spans="1:14" s="426" customFormat="1">
      <c r="A21" s="424"/>
      <c r="B21" s="455">
        <v>38</v>
      </c>
      <c r="C21" s="431" t="s">
        <v>358</v>
      </c>
      <c r="D21" s="433">
        <v>381880</v>
      </c>
      <c r="E21" s="433">
        <v>386220</v>
      </c>
      <c r="F21" s="433">
        <v>360667</v>
      </c>
      <c r="G21" s="433">
        <v>355972</v>
      </c>
      <c r="H21" s="433">
        <v>358948</v>
      </c>
      <c r="I21" s="433">
        <v>356871</v>
      </c>
      <c r="J21" s="433">
        <v>359971</v>
      </c>
      <c r="K21" s="433">
        <v>359209</v>
      </c>
      <c r="L21" s="433">
        <v>367582</v>
      </c>
      <c r="M21" s="433">
        <v>370577</v>
      </c>
      <c r="N21" s="433">
        <v>368915</v>
      </c>
    </row>
    <row r="22" spans="1:14" s="426" customFormat="1">
      <c r="A22" s="424"/>
      <c r="B22" s="495" t="s">
        <v>526</v>
      </c>
      <c r="C22" s="494"/>
      <c r="D22" s="493">
        <v>214338</v>
      </c>
      <c r="E22" s="493">
        <v>216443</v>
      </c>
      <c r="F22" s="493">
        <v>208507</v>
      </c>
      <c r="G22" s="493">
        <v>207907</v>
      </c>
      <c r="H22" s="493">
        <v>209362</v>
      </c>
      <c r="I22" s="493">
        <v>210839</v>
      </c>
      <c r="J22" s="493">
        <v>219122</v>
      </c>
      <c r="K22" s="493">
        <v>216567</v>
      </c>
      <c r="L22" s="493">
        <v>216570</v>
      </c>
      <c r="M22" s="493">
        <v>217995</v>
      </c>
      <c r="N22" s="493">
        <v>215333</v>
      </c>
    </row>
    <row r="23" spans="1:14" s="426" customFormat="1">
      <c r="A23" s="424"/>
      <c r="B23" s="495" t="s">
        <v>326</v>
      </c>
      <c r="C23" s="494"/>
      <c r="D23" s="493">
        <v>697935</v>
      </c>
      <c r="E23" s="493">
        <v>705173</v>
      </c>
      <c r="F23" s="493">
        <v>672516</v>
      </c>
      <c r="G23" s="493">
        <v>672450</v>
      </c>
      <c r="H23" s="493">
        <v>691230</v>
      </c>
      <c r="I23" s="493">
        <v>696145</v>
      </c>
      <c r="J23" s="493">
        <f>SUM(J24:J28)</f>
        <v>699210</v>
      </c>
      <c r="K23" s="493">
        <v>696918</v>
      </c>
      <c r="L23" s="493">
        <v>716731</v>
      </c>
      <c r="M23" s="493">
        <v>710285</v>
      </c>
      <c r="N23" s="493">
        <v>715115</v>
      </c>
    </row>
    <row r="24" spans="1:14" s="426" customFormat="1">
      <c r="A24" s="424"/>
      <c r="B24" s="455">
        <v>2</v>
      </c>
      <c r="C24" s="431" t="s">
        <v>115</v>
      </c>
      <c r="D24" s="433">
        <v>138765</v>
      </c>
      <c r="E24" s="433">
        <v>140332</v>
      </c>
      <c r="F24" s="433">
        <v>134245</v>
      </c>
      <c r="G24" s="433">
        <v>135148</v>
      </c>
      <c r="H24" s="433">
        <v>140397</v>
      </c>
      <c r="I24" s="433">
        <v>142338</v>
      </c>
      <c r="J24" s="433">
        <v>141979</v>
      </c>
      <c r="K24" s="433">
        <v>141182</v>
      </c>
      <c r="L24" s="433">
        <v>142283</v>
      </c>
      <c r="M24" s="433">
        <v>141874</v>
      </c>
      <c r="N24" s="433">
        <v>141334</v>
      </c>
    </row>
    <row r="25" spans="1:14" s="426" customFormat="1">
      <c r="A25" s="424"/>
      <c r="B25" s="455">
        <v>13</v>
      </c>
      <c r="C25" s="431" t="s">
        <v>116</v>
      </c>
      <c r="D25" s="433">
        <v>164704</v>
      </c>
      <c r="E25" s="433">
        <v>166369</v>
      </c>
      <c r="F25" s="433">
        <v>156959</v>
      </c>
      <c r="G25" s="433">
        <v>156928</v>
      </c>
      <c r="H25" s="433">
        <v>160352</v>
      </c>
      <c r="I25" s="433">
        <v>161805</v>
      </c>
      <c r="J25" s="433">
        <v>164443</v>
      </c>
      <c r="K25" s="433">
        <v>165834</v>
      </c>
      <c r="L25" s="433">
        <v>171710</v>
      </c>
      <c r="M25" s="433">
        <v>166411</v>
      </c>
      <c r="N25" s="433">
        <v>168352</v>
      </c>
    </row>
    <row r="26" spans="1:14" s="426" customFormat="1">
      <c r="A26" s="425"/>
      <c r="B26" s="455">
        <v>16</v>
      </c>
      <c r="C26" s="431" t="s">
        <v>117</v>
      </c>
      <c r="D26" s="433">
        <v>75752</v>
      </c>
      <c r="E26" s="433">
        <v>76715</v>
      </c>
      <c r="F26" s="433">
        <v>73789</v>
      </c>
      <c r="G26" s="433">
        <v>73869</v>
      </c>
      <c r="H26" s="433">
        <v>76403</v>
      </c>
      <c r="I26" s="433">
        <v>78706</v>
      </c>
      <c r="J26" s="433">
        <v>76007</v>
      </c>
      <c r="K26" s="433">
        <v>75649</v>
      </c>
      <c r="L26" s="433">
        <v>78813</v>
      </c>
      <c r="M26" s="433">
        <v>76338</v>
      </c>
      <c r="N26" s="433">
        <v>76522</v>
      </c>
    </row>
    <row r="27" spans="1:14" s="426" customFormat="1">
      <c r="A27" s="313"/>
      <c r="B27" s="455">
        <v>19</v>
      </c>
      <c r="C27" s="431" t="s">
        <v>118</v>
      </c>
      <c r="D27" s="433">
        <v>90330</v>
      </c>
      <c r="E27" s="433">
        <v>90944</v>
      </c>
      <c r="F27" s="433">
        <v>87119</v>
      </c>
      <c r="G27" s="433">
        <v>87040</v>
      </c>
      <c r="H27" s="433">
        <v>90604</v>
      </c>
      <c r="I27" s="433">
        <v>89318</v>
      </c>
      <c r="J27" s="433">
        <v>89498</v>
      </c>
      <c r="K27" s="433">
        <v>88634</v>
      </c>
      <c r="L27" s="433">
        <v>90039</v>
      </c>
      <c r="M27" s="433">
        <v>92306</v>
      </c>
      <c r="N27" s="433">
        <v>93639</v>
      </c>
    </row>
    <row r="28" spans="1:14" s="426" customFormat="1">
      <c r="A28" s="313"/>
      <c r="B28" s="455">
        <v>45</v>
      </c>
      <c r="C28" s="431" t="s">
        <v>119</v>
      </c>
      <c r="D28" s="433">
        <v>228384</v>
      </c>
      <c r="E28" s="433">
        <v>230813</v>
      </c>
      <c r="F28" s="433">
        <v>220404</v>
      </c>
      <c r="G28" s="433">
        <v>219465</v>
      </c>
      <c r="H28" s="433">
        <v>223474</v>
      </c>
      <c r="I28" s="433">
        <v>223978</v>
      </c>
      <c r="J28" s="433">
        <v>227283</v>
      </c>
      <c r="K28" s="433">
        <v>225619</v>
      </c>
      <c r="L28" s="433">
        <v>233886</v>
      </c>
      <c r="M28" s="433">
        <v>233356</v>
      </c>
      <c r="N28" s="433">
        <v>235268</v>
      </c>
    </row>
    <row r="29" spans="1:14" s="426" customFormat="1">
      <c r="A29" s="313"/>
      <c r="B29" s="495" t="s">
        <v>325</v>
      </c>
      <c r="C29" s="494"/>
      <c r="D29" s="493">
        <v>906146</v>
      </c>
      <c r="E29" s="493">
        <v>915084</v>
      </c>
      <c r="F29" s="493">
        <v>885484</v>
      </c>
      <c r="G29" s="493">
        <v>878900</v>
      </c>
      <c r="H29" s="493">
        <v>886184</v>
      </c>
      <c r="I29" s="493">
        <v>889500</v>
      </c>
      <c r="J29" s="493">
        <f>SUM(J30:J38)</f>
        <v>906152</v>
      </c>
      <c r="K29" s="493">
        <v>902809</v>
      </c>
      <c r="L29" s="493">
        <v>918384</v>
      </c>
      <c r="M29" s="493">
        <v>914079</v>
      </c>
      <c r="N29" s="493">
        <v>905977</v>
      </c>
    </row>
    <row r="30" spans="1:14" s="426" customFormat="1">
      <c r="A30" s="313"/>
      <c r="B30" s="455">
        <v>5</v>
      </c>
      <c r="C30" s="431" t="s">
        <v>166</v>
      </c>
      <c r="D30" s="433">
        <v>52505</v>
      </c>
      <c r="E30" s="433">
        <v>52886</v>
      </c>
      <c r="F30" s="433">
        <v>51156</v>
      </c>
      <c r="G30" s="433">
        <v>50946</v>
      </c>
      <c r="H30" s="433">
        <v>51610</v>
      </c>
      <c r="I30" s="433">
        <v>52218</v>
      </c>
      <c r="J30" s="433">
        <v>54294</v>
      </c>
      <c r="K30" s="433">
        <v>54051</v>
      </c>
      <c r="L30" s="433">
        <v>53994</v>
      </c>
      <c r="M30" s="433">
        <v>53544</v>
      </c>
      <c r="N30" s="433">
        <v>52867</v>
      </c>
    </row>
    <row r="31" spans="1:14" s="426" customFormat="1">
      <c r="A31" s="313"/>
      <c r="B31" s="455">
        <v>9</v>
      </c>
      <c r="C31" s="431" t="s">
        <v>124</v>
      </c>
      <c r="D31" s="433">
        <v>145467</v>
      </c>
      <c r="E31" s="433">
        <v>147291</v>
      </c>
      <c r="F31" s="433">
        <v>142448</v>
      </c>
      <c r="G31" s="433">
        <v>141181</v>
      </c>
      <c r="H31" s="433">
        <v>142321</v>
      </c>
      <c r="I31" s="433">
        <v>141864</v>
      </c>
      <c r="J31" s="433">
        <v>143832</v>
      </c>
      <c r="K31" s="433">
        <v>143111</v>
      </c>
      <c r="L31" s="433">
        <v>147671</v>
      </c>
      <c r="M31" s="433">
        <v>145615</v>
      </c>
      <c r="N31" s="433">
        <v>144065</v>
      </c>
    </row>
    <row r="32" spans="1:14" s="426" customFormat="1">
      <c r="A32" s="313"/>
      <c r="B32" s="455">
        <v>24</v>
      </c>
      <c r="C32" s="431" t="s">
        <v>125</v>
      </c>
      <c r="D32" s="433">
        <v>155974</v>
      </c>
      <c r="E32" s="433">
        <v>157370</v>
      </c>
      <c r="F32" s="433">
        <v>152937</v>
      </c>
      <c r="G32" s="433">
        <v>151753</v>
      </c>
      <c r="H32" s="433">
        <v>152927</v>
      </c>
      <c r="I32" s="433">
        <v>153213</v>
      </c>
      <c r="J32" s="433">
        <v>156328</v>
      </c>
      <c r="K32" s="433">
        <v>157141</v>
      </c>
      <c r="L32" s="433">
        <v>156998</v>
      </c>
      <c r="M32" s="433">
        <v>157794</v>
      </c>
      <c r="N32" s="433">
        <v>155895</v>
      </c>
    </row>
    <row r="33" spans="1:14" s="426" customFormat="1">
      <c r="A33" s="313"/>
      <c r="B33" s="455">
        <v>34</v>
      </c>
      <c r="C33" s="431" t="s">
        <v>126</v>
      </c>
      <c r="D33" s="433">
        <v>62699</v>
      </c>
      <c r="E33" s="433">
        <v>63551</v>
      </c>
      <c r="F33" s="433">
        <v>61446</v>
      </c>
      <c r="G33" s="433">
        <v>61149</v>
      </c>
      <c r="H33" s="433">
        <v>61235</v>
      </c>
      <c r="I33" s="433">
        <v>62029</v>
      </c>
      <c r="J33" s="433">
        <v>63181</v>
      </c>
      <c r="K33" s="433">
        <v>63081</v>
      </c>
      <c r="L33" s="433">
        <v>63572</v>
      </c>
      <c r="M33" s="433">
        <v>63660</v>
      </c>
      <c r="N33" s="433">
        <v>63388</v>
      </c>
    </row>
    <row r="34" spans="1:14" s="426" customFormat="1">
      <c r="A34" s="313"/>
      <c r="B34" s="455">
        <v>37</v>
      </c>
      <c r="C34" s="431" t="s">
        <v>127</v>
      </c>
      <c r="D34" s="433">
        <v>118797</v>
      </c>
      <c r="E34" s="433">
        <v>119726</v>
      </c>
      <c r="F34" s="433">
        <v>115310</v>
      </c>
      <c r="G34" s="433">
        <v>114649</v>
      </c>
      <c r="H34" s="433">
        <v>115418</v>
      </c>
      <c r="I34" s="433">
        <v>115411</v>
      </c>
      <c r="J34" s="433">
        <v>117137</v>
      </c>
      <c r="K34" s="433">
        <v>116563</v>
      </c>
      <c r="L34" s="433">
        <v>117653</v>
      </c>
      <c r="M34" s="433">
        <v>119002</v>
      </c>
      <c r="N34" s="433">
        <v>118013</v>
      </c>
    </row>
    <row r="35" spans="1:14" s="426" customFormat="1">
      <c r="A35" s="313"/>
      <c r="B35" s="455">
        <v>40</v>
      </c>
      <c r="C35" s="431" t="s">
        <v>128</v>
      </c>
      <c r="D35" s="433">
        <v>59700</v>
      </c>
      <c r="E35" s="433">
        <v>60837</v>
      </c>
      <c r="F35" s="433">
        <v>59630</v>
      </c>
      <c r="G35" s="433">
        <v>58826</v>
      </c>
      <c r="H35" s="433">
        <v>59286</v>
      </c>
      <c r="I35" s="433">
        <v>59982</v>
      </c>
      <c r="J35" s="433">
        <v>62205</v>
      </c>
      <c r="K35" s="433">
        <v>61500</v>
      </c>
      <c r="L35" s="433">
        <v>64703</v>
      </c>
      <c r="M35" s="433">
        <v>61673</v>
      </c>
      <c r="N35" s="433">
        <v>61088</v>
      </c>
    </row>
    <row r="36" spans="1:14" s="426" customFormat="1">
      <c r="A36" s="313"/>
      <c r="B36" s="455">
        <v>42</v>
      </c>
      <c r="C36" s="431" t="s">
        <v>129</v>
      </c>
      <c r="D36" s="433">
        <v>38399</v>
      </c>
      <c r="E36" s="433">
        <v>38958</v>
      </c>
      <c r="F36" s="433">
        <v>37966</v>
      </c>
      <c r="G36" s="433">
        <v>37830</v>
      </c>
      <c r="H36" s="433">
        <v>38056</v>
      </c>
      <c r="I36" s="433">
        <v>38244</v>
      </c>
      <c r="J36" s="433">
        <v>39657</v>
      </c>
      <c r="K36" s="433">
        <v>39332</v>
      </c>
      <c r="L36" s="433">
        <v>39995</v>
      </c>
      <c r="M36" s="433">
        <v>39928</v>
      </c>
      <c r="N36" s="433">
        <v>38910</v>
      </c>
    </row>
    <row r="37" spans="1:14" s="426" customFormat="1">
      <c r="A37" s="313"/>
      <c r="B37" s="455">
        <v>47</v>
      </c>
      <c r="C37" s="431" t="s">
        <v>130</v>
      </c>
      <c r="D37" s="433">
        <v>216622</v>
      </c>
      <c r="E37" s="433">
        <v>217966</v>
      </c>
      <c r="F37" s="433">
        <v>209626</v>
      </c>
      <c r="G37" s="433">
        <v>208081</v>
      </c>
      <c r="H37" s="433">
        <v>210179</v>
      </c>
      <c r="I37" s="433">
        <v>210903</v>
      </c>
      <c r="J37" s="433">
        <v>212118</v>
      </c>
      <c r="K37" s="433">
        <v>210776</v>
      </c>
      <c r="L37" s="433">
        <v>215920</v>
      </c>
      <c r="M37" s="433">
        <v>215348</v>
      </c>
      <c r="N37" s="433">
        <v>214592</v>
      </c>
    </row>
    <row r="38" spans="1:14" s="426" customFormat="1">
      <c r="A38" s="313"/>
      <c r="B38" s="455">
        <v>49</v>
      </c>
      <c r="C38" s="431" t="s">
        <v>131</v>
      </c>
      <c r="D38" s="433">
        <v>55983</v>
      </c>
      <c r="E38" s="433">
        <v>56499</v>
      </c>
      <c r="F38" s="433">
        <v>54965</v>
      </c>
      <c r="G38" s="433">
        <v>54485</v>
      </c>
      <c r="H38" s="433">
        <v>55152</v>
      </c>
      <c r="I38" s="433">
        <v>55636</v>
      </c>
      <c r="J38" s="433">
        <v>57400</v>
      </c>
      <c r="K38" s="433">
        <v>57254</v>
      </c>
      <c r="L38" s="433">
        <v>57878</v>
      </c>
      <c r="M38" s="433">
        <v>57515</v>
      </c>
      <c r="N38" s="433">
        <v>57159</v>
      </c>
    </row>
    <row r="39" spans="1:14" s="426" customFormat="1">
      <c r="A39" s="313"/>
      <c r="B39" s="495" t="s">
        <v>40</v>
      </c>
      <c r="C39" s="494"/>
      <c r="D39" s="493">
        <v>3402048</v>
      </c>
      <c r="E39" s="493">
        <v>3442733</v>
      </c>
      <c r="F39" s="493">
        <v>3312220</v>
      </c>
      <c r="G39" s="493">
        <v>3296324</v>
      </c>
      <c r="H39" s="493">
        <v>3318138</v>
      </c>
      <c r="I39" s="493">
        <v>3308724</v>
      </c>
      <c r="J39" s="493">
        <f>SUM(J40:J43)</f>
        <v>3330662</v>
      </c>
      <c r="K39" s="493">
        <v>3313673</v>
      </c>
      <c r="L39" s="493">
        <v>3341309</v>
      </c>
      <c r="M39" s="493">
        <v>3374737</v>
      </c>
      <c r="N39" s="493">
        <v>3373143</v>
      </c>
    </row>
    <row r="40" spans="1:14" s="426" customFormat="1">
      <c r="A40" s="313"/>
      <c r="B40" s="455">
        <v>8</v>
      </c>
      <c r="C40" s="431" t="s">
        <v>97</v>
      </c>
      <c r="D40" s="433">
        <v>2605315</v>
      </c>
      <c r="E40" s="433">
        <v>2632418</v>
      </c>
      <c r="F40" s="433">
        <v>2534974</v>
      </c>
      <c r="G40" s="433">
        <v>2517003</v>
      </c>
      <c r="H40" s="433">
        <v>2524818</v>
      </c>
      <c r="I40" s="433">
        <v>2499926</v>
      </c>
      <c r="J40" s="433">
        <v>2495877</v>
      </c>
      <c r="K40" s="433">
        <v>2487375</v>
      </c>
      <c r="L40" s="433">
        <v>2535537</v>
      </c>
      <c r="M40" s="433">
        <v>2570018</v>
      </c>
      <c r="N40" s="433">
        <v>2574329</v>
      </c>
    </row>
    <row r="41" spans="1:14" s="426" customFormat="1">
      <c r="A41" s="313"/>
      <c r="B41" s="455">
        <v>17</v>
      </c>
      <c r="C41" s="431" t="s">
        <v>617</v>
      </c>
      <c r="D41" s="433">
        <v>312481</v>
      </c>
      <c r="E41" s="433">
        <v>318123</v>
      </c>
      <c r="F41" s="433">
        <v>305922</v>
      </c>
      <c r="G41" s="433">
        <v>304473</v>
      </c>
      <c r="H41" s="433">
        <v>308129</v>
      </c>
      <c r="I41" s="433">
        <v>317900</v>
      </c>
      <c r="J41" s="433">
        <v>331097</v>
      </c>
      <c r="K41" s="433">
        <v>327149</v>
      </c>
      <c r="L41" s="433">
        <v>317158</v>
      </c>
      <c r="M41" s="433">
        <v>313976</v>
      </c>
      <c r="N41" s="433">
        <v>310231</v>
      </c>
    </row>
    <row r="42" spans="1:14" s="426" customFormat="1">
      <c r="A42" s="313"/>
      <c r="B42" s="455">
        <v>25</v>
      </c>
      <c r="C42" s="431" t="s">
        <v>619</v>
      </c>
      <c r="D42" s="433">
        <v>186812</v>
      </c>
      <c r="E42" s="433">
        <v>189649</v>
      </c>
      <c r="F42" s="433">
        <v>180861</v>
      </c>
      <c r="G42" s="433">
        <v>183046</v>
      </c>
      <c r="H42" s="433">
        <v>189319</v>
      </c>
      <c r="I42" s="433">
        <v>192275</v>
      </c>
      <c r="J42" s="433">
        <v>196744</v>
      </c>
      <c r="K42" s="433">
        <v>193501</v>
      </c>
      <c r="L42" s="433">
        <v>186586</v>
      </c>
      <c r="M42" s="433">
        <v>185991</v>
      </c>
      <c r="N42" s="433">
        <v>185936</v>
      </c>
    </row>
    <row r="43" spans="1:14" s="426" customFormat="1">
      <c r="A43" s="313"/>
      <c r="B43" s="455">
        <v>43</v>
      </c>
      <c r="C43" s="431" t="s">
        <v>98</v>
      </c>
      <c r="D43" s="433">
        <v>297440</v>
      </c>
      <c r="E43" s="433">
        <v>302543</v>
      </c>
      <c r="F43" s="433">
        <v>290463</v>
      </c>
      <c r="G43" s="433">
        <v>291802</v>
      </c>
      <c r="H43" s="433">
        <v>295872</v>
      </c>
      <c r="I43" s="433">
        <v>298623</v>
      </c>
      <c r="J43" s="433">
        <v>306944</v>
      </c>
      <c r="K43" s="433">
        <v>305648</v>
      </c>
      <c r="L43" s="433">
        <v>302028</v>
      </c>
      <c r="M43" s="433">
        <v>304752</v>
      </c>
      <c r="N43" s="433">
        <v>302647</v>
      </c>
    </row>
    <row r="44" spans="1:14" s="426" customFormat="1">
      <c r="A44" s="313"/>
      <c r="B44" s="495" t="s">
        <v>360</v>
      </c>
      <c r="C44" s="494"/>
      <c r="D44" s="493">
        <v>1903511</v>
      </c>
      <c r="E44" s="493">
        <v>1927862</v>
      </c>
      <c r="F44" s="493">
        <v>1824783</v>
      </c>
      <c r="G44" s="493">
        <v>1810620</v>
      </c>
      <c r="H44" s="493">
        <v>1827374</v>
      </c>
      <c r="I44" s="493">
        <v>1824795</v>
      </c>
      <c r="J44" s="493">
        <f>SUM(J45:J47)</f>
        <v>1848522</v>
      </c>
      <c r="K44" s="493">
        <v>1826616</v>
      </c>
      <c r="L44" s="493">
        <v>1872770</v>
      </c>
      <c r="M44" s="493">
        <v>1923157</v>
      </c>
      <c r="N44" s="493">
        <v>1930635</v>
      </c>
    </row>
    <row r="45" spans="1:14" s="426" customFormat="1">
      <c r="A45" s="313"/>
      <c r="B45" s="455">
        <v>3</v>
      </c>
      <c r="C45" s="431" t="s">
        <v>109</v>
      </c>
      <c r="D45" s="433">
        <v>649918</v>
      </c>
      <c r="E45" s="433">
        <v>660665</v>
      </c>
      <c r="F45" s="433">
        <v>616651</v>
      </c>
      <c r="G45" s="433">
        <v>618900</v>
      </c>
      <c r="H45" s="433">
        <v>627214</v>
      </c>
      <c r="I45" s="433">
        <v>631850</v>
      </c>
      <c r="J45" s="433">
        <v>645390</v>
      </c>
      <c r="K45" s="433">
        <v>632812</v>
      </c>
      <c r="L45" s="433">
        <v>645492</v>
      </c>
      <c r="M45" s="433">
        <v>649337</v>
      </c>
      <c r="N45" s="433">
        <v>646782</v>
      </c>
    </row>
    <row r="46" spans="1:14" s="426" customFormat="1">
      <c r="A46" s="313"/>
      <c r="B46" s="455">
        <v>12</v>
      </c>
      <c r="C46" s="431" t="s">
        <v>110</v>
      </c>
      <c r="D46" s="433">
        <v>235254</v>
      </c>
      <c r="E46" s="433">
        <v>235799</v>
      </c>
      <c r="F46" s="433">
        <v>224546</v>
      </c>
      <c r="G46" s="433">
        <v>221038</v>
      </c>
      <c r="H46" s="433">
        <v>220187</v>
      </c>
      <c r="I46" s="433">
        <v>221232</v>
      </c>
      <c r="J46" s="433">
        <v>227030</v>
      </c>
      <c r="K46" s="433">
        <v>223281</v>
      </c>
      <c r="L46" s="433">
        <v>229859</v>
      </c>
      <c r="M46" s="433">
        <v>241784</v>
      </c>
      <c r="N46" s="433">
        <v>243493</v>
      </c>
    </row>
    <row r="47" spans="1:14" s="426" customFormat="1">
      <c r="A47" s="313"/>
      <c r="B47" s="455">
        <v>46</v>
      </c>
      <c r="C47" s="431" t="s">
        <v>111</v>
      </c>
      <c r="D47" s="433">
        <v>1018339</v>
      </c>
      <c r="E47" s="433">
        <v>1031398</v>
      </c>
      <c r="F47" s="433">
        <v>983586</v>
      </c>
      <c r="G47" s="433">
        <v>970682</v>
      </c>
      <c r="H47" s="433">
        <v>979973</v>
      </c>
      <c r="I47" s="433">
        <v>971713</v>
      </c>
      <c r="J47" s="433">
        <v>976102</v>
      </c>
      <c r="K47" s="433">
        <v>970523</v>
      </c>
      <c r="L47" s="433">
        <v>997419</v>
      </c>
      <c r="M47" s="433">
        <v>1032036</v>
      </c>
      <c r="N47" s="433">
        <v>1040360</v>
      </c>
    </row>
    <row r="48" spans="1:14" s="426" customFormat="1">
      <c r="A48" s="313"/>
      <c r="B48" s="495" t="s">
        <v>43</v>
      </c>
      <c r="C48" s="494"/>
      <c r="D48" s="493">
        <v>384152</v>
      </c>
      <c r="E48" s="493">
        <v>388031</v>
      </c>
      <c r="F48" s="493">
        <v>373119</v>
      </c>
      <c r="G48" s="493">
        <v>375359</v>
      </c>
      <c r="H48" s="493">
        <v>385331</v>
      </c>
      <c r="I48" s="493">
        <v>384096</v>
      </c>
      <c r="J48" s="493">
        <f>SUM(J49:J50)</f>
        <v>390854</v>
      </c>
      <c r="K48" s="493">
        <v>392595</v>
      </c>
      <c r="L48" s="493">
        <v>392969</v>
      </c>
      <c r="M48" s="493">
        <v>393607</v>
      </c>
      <c r="N48" s="493">
        <v>390240</v>
      </c>
    </row>
    <row r="49" spans="1:14" s="426" customFormat="1">
      <c r="A49" s="313"/>
      <c r="B49" s="457">
        <v>6</v>
      </c>
      <c r="C49" s="438" t="s">
        <v>123</v>
      </c>
      <c r="D49" s="432">
        <v>140047</v>
      </c>
      <c r="E49" s="432">
        <v>141661</v>
      </c>
      <c r="F49" s="432">
        <v>136850</v>
      </c>
      <c r="G49" s="432">
        <v>137893</v>
      </c>
      <c r="H49" s="432">
        <v>140954</v>
      </c>
      <c r="I49" s="432">
        <v>141372</v>
      </c>
      <c r="J49" s="432">
        <v>143634</v>
      </c>
      <c r="K49" s="432">
        <v>143829</v>
      </c>
      <c r="L49" s="432">
        <v>144531</v>
      </c>
      <c r="M49" s="432">
        <v>145446</v>
      </c>
      <c r="N49" s="432">
        <v>143627</v>
      </c>
    </row>
    <row r="50" spans="1:14" s="426" customFormat="1">
      <c r="A50" s="313"/>
      <c r="B50" s="455">
        <v>10</v>
      </c>
      <c r="C50" s="431" t="s">
        <v>511</v>
      </c>
      <c r="D50" s="433">
        <v>244105</v>
      </c>
      <c r="E50" s="433">
        <v>246370</v>
      </c>
      <c r="F50" s="433">
        <v>236269</v>
      </c>
      <c r="G50" s="433">
        <v>237466</v>
      </c>
      <c r="H50" s="433">
        <v>244377</v>
      </c>
      <c r="I50" s="433">
        <v>242724</v>
      </c>
      <c r="J50" s="433">
        <v>247220</v>
      </c>
      <c r="K50" s="433">
        <v>248766</v>
      </c>
      <c r="L50" s="433">
        <v>248438</v>
      </c>
      <c r="M50" s="433">
        <v>248161</v>
      </c>
      <c r="N50" s="433">
        <v>246613</v>
      </c>
    </row>
    <row r="51" spans="1:14" s="426" customFormat="1">
      <c r="A51" s="313"/>
      <c r="B51" s="495" t="s">
        <v>46</v>
      </c>
      <c r="C51" s="494"/>
      <c r="D51" s="493">
        <v>1003591</v>
      </c>
      <c r="E51" s="493">
        <v>1012422</v>
      </c>
      <c r="F51" s="493">
        <v>980069</v>
      </c>
      <c r="G51" s="493">
        <v>969784</v>
      </c>
      <c r="H51" s="493">
        <v>979472</v>
      </c>
      <c r="I51" s="493">
        <v>985842</v>
      </c>
      <c r="J51" s="493">
        <f>SUM(J52:J55)</f>
        <v>1004685</v>
      </c>
      <c r="K51" s="493">
        <v>1005099</v>
      </c>
      <c r="L51" s="493">
        <v>1005106</v>
      </c>
      <c r="M51" s="493">
        <v>1012710</v>
      </c>
      <c r="N51" s="493">
        <v>1003586</v>
      </c>
    </row>
    <row r="52" spans="1:14" s="426" customFormat="1">
      <c r="A52" s="313"/>
      <c r="B52" s="455">
        <v>15</v>
      </c>
      <c r="C52" s="431" t="s">
        <v>621</v>
      </c>
      <c r="D52" s="433">
        <v>430712</v>
      </c>
      <c r="E52" s="433">
        <v>434999</v>
      </c>
      <c r="F52" s="433">
        <v>421433</v>
      </c>
      <c r="G52" s="433">
        <v>416266</v>
      </c>
      <c r="H52" s="433">
        <v>419168</v>
      </c>
      <c r="I52" s="433">
        <v>419919</v>
      </c>
      <c r="J52" s="433">
        <v>426822</v>
      </c>
      <c r="K52" s="433">
        <v>426203</v>
      </c>
      <c r="L52" s="433">
        <v>428276</v>
      </c>
      <c r="M52" s="433">
        <v>432094</v>
      </c>
      <c r="N52" s="433">
        <v>428863</v>
      </c>
    </row>
    <row r="53" spans="1:14" s="426" customFormat="1">
      <c r="A53" s="313"/>
      <c r="B53" s="455">
        <v>27</v>
      </c>
      <c r="C53" s="431" t="s">
        <v>99</v>
      </c>
      <c r="D53" s="433">
        <v>120507</v>
      </c>
      <c r="E53" s="433">
        <v>121229</v>
      </c>
      <c r="F53" s="433">
        <v>118961</v>
      </c>
      <c r="G53" s="433">
        <v>117697</v>
      </c>
      <c r="H53" s="433">
        <v>118614</v>
      </c>
      <c r="I53" s="433">
        <v>119329</v>
      </c>
      <c r="J53" s="433">
        <v>121741</v>
      </c>
      <c r="K53" s="433">
        <v>121575</v>
      </c>
      <c r="L53" s="433">
        <v>121432</v>
      </c>
      <c r="M53" s="433">
        <v>121479</v>
      </c>
      <c r="N53" s="433">
        <v>120236</v>
      </c>
    </row>
    <row r="54" spans="1:14" s="426" customFormat="1">
      <c r="A54" s="313"/>
      <c r="B54" s="455">
        <v>32</v>
      </c>
      <c r="C54" s="431" t="s">
        <v>361</v>
      </c>
      <c r="D54" s="433">
        <v>101492</v>
      </c>
      <c r="E54" s="433">
        <v>102172</v>
      </c>
      <c r="F54" s="433">
        <v>99559</v>
      </c>
      <c r="G54" s="433">
        <v>98611</v>
      </c>
      <c r="H54" s="433">
        <v>99300</v>
      </c>
      <c r="I54" s="433">
        <v>100069</v>
      </c>
      <c r="J54" s="433">
        <v>101570</v>
      </c>
      <c r="K54" s="433">
        <v>102184</v>
      </c>
      <c r="L54" s="433">
        <v>102253</v>
      </c>
      <c r="M54" s="433">
        <v>102429</v>
      </c>
      <c r="N54" s="433">
        <v>101063</v>
      </c>
    </row>
    <row r="55" spans="1:14" s="426" customFormat="1">
      <c r="A55" s="313"/>
      <c r="B55" s="455">
        <v>36</v>
      </c>
      <c r="C55" s="431" t="s">
        <v>100</v>
      </c>
      <c r="D55" s="433">
        <v>350880</v>
      </c>
      <c r="E55" s="433">
        <v>354022</v>
      </c>
      <c r="F55" s="433">
        <v>340116</v>
      </c>
      <c r="G55" s="433">
        <v>337210</v>
      </c>
      <c r="H55" s="433">
        <v>342390</v>
      </c>
      <c r="I55" s="433">
        <v>346525</v>
      </c>
      <c r="J55" s="433">
        <v>354552</v>
      </c>
      <c r="K55" s="433">
        <v>355137</v>
      </c>
      <c r="L55" s="433">
        <v>353145</v>
      </c>
      <c r="M55" s="433">
        <v>356708</v>
      </c>
      <c r="N55" s="433">
        <v>353424</v>
      </c>
    </row>
    <row r="56" spans="1:14" s="426" customFormat="1">
      <c r="A56" s="313"/>
      <c r="B56" s="495" t="s">
        <v>512</v>
      </c>
      <c r="C56" s="494"/>
      <c r="D56" s="493">
        <v>3249267</v>
      </c>
      <c r="E56" s="493">
        <v>3279409</v>
      </c>
      <c r="F56" s="493">
        <v>3145115</v>
      </c>
      <c r="G56" s="493">
        <v>3121537</v>
      </c>
      <c r="H56" s="493">
        <v>3134111</v>
      </c>
      <c r="I56" s="493">
        <v>3107380</v>
      </c>
      <c r="J56" s="493">
        <v>3115808</v>
      </c>
      <c r="K56" s="493">
        <v>3112659</v>
      </c>
      <c r="L56" s="493">
        <v>3165828</v>
      </c>
      <c r="M56" s="493">
        <v>3207388</v>
      </c>
      <c r="N56" s="493">
        <v>3221004</v>
      </c>
    </row>
    <row r="57" spans="1:14" s="426" customFormat="1">
      <c r="A57" s="313"/>
      <c r="B57" s="495" t="s">
        <v>637</v>
      </c>
      <c r="C57" s="494"/>
      <c r="D57" s="493">
        <v>583580</v>
      </c>
      <c r="E57" s="493">
        <v>596494</v>
      </c>
      <c r="F57" s="493">
        <v>570249</v>
      </c>
      <c r="G57" s="493">
        <v>580101</v>
      </c>
      <c r="H57" s="493">
        <v>589581</v>
      </c>
      <c r="I57" s="493">
        <v>577648</v>
      </c>
      <c r="J57" s="493">
        <v>580157</v>
      </c>
      <c r="K57" s="493">
        <v>570787</v>
      </c>
      <c r="L57" s="493">
        <v>580992</v>
      </c>
      <c r="M57" s="493">
        <v>595370</v>
      </c>
      <c r="N57" s="493">
        <v>590528</v>
      </c>
    </row>
    <row r="58" spans="1:14" s="426" customFormat="1">
      <c r="A58" s="313"/>
      <c r="B58" s="495" t="s">
        <v>527</v>
      </c>
      <c r="C58" s="494"/>
      <c r="D58" s="493">
        <v>284908</v>
      </c>
      <c r="E58" s="493">
        <v>288913</v>
      </c>
      <c r="F58" s="493">
        <v>281996</v>
      </c>
      <c r="G58" s="493">
        <v>281222</v>
      </c>
      <c r="H58" s="493">
        <v>282307</v>
      </c>
      <c r="I58" s="493">
        <v>276982</v>
      </c>
      <c r="J58" s="493">
        <v>280647</v>
      </c>
      <c r="K58" s="493">
        <v>277976</v>
      </c>
      <c r="L58" s="493">
        <v>285595</v>
      </c>
      <c r="M58" s="493">
        <v>288392</v>
      </c>
      <c r="N58" s="493">
        <v>285473</v>
      </c>
    </row>
    <row r="59" spans="1:14" s="426" customFormat="1">
      <c r="A59" s="313"/>
      <c r="B59" s="495" t="s">
        <v>75</v>
      </c>
      <c r="C59" s="494"/>
      <c r="D59" s="493">
        <v>963293</v>
      </c>
      <c r="E59" s="493">
        <v>973228</v>
      </c>
      <c r="F59" s="493">
        <v>950234</v>
      </c>
      <c r="G59" s="493">
        <v>944054</v>
      </c>
      <c r="H59" s="493">
        <v>945712</v>
      </c>
      <c r="I59" s="493">
        <v>929264</v>
      </c>
      <c r="J59" s="493">
        <f>SUM(J60:J62)</f>
        <v>932645</v>
      </c>
      <c r="K59" s="493">
        <v>918732</v>
      </c>
      <c r="L59" s="493">
        <v>948187</v>
      </c>
      <c r="M59" s="493">
        <v>959020</v>
      </c>
      <c r="N59" s="493">
        <v>954073</v>
      </c>
    </row>
    <row r="60" spans="1:14" s="426" customFormat="1">
      <c r="A60" s="313"/>
      <c r="B60" s="455">
        <v>1</v>
      </c>
      <c r="C60" s="431" t="s">
        <v>367</v>
      </c>
      <c r="D60" s="433">
        <v>158755</v>
      </c>
      <c r="E60" s="433">
        <v>159887</v>
      </c>
      <c r="F60" s="433">
        <v>154479</v>
      </c>
      <c r="G60" s="433">
        <v>153813</v>
      </c>
      <c r="H60" s="433">
        <v>155027</v>
      </c>
      <c r="I60" s="433">
        <v>151811</v>
      </c>
      <c r="J60" s="433">
        <v>151950</v>
      </c>
      <c r="K60" s="433">
        <v>149275</v>
      </c>
      <c r="L60" s="433">
        <v>156999</v>
      </c>
      <c r="M60" s="433">
        <v>156553</v>
      </c>
      <c r="N60" s="433">
        <v>155769</v>
      </c>
    </row>
    <row r="61" spans="1:14" s="426" customFormat="1">
      <c r="A61" s="313"/>
      <c r="B61" s="455">
        <v>20</v>
      </c>
      <c r="C61" s="431" t="s">
        <v>368</v>
      </c>
      <c r="D61" s="433">
        <v>322097</v>
      </c>
      <c r="E61" s="433">
        <v>325940</v>
      </c>
      <c r="F61" s="433">
        <v>319833</v>
      </c>
      <c r="G61" s="433">
        <v>317090</v>
      </c>
      <c r="H61" s="433">
        <v>317342</v>
      </c>
      <c r="I61" s="433">
        <v>312798</v>
      </c>
      <c r="J61" s="433">
        <v>314497</v>
      </c>
      <c r="K61" s="433">
        <v>309519</v>
      </c>
      <c r="L61" s="433">
        <v>317576</v>
      </c>
      <c r="M61" s="433">
        <v>322063</v>
      </c>
      <c r="N61" s="433">
        <v>320243</v>
      </c>
    </row>
    <row r="62" spans="1:14" s="426" customFormat="1">
      <c r="A62" s="313"/>
      <c r="B62" s="455">
        <v>48</v>
      </c>
      <c r="C62" s="431" t="s">
        <v>631</v>
      </c>
      <c r="D62" s="433">
        <v>482441</v>
      </c>
      <c r="E62" s="433">
        <v>487401</v>
      </c>
      <c r="F62" s="433">
        <v>475922</v>
      </c>
      <c r="G62" s="433">
        <v>473151</v>
      </c>
      <c r="H62" s="433">
        <v>473343</v>
      </c>
      <c r="I62" s="433">
        <v>464655</v>
      </c>
      <c r="J62" s="433">
        <v>466198</v>
      </c>
      <c r="K62" s="433">
        <v>459938</v>
      </c>
      <c r="L62" s="433">
        <v>473612</v>
      </c>
      <c r="M62" s="433">
        <v>480404</v>
      </c>
      <c r="N62" s="433">
        <v>478061</v>
      </c>
    </row>
    <row r="63" spans="1:14" s="426" customFormat="1">
      <c r="A63" s="313"/>
      <c r="B63" s="495" t="s">
        <v>513</v>
      </c>
      <c r="C63" s="494"/>
      <c r="D63" s="493">
        <v>128775</v>
      </c>
      <c r="E63" s="493">
        <v>129716</v>
      </c>
      <c r="F63" s="493">
        <v>125421</v>
      </c>
      <c r="G63" s="493">
        <v>124960</v>
      </c>
      <c r="H63" s="493">
        <v>126926</v>
      </c>
      <c r="I63" s="493">
        <v>124600</v>
      </c>
      <c r="J63" s="493">
        <v>124964</v>
      </c>
      <c r="K63" s="493">
        <v>125609</v>
      </c>
      <c r="L63" s="493">
        <v>132492</v>
      </c>
      <c r="M63" s="493">
        <v>128151</v>
      </c>
      <c r="N63" s="493">
        <v>127998</v>
      </c>
    </row>
    <row r="64" spans="1:14">
      <c r="B64" s="1234" t="s">
        <v>528</v>
      </c>
      <c r="C64" s="1235"/>
      <c r="D64" s="493">
        <v>22965</v>
      </c>
      <c r="E64" s="493">
        <v>23200</v>
      </c>
      <c r="F64" s="493">
        <v>22341</v>
      </c>
      <c r="G64" s="493">
        <v>21639</v>
      </c>
      <c r="H64" s="493">
        <v>21636</v>
      </c>
      <c r="I64" s="493">
        <v>20940</v>
      </c>
      <c r="J64" s="493">
        <v>21239</v>
      </c>
      <c r="K64" s="493">
        <v>21071</v>
      </c>
      <c r="L64" s="493">
        <v>20945</v>
      </c>
      <c r="M64" s="493">
        <v>21207</v>
      </c>
      <c r="N64" s="493">
        <v>21184</v>
      </c>
    </row>
    <row r="65" spans="1:14">
      <c r="B65" s="1234" t="s">
        <v>529</v>
      </c>
      <c r="C65" s="1235"/>
      <c r="D65" s="493">
        <v>24252</v>
      </c>
      <c r="E65" s="493">
        <v>24501</v>
      </c>
      <c r="F65" s="493">
        <v>23895</v>
      </c>
      <c r="G65" s="493">
        <v>23141</v>
      </c>
      <c r="H65" s="493">
        <v>23066</v>
      </c>
      <c r="I65" s="493">
        <v>22794</v>
      </c>
      <c r="J65" s="493">
        <v>23269</v>
      </c>
      <c r="K65" s="493">
        <v>22835</v>
      </c>
      <c r="L65" s="493">
        <v>23484</v>
      </c>
      <c r="M65" s="493">
        <v>23801</v>
      </c>
      <c r="N65" s="493">
        <v>23840</v>
      </c>
    </row>
    <row r="66" spans="1:14" s="447" customFormat="1">
      <c r="A66" s="313"/>
      <c r="B66" s="504"/>
      <c r="C66" s="502" t="s">
        <v>12</v>
      </c>
      <c r="D66" s="503">
        <v>19041595</v>
      </c>
      <c r="E66" s="503">
        <v>19279415</v>
      </c>
      <c r="F66" s="503">
        <v>18445436</v>
      </c>
      <c r="G66" s="503">
        <v>18396362</v>
      </c>
      <c r="H66" s="503">
        <v>18584176</v>
      </c>
      <c r="I66" s="503">
        <v>18484270</v>
      </c>
      <c r="J66" s="503">
        <f>J65+J64+J63+J59+J58+J57+J56+J51+J48+J44+J39+J29+J23+J22+J19+J18+J17+J13+J4</f>
        <v>18673847</v>
      </c>
      <c r="K66" s="503">
        <v>18591306</v>
      </c>
      <c r="L66" s="503">
        <v>18843729</v>
      </c>
      <c r="M66" s="503">
        <v>18986284</v>
      </c>
      <c r="N66" s="503">
        <v>18974452</v>
      </c>
    </row>
    <row r="80" spans="1:14">
      <c r="L80" s="839">
        <f>SUM(K81:K88)</f>
        <v>0</v>
      </c>
      <c r="M80" s="839">
        <f>SUM(L81:L88)</f>
        <v>0</v>
      </c>
      <c r="N80" s="990">
        <f>SUM(M81:M88)</f>
        <v>0</v>
      </c>
    </row>
    <row r="81" spans="12:14">
      <c r="L81" s="839"/>
      <c r="M81" s="839"/>
      <c r="N81" s="990"/>
    </row>
    <row r="82" spans="12:14">
      <c r="L82" s="839"/>
      <c r="M82" s="839"/>
      <c r="N82" s="990"/>
    </row>
    <row r="83" spans="12:14">
      <c r="L83" s="839"/>
      <c r="M83" s="839"/>
      <c r="N83" s="990"/>
    </row>
    <row r="84" spans="12:14">
      <c r="L84" s="839"/>
      <c r="M84" s="839"/>
      <c r="N84" s="990"/>
    </row>
    <row r="85" spans="12:14">
      <c r="L85" s="839"/>
      <c r="M85" s="839"/>
      <c r="N85" s="990"/>
    </row>
    <row r="86" spans="12:14">
      <c r="L86" s="839"/>
      <c r="M86" s="839"/>
      <c r="N86" s="990"/>
    </row>
    <row r="87" spans="12:14">
      <c r="L87" s="839"/>
      <c r="M87" s="839"/>
      <c r="N87" s="990"/>
    </row>
    <row r="88" spans="12:14">
      <c r="L88" s="839"/>
      <c r="M88" s="839"/>
      <c r="N88" s="990"/>
    </row>
    <row r="89" spans="12:14">
      <c r="L89" s="839">
        <f>SUM(K90:K92)</f>
        <v>0</v>
      </c>
      <c r="M89" s="839">
        <f>SUM(L90:L92)</f>
        <v>0</v>
      </c>
      <c r="N89" s="990">
        <f>SUM(M90:M92)</f>
        <v>0</v>
      </c>
    </row>
    <row r="90" spans="12:14">
      <c r="L90" s="840"/>
      <c r="M90" s="840"/>
      <c r="N90" s="991"/>
    </row>
    <row r="91" spans="12:14">
      <c r="L91" s="840"/>
      <c r="M91" s="840"/>
      <c r="N91" s="991"/>
    </row>
    <row r="92" spans="12:14">
      <c r="L92" s="840"/>
      <c r="M92" s="840"/>
      <c r="N92" s="991"/>
    </row>
    <row r="93" spans="12:14">
      <c r="L93" s="841">
        <f>D88</f>
        <v>0</v>
      </c>
      <c r="M93" s="841">
        <f>E88</f>
        <v>0</v>
      </c>
      <c r="N93" s="992">
        <f>F88</f>
        <v>0</v>
      </c>
    </row>
    <row r="94" spans="12:14">
      <c r="L94" s="841">
        <f>D108</f>
        <v>0</v>
      </c>
      <c r="M94" s="841">
        <f>E108</f>
        <v>0</v>
      </c>
      <c r="N94" s="992">
        <f>F108</f>
        <v>0</v>
      </c>
    </row>
    <row r="95" spans="12:14">
      <c r="L95" s="839">
        <f>SUM(K96:K97)</f>
        <v>0</v>
      </c>
      <c r="M95" s="839">
        <f>SUM(L96:L97)</f>
        <v>0</v>
      </c>
      <c r="N95" s="990">
        <f>SUM(M96:M97)</f>
        <v>0</v>
      </c>
    </row>
    <row r="96" spans="12:14">
      <c r="L96" s="840"/>
      <c r="M96" s="840"/>
      <c r="N96" s="991"/>
    </row>
    <row r="97" spans="12:14">
      <c r="L97" s="840"/>
      <c r="M97" s="840"/>
      <c r="N97" s="991"/>
    </row>
    <row r="98" spans="12:14">
      <c r="L98" s="841">
        <f>D96</f>
        <v>0</v>
      </c>
      <c r="M98" s="841">
        <f>E96</f>
        <v>0</v>
      </c>
      <c r="N98" s="992">
        <f>F96</f>
        <v>0</v>
      </c>
    </row>
    <row r="99" spans="12:14">
      <c r="L99" s="839">
        <f>SUM(K100:K104)</f>
        <v>0</v>
      </c>
      <c r="M99" s="839">
        <f>SUM(L100:L104)</f>
        <v>0</v>
      </c>
      <c r="N99" s="990">
        <f>SUM(M100:M104)</f>
        <v>0</v>
      </c>
    </row>
    <row r="100" spans="12:14">
      <c r="L100" s="840"/>
      <c r="M100" s="840"/>
      <c r="N100" s="991"/>
    </row>
    <row r="101" spans="12:14">
      <c r="L101" s="840"/>
      <c r="M101" s="840"/>
      <c r="N101" s="991"/>
    </row>
    <row r="102" spans="12:14">
      <c r="L102" s="840"/>
      <c r="M102" s="840"/>
      <c r="N102" s="991"/>
    </row>
    <row r="103" spans="12:14">
      <c r="L103" s="840"/>
      <c r="M103" s="840"/>
      <c r="N103" s="991"/>
    </row>
    <row r="104" spans="12:14">
      <c r="L104" s="840"/>
      <c r="M104" s="840"/>
      <c r="N104" s="991"/>
    </row>
    <row r="105" spans="12:14">
      <c r="L105" s="839">
        <f>SUM(K106:K114)</f>
        <v>0</v>
      </c>
      <c r="M105" s="839">
        <f>SUM(L106:L114)</f>
        <v>0</v>
      </c>
      <c r="N105" s="990">
        <f>SUM(M106:M114)</f>
        <v>0</v>
      </c>
    </row>
    <row r="106" spans="12:14">
      <c r="L106" s="840"/>
      <c r="M106" s="840"/>
      <c r="N106" s="991"/>
    </row>
    <row r="107" spans="12:14">
      <c r="L107" s="840"/>
      <c r="M107" s="840"/>
      <c r="N107" s="991"/>
    </row>
    <row r="108" spans="12:14">
      <c r="L108" s="840"/>
      <c r="M108" s="840"/>
      <c r="N108" s="991"/>
    </row>
    <row r="109" spans="12:14">
      <c r="L109" s="840"/>
      <c r="M109" s="840"/>
      <c r="N109" s="991"/>
    </row>
    <row r="110" spans="12:14">
      <c r="L110" s="840"/>
      <c r="M110" s="840"/>
      <c r="N110" s="991"/>
    </row>
    <row r="111" spans="12:14">
      <c r="L111" s="840"/>
      <c r="M111" s="840"/>
      <c r="N111" s="991"/>
    </row>
    <row r="112" spans="12:14">
      <c r="L112" s="840"/>
      <c r="M112" s="840"/>
      <c r="N112" s="991"/>
    </row>
    <row r="113" spans="12:14">
      <c r="L113" s="840"/>
      <c r="M113" s="840"/>
      <c r="N113" s="991"/>
    </row>
    <row r="114" spans="12:14">
      <c r="L114" s="840"/>
      <c r="M114" s="840"/>
      <c r="N114" s="991"/>
    </row>
    <row r="115" spans="12:14">
      <c r="L115" s="839">
        <f>SUM(K116:K119)</f>
        <v>0</v>
      </c>
      <c r="M115" s="839">
        <f>SUM(L116:L119)</f>
        <v>0</v>
      </c>
      <c r="N115" s="990">
        <f>SUM(M116:M119)</f>
        <v>0</v>
      </c>
    </row>
    <row r="116" spans="12:14">
      <c r="L116" s="840"/>
      <c r="M116" s="840"/>
      <c r="N116" s="991"/>
    </row>
    <row r="117" spans="12:14">
      <c r="L117" s="840"/>
      <c r="M117" s="840"/>
      <c r="N117" s="991"/>
    </row>
    <row r="118" spans="12:14">
      <c r="L118" s="840"/>
      <c r="M118" s="840"/>
      <c r="N118" s="991"/>
    </row>
    <row r="119" spans="12:14">
      <c r="L119" s="840"/>
      <c r="M119" s="840"/>
      <c r="N119" s="991"/>
    </row>
    <row r="120" spans="12:14">
      <c r="L120" s="839">
        <f>SUM(K121:K123)</f>
        <v>0</v>
      </c>
      <c r="M120" s="839">
        <f>SUM(L121:L123)</f>
        <v>0</v>
      </c>
      <c r="N120" s="990">
        <f>SUM(M121:M123)</f>
        <v>0</v>
      </c>
    </row>
    <row r="121" spans="12:14">
      <c r="L121" s="840"/>
      <c r="M121" s="840"/>
      <c r="N121" s="991"/>
    </row>
    <row r="122" spans="12:14">
      <c r="L122" s="840"/>
      <c r="M122" s="840"/>
      <c r="N122" s="991"/>
    </row>
    <row r="123" spans="12:14">
      <c r="L123" s="840"/>
      <c r="M123" s="840"/>
      <c r="N123" s="991"/>
    </row>
    <row r="124" spans="12:14">
      <c r="L124" s="839">
        <f>SUM(K125:K126)</f>
        <v>0</v>
      </c>
      <c r="M124" s="839">
        <f>SUM(L125:L126)</f>
        <v>0</v>
      </c>
      <c r="N124" s="990">
        <f>SUM(M125:M126)</f>
        <v>0</v>
      </c>
    </row>
    <row r="125" spans="12:14">
      <c r="L125" s="840"/>
      <c r="M125" s="840"/>
      <c r="N125" s="991"/>
    </row>
    <row r="126" spans="12:14">
      <c r="L126" s="840"/>
      <c r="M126" s="840"/>
      <c r="N126" s="991"/>
    </row>
    <row r="127" spans="12:14">
      <c r="L127" s="839">
        <f>SUM(K128:K131)</f>
        <v>0</v>
      </c>
      <c r="M127" s="839">
        <f>SUM(L128:L131)</f>
        <v>0</v>
      </c>
      <c r="N127" s="990">
        <f>SUM(M128:M131)</f>
        <v>0</v>
      </c>
    </row>
    <row r="128" spans="12:14">
      <c r="L128" s="840"/>
      <c r="M128" s="840"/>
      <c r="N128" s="991"/>
    </row>
    <row r="129" spans="12:14">
      <c r="L129" s="840"/>
      <c r="M129" s="840"/>
      <c r="N129" s="991"/>
    </row>
    <row r="130" spans="12:14">
      <c r="L130" s="840"/>
      <c r="M130" s="840"/>
      <c r="N130" s="991"/>
    </row>
    <row r="131" spans="12:14">
      <c r="L131" s="840"/>
      <c r="M131" s="840"/>
      <c r="N131" s="991"/>
    </row>
    <row r="132" spans="12:14">
      <c r="L132" s="841">
        <f>D115</f>
        <v>0</v>
      </c>
      <c r="M132" s="841">
        <f>E115</f>
        <v>0</v>
      </c>
      <c r="N132" s="992">
        <f>F115</f>
        <v>0</v>
      </c>
    </row>
    <row r="133" spans="12:14">
      <c r="L133" s="841">
        <f>D118</f>
        <v>0</v>
      </c>
      <c r="M133" s="841">
        <f>E118</f>
        <v>0</v>
      </c>
      <c r="N133" s="992">
        <f t="shared" ref="N133:N134" si="0">F118</f>
        <v>0</v>
      </c>
    </row>
    <row r="134" spans="12:14">
      <c r="L134" s="841">
        <f>D119</f>
        <v>0</v>
      </c>
      <c r="M134" s="841">
        <f>E119</f>
        <v>0</v>
      </c>
      <c r="N134" s="992">
        <f t="shared" si="0"/>
        <v>0</v>
      </c>
    </row>
    <row r="135" spans="12:14">
      <c r="L135" s="839">
        <f>SUM(K136:K138)</f>
        <v>0</v>
      </c>
      <c r="M135" s="839">
        <f>SUM(L136:L138)</f>
        <v>0</v>
      </c>
      <c r="N135" s="990">
        <f>SUM(M136:M138)</f>
        <v>0</v>
      </c>
    </row>
    <row r="136" spans="12:14">
      <c r="L136" s="840"/>
      <c r="M136" s="840"/>
      <c r="N136" s="991"/>
    </row>
    <row r="137" spans="12:14">
      <c r="L137" s="840"/>
      <c r="M137" s="840"/>
      <c r="N137" s="991"/>
    </row>
    <row r="138" spans="12:14">
      <c r="L138" s="840"/>
      <c r="M138" s="840"/>
      <c r="N138" s="991"/>
    </row>
    <row r="139" spans="12:14">
      <c r="L139" s="841">
        <f>D110</f>
        <v>0</v>
      </c>
      <c r="M139" s="841">
        <f>E110</f>
        <v>0</v>
      </c>
      <c r="N139" s="992">
        <f>F110</f>
        <v>0</v>
      </c>
    </row>
    <row r="140" spans="12:14">
      <c r="L140" s="841">
        <f>D98</f>
        <v>0</v>
      </c>
      <c r="M140" s="841">
        <f>E98</f>
        <v>0</v>
      </c>
      <c r="N140" s="992">
        <f>F98</f>
        <v>0</v>
      </c>
    </row>
    <row r="141" spans="12:14">
      <c r="L141" s="841">
        <f>D117</f>
        <v>0</v>
      </c>
      <c r="M141" s="841">
        <f>E117</f>
        <v>0</v>
      </c>
      <c r="N141" s="992">
        <f>F117</f>
        <v>0</v>
      </c>
    </row>
    <row r="142" spans="12:14">
      <c r="L142" s="840"/>
      <c r="M142" s="840"/>
      <c r="N142" s="991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60"/>
  <sheetViews>
    <sheetView showGridLines="0" showRowColHeaders="0" workbookViewId="0">
      <pane ySplit="5" topLeftCell="A6" activePane="bottomLeft" state="frozen"/>
      <selection pane="bottomLeft" activeCell="B14" sqref="B14"/>
    </sheetView>
  </sheetViews>
  <sheetFormatPr baseColWidth="10" defaultColWidth="11.5703125" defaultRowHeight="15.75"/>
  <cols>
    <col min="1" max="1" width="4" style="25" customWidth="1"/>
    <col min="2" max="2" width="88.140625" style="26" customWidth="1"/>
    <col min="3" max="16384" width="11.5703125" style="25"/>
  </cols>
  <sheetData>
    <row r="1" spans="1:2" ht="5.25" customHeight="1"/>
    <row r="2" spans="1:2" ht="4.7" customHeight="1"/>
    <row r="3" spans="1:2" ht="18.75">
      <c r="A3" s="461" t="s">
        <v>327</v>
      </c>
      <c r="B3" s="20"/>
    </row>
    <row r="4" spans="1:2" ht="18.75">
      <c r="A4" s="461"/>
      <c r="B4" s="20"/>
    </row>
    <row r="5" spans="1:2" ht="21.4" customHeight="1">
      <c r="A5" s="390"/>
      <c r="B5" s="525" t="s">
        <v>328</v>
      </c>
    </row>
    <row r="6" spans="1:2" ht="18.600000000000001" customHeight="1"/>
    <row r="7" spans="1:2" ht="20.100000000000001" customHeight="1"/>
    <row r="8" spans="1:2" ht="16.7" customHeight="1">
      <c r="A8" s="27"/>
      <c r="B8" s="655" t="s">
        <v>591</v>
      </c>
    </row>
    <row r="9" spans="1:2" ht="16.7" customHeight="1">
      <c r="A9" s="27"/>
      <c r="B9" s="638"/>
    </row>
    <row r="10" spans="1:2" ht="16.7" customHeight="1">
      <c r="A10" s="27"/>
      <c r="B10" s="643" t="s">
        <v>541</v>
      </c>
    </row>
    <row r="11" spans="1:2" ht="20.100000000000001" customHeight="1">
      <c r="A11" s="27"/>
      <c r="B11" s="21" t="s">
        <v>329</v>
      </c>
    </row>
    <row r="12" spans="1:2" ht="20.100000000000001" customHeight="1">
      <c r="A12" s="27"/>
      <c r="B12" s="21" t="s">
        <v>330</v>
      </c>
    </row>
    <row r="13" spans="1:2" ht="20.100000000000001" customHeight="1">
      <c r="A13" s="27"/>
      <c r="B13" s="21" t="s">
        <v>331</v>
      </c>
    </row>
    <row r="14" spans="1:2" ht="20.100000000000001" customHeight="1">
      <c r="A14" s="27"/>
      <c r="B14" s="22" t="s">
        <v>332</v>
      </c>
    </row>
    <row r="15" spans="1:2" ht="20.100000000000001" customHeight="1">
      <c r="A15" s="27"/>
      <c r="B15" s="22" t="s">
        <v>333</v>
      </c>
    </row>
    <row r="16" spans="1:2" ht="20.100000000000001" customHeight="1">
      <c r="A16" s="27"/>
      <c r="B16" s="22" t="s">
        <v>334</v>
      </c>
    </row>
    <row r="17" spans="1:2" ht="20.100000000000001" customHeight="1">
      <c r="A17" s="27"/>
      <c r="B17" s="22" t="s">
        <v>335</v>
      </c>
    </row>
    <row r="18" spans="1:2" ht="20.100000000000001" customHeight="1">
      <c r="A18" s="27"/>
      <c r="B18" s="22" t="s">
        <v>336</v>
      </c>
    </row>
    <row r="19" spans="1:2" ht="20.100000000000001" customHeight="1">
      <c r="A19" s="27"/>
      <c r="B19" s="22" t="s">
        <v>337</v>
      </c>
    </row>
    <row r="20" spans="1:2" ht="20.100000000000001" customHeight="1">
      <c r="A20" s="27"/>
      <c r="B20" s="22" t="s">
        <v>338</v>
      </c>
    </row>
    <row r="21" spans="1:2" ht="20.100000000000001" customHeight="1">
      <c r="A21" s="27"/>
      <c r="B21" s="22" t="s">
        <v>339</v>
      </c>
    </row>
    <row r="22" spans="1:2" ht="20.100000000000001" customHeight="1">
      <c r="A22" s="27"/>
      <c r="B22" s="22" t="s">
        <v>340</v>
      </c>
    </row>
    <row r="23" spans="1:2" ht="20.100000000000001" customHeight="1">
      <c r="A23" s="27"/>
      <c r="B23" s="22" t="s">
        <v>341</v>
      </c>
    </row>
    <row r="24" spans="1:2" ht="20.100000000000001" customHeight="1">
      <c r="A24" s="27"/>
      <c r="B24" s="21" t="s">
        <v>517</v>
      </c>
    </row>
    <row r="25" spans="1:2" ht="20.100000000000001" customHeight="1">
      <c r="A25" s="27"/>
      <c r="B25" s="23" t="s">
        <v>342</v>
      </c>
    </row>
    <row r="26" spans="1:2" ht="20.100000000000001" customHeight="1">
      <c r="A26" s="27"/>
      <c r="B26" s="22" t="s">
        <v>343</v>
      </c>
    </row>
    <row r="27" spans="1:2" ht="20.100000000000001" customHeight="1">
      <c r="A27" s="27"/>
      <c r="B27" s="21" t="s">
        <v>518</v>
      </c>
    </row>
    <row r="28" spans="1:2" ht="20.100000000000001" customHeight="1">
      <c r="A28" s="27"/>
      <c r="B28" s="22" t="s">
        <v>344</v>
      </c>
    </row>
    <row r="29" spans="1:2" ht="20.100000000000001" customHeight="1">
      <c r="A29" s="27"/>
      <c r="B29" s="22" t="s">
        <v>345</v>
      </c>
    </row>
    <row r="30" spans="1:2" ht="20.100000000000001" customHeight="1">
      <c r="A30" s="27"/>
      <c r="B30" s="21" t="s">
        <v>346</v>
      </c>
    </row>
    <row r="31" spans="1:2" ht="20.100000000000001" customHeight="1">
      <c r="A31" s="27"/>
      <c r="B31" s="643" t="s">
        <v>560</v>
      </c>
    </row>
    <row r="32" spans="1:2" ht="20.100000000000001" customHeight="1">
      <c r="A32" s="27"/>
      <c r="B32" s="24" t="s">
        <v>612</v>
      </c>
    </row>
    <row r="33" spans="1:2" ht="20.100000000000001" customHeight="1">
      <c r="A33" s="27"/>
      <c r="B33" s="24" t="s">
        <v>615</v>
      </c>
    </row>
    <row r="34" spans="1:2" ht="18.600000000000001" customHeight="1">
      <c r="A34" s="27"/>
      <c r="B34" s="24" t="s">
        <v>614</v>
      </c>
    </row>
    <row r="35" spans="1:2" ht="18.600000000000001" customHeight="1">
      <c r="A35" s="27"/>
      <c r="B35" s="21" t="s">
        <v>521</v>
      </c>
    </row>
    <row r="36" spans="1:2" ht="18.600000000000001" customHeight="1">
      <c r="A36" s="27"/>
      <c r="B36" s="21" t="s">
        <v>522</v>
      </c>
    </row>
    <row r="37" spans="1:2" ht="18.600000000000001" customHeight="1">
      <c r="A37" s="27"/>
      <c r="B37" s="21"/>
    </row>
    <row r="38" spans="1:2" ht="18.75">
      <c r="B38" s="655" t="s">
        <v>561</v>
      </c>
    </row>
    <row r="39" spans="1:2" ht="18.600000000000001" customHeight="1">
      <c r="B39" s="642" t="s">
        <v>562</v>
      </c>
    </row>
    <row r="40" spans="1:2" ht="18.600000000000001" customHeight="1">
      <c r="B40" s="642" t="s">
        <v>563</v>
      </c>
    </row>
    <row r="41" spans="1:2" ht="18.600000000000001" customHeight="1">
      <c r="B41" s="642" t="s">
        <v>564</v>
      </c>
    </row>
    <row r="42" spans="1:2" ht="18.600000000000001" customHeight="1">
      <c r="B42" s="642" t="s">
        <v>565</v>
      </c>
    </row>
    <row r="43" spans="1:2" ht="18.600000000000001" customHeight="1">
      <c r="B43" s="642"/>
    </row>
    <row r="44" spans="1:2" ht="18.600000000000001" customHeight="1">
      <c r="B44" s="655" t="s">
        <v>600</v>
      </c>
    </row>
    <row r="45" spans="1:2" ht="18.600000000000001" customHeight="1">
      <c r="A45" s="27"/>
      <c r="B45" s="24" t="s">
        <v>519</v>
      </c>
    </row>
    <row r="46" spans="1:2" ht="18.600000000000001" customHeight="1">
      <c r="A46" s="27"/>
      <c r="B46" s="24" t="s">
        <v>520</v>
      </c>
    </row>
    <row r="47" spans="1:2" ht="18.600000000000001" customHeight="1">
      <c r="A47" s="27"/>
      <c r="B47" s="24"/>
    </row>
    <row r="48" spans="1:2" ht="18.600000000000001" customHeight="1">
      <c r="A48" s="27"/>
      <c r="B48" s="24" t="s">
        <v>532</v>
      </c>
    </row>
    <row r="49" spans="2:2" ht="18.600000000000001" customHeight="1">
      <c r="B49" s="21"/>
    </row>
    <row r="50" spans="2:2" ht="18.600000000000001" customHeight="1">
      <c r="B50" s="21"/>
    </row>
    <row r="51" spans="2:2" ht="4.1500000000000004" customHeight="1"/>
    <row r="53" spans="2:2" ht="18.600000000000001" customHeight="1"/>
    <row r="54" spans="2:2" ht="18.600000000000001" customHeight="1"/>
    <row r="55" spans="2:2" ht="18.600000000000001" customHeight="1"/>
    <row r="56" spans="2:2" ht="18.600000000000001" customHeight="1"/>
    <row r="57" spans="2:2" ht="18.600000000000001" customHeight="1"/>
    <row r="58" spans="2:2" ht="18.600000000000001" customHeight="1"/>
    <row r="59" spans="2:2" ht="18.600000000000001" customHeight="1"/>
    <row r="60" spans="2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285"/>
  <sheetViews>
    <sheetView showGridLines="0" showRowColHeaders="0" workbookViewId="0">
      <pane ySplit="4" topLeftCell="A134" activePane="bottomLeft" state="frozen"/>
      <selection pane="bottomLeft" activeCell="B3" sqref="B3:B4"/>
    </sheetView>
  </sheetViews>
  <sheetFormatPr baseColWidth="10" defaultColWidth="11.42578125" defaultRowHeight="15"/>
  <cols>
    <col min="1" max="1" width="3.28515625" style="313" customWidth="1"/>
    <col min="2" max="2" width="19.5703125" style="442" customWidth="1"/>
    <col min="3" max="3" width="17.5703125" style="442" customWidth="1"/>
    <col min="4" max="4" width="19.42578125" style="442" customWidth="1"/>
    <col min="5" max="5" width="14.42578125" style="426" bestFit="1" customWidth="1"/>
    <col min="6" max="6" width="11.42578125" style="426"/>
    <col min="7" max="8" width="11.42578125" style="442"/>
    <col min="9" max="9" width="17.140625" style="442" customWidth="1"/>
    <col min="10" max="16384" width="11.42578125" style="442"/>
  </cols>
  <sheetData>
    <row r="1" spans="1:6" s="426" customFormat="1" ht="32.25" customHeight="1">
      <c r="A1" s="313"/>
      <c r="B1" s="1237" t="s">
        <v>514</v>
      </c>
      <c r="C1" s="1237"/>
      <c r="D1" s="1237"/>
      <c r="E1" s="1237"/>
      <c r="F1" s="448"/>
    </row>
    <row r="2" spans="1:6" s="426" customFormat="1" ht="31.5" customHeight="1">
      <c r="A2" s="423"/>
      <c r="B2" s="1238" t="s">
        <v>662</v>
      </c>
      <c r="C2" s="1238"/>
      <c r="D2" s="1238"/>
      <c r="E2" s="1238"/>
    </row>
    <row r="3" spans="1:6" s="426" customFormat="1" ht="15" customHeight="1">
      <c r="A3" s="423"/>
      <c r="B3" s="1242" t="s">
        <v>516</v>
      </c>
      <c r="C3" s="1240" t="s">
        <v>14</v>
      </c>
      <c r="D3" s="1239" t="s">
        <v>515</v>
      </c>
      <c r="E3" s="1239"/>
    </row>
    <row r="4" spans="1:6" s="426" customFormat="1" ht="20.25" customHeight="1">
      <c r="A4" s="423"/>
      <c r="B4" s="1243"/>
      <c r="C4" s="1241"/>
      <c r="D4" s="506" t="s">
        <v>11</v>
      </c>
      <c r="E4" s="506" t="s">
        <v>8</v>
      </c>
    </row>
    <row r="5" spans="1:6" s="426" customFormat="1">
      <c r="A5" s="424"/>
      <c r="B5" s="449">
        <v>43832</v>
      </c>
      <c r="C5" s="532">
        <v>19153282</v>
      </c>
      <c r="D5" s="542"/>
      <c r="E5" s="542"/>
    </row>
    <row r="6" spans="1:6" s="426" customFormat="1">
      <c r="A6" s="424"/>
      <c r="B6" s="449">
        <v>43833</v>
      </c>
      <c r="C6" s="532">
        <v>19101342</v>
      </c>
      <c r="D6" s="543">
        <f>C6-C5</f>
        <v>-51940</v>
      </c>
      <c r="E6" s="544">
        <f>C6/C5-1</f>
        <v>-2.7118067806864987E-3</v>
      </c>
    </row>
    <row r="7" spans="1:6" s="426" customFormat="1">
      <c r="A7" s="424"/>
      <c r="B7" s="449">
        <v>43837</v>
      </c>
      <c r="C7" s="532">
        <v>19139784</v>
      </c>
      <c r="D7" s="543">
        <f t="shared" ref="D7:D70" si="0">C7-C6</f>
        <v>38442</v>
      </c>
      <c r="E7" s="544">
        <f t="shared" ref="E7:E70" si="1">C7/C6-1</f>
        <v>2.0125287532153369E-3</v>
      </c>
    </row>
    <row r="8" spans="1:6" s="426" customFormat="1">
      <c r="A8" s="424"/>
      <c r="B8" s="449">
        <v>43838</v>
      </c>
      <c r="C8" s="532">
        <v>19155356</v>
      </c>
      <c r="D8" s="543">
        <f t="shared" si="0"/>
        <v>15572</v>
      </c>
      <c r="E8" s="544">
        <f t="shared" si="1"/>
        <v>8.1359329864949537E-4</v>
      </c>
    </row>
    <row r="9" spans="1:6" s="426" customFormat="1">
      <c r="A9" s="424"/>
      <c r="B9" s="449">
        <v>43839</v>
      </c>
      <c r="C9" s="532">
        <v>19155932</v>
      </c>
      <c r="D9" s="543">
        <f t="shared" si="0"/>
        <v>576</v>
      </c>
      <c r="E9" s="544">
        <f t="shared" si="1"/>
        <v>3.0069918825814668E-5</v>
      </c>
    </row>
    <row r="10" spans="1:6" s="426" customFormat="1">
      <c r="A10" s="424"/>
      <c r="B10" s="449">
        <v>43840</v>
      </c>
      <c r="C10" s="532">
        <v>19135186</v>
      </c>
      <c r="D10" s="543">
        <f t="shared" si="0"/>
        <v>-20746</v>
      </c>
      <c r="E10" s="544">
        <f t="shared" si="1"/>
        <v>-1.0830065590126114E-3</v>
      </c>
    </row>
    <row r="11" spans="1:6" s="426" customFormat="1" ht="15" customHeight="1">
      <c r="A11" s="424"/>
      <c r="B11" s="449">
        <v>43843</v>
      </c>
      <c r="C11" s="532">
        <v>19163621</v>
      </c>
      <c r="D11" s="543">
        <f t="shared" si="0"/>
        <v>28435</v>
      </c>
      <c r="E11" s="544">
        <f t="shared" si="1"/>
        <v>1.4860059369163903E-3</v>
      </c>
    </row>
    <row r="12" spans="1:6" s="426" customFormat="1" ht="15" customHeight="1">
      <c r="A12" s="424"/>
      <c r="B12" s="449">
        <v>43844</v>
      </c>
      <c r="C12" s="532">
        <v>19172293</v>
      </c>
      <c r="D12" s="543">
        <f t="shared" si="0"/>
        <v>8672</v>
      </c>
      <c r="E12" s="544">
        <f t="shared" si="1"/>
        <v>4.5252408195706195E-4</v>
      </c>
    </row>
    <row r="13" spans="1:6" s="426" customFormat="1" ht="15" customHeight="1">
      <c r="A13" s="424"/>
      <c r="B13" s="449">
        <v>43845</v>
      </c>
      <c r="C13" s="532">
        <v>19178259</v>
      </c>
      <c r="D13" s="543">
        <f t="shared" si="0"/>
        <v>5966</v>
      </c>
      <c r="E13" s="544">
        <f t="shared" si="1"/>
        <v>3.1117821952753033E-4</v>
      </c>
    </row>
    <row r="14" spans="1:6" s="426" customFormat="1" ht="15" customHeight="1">
      <c r="A14" s="424"/>
      <c r="B14" s="449">
        <v>43846</v>
      </c>
      <c r="C14" s="532">
        <v>19183972</v>
      </c>
      <c r="D14" s="543">
        <f t="shared" si="0"/>
        <v>5713</v>
      </c>
      <c r="E14" s="544">
        <f t="shared" si="1"/>
        <v>2.9788939652974911E-4</v>
      </c>
    </row>
    <row r="15" spans="1:6" s="426" customFormat="1" ht="15" customHeight="1">
      <c r="A15" s="424"/>
      <c r="B15" s="449">
        <v>43847</v>
      </c>
      <c r="C15" s="532">
        <v>19162071</v>
      </c>
      <c r="D15" s="543">
        <f t="shared" si="0"/>
        <v>-21901</v>
      </c>
      <c r="E15" s="544">
        <f t="shared" si="1"/>
        <v>-1.1416301066328183E-3</v>
      </c>
    </row>
    <row r="16" spans="1:6" s="426" customFormat="1">
      <c r="A16" s="424"/>
      <c r="B16" s="449">
        <v>43850</v>
      </c>
      <c r="C16" s="532">
        <v>19180257</v>
      </c>
      <c r="D16" s="543">
        <f t="shared" si="0"/>
        <v>18186</v>
      </c>
      <c r="E16" s="544">
        <f t="shared" si="1"/>
        <v>9.4906234300040637E-4</v>
      </c>
    </row>
    <row r="17" spans="1:6" s="426" customFormat="1">
      <c r="A17" s="424"/>
      <c r="B17" s="449">
        <v>43851</v>
      </c>
      <c r="C17" s="532">
        <v>19181859</v>
      </c>
      <c r="D17" s="543">
        <f t="shared" si="0"/>
        <v>1602</v>
      </c>
      <c r="E17" s="544">
        <f t="shared" si="1"/>
        <v>8.3523385531192318E-5</v>
      </c>
    </row>
    <row r="18" spans="1:6" s="426" customFormat="1">
      <c r="A18" s="424"/>
      <c r="B18" s="449">
        <v>43852</v>
      </c>
      <c r="C18" s="532">
        <v>19188440</v>
      </c>
      <c r="D18" s="543">
        <f t="shared" si="0"/>
        <v>6581</v>
      </c>
      <c r="E18" s="544">
        <f t="shared" si="1"/>
        <v>3.4308457798593039E-4</v>
      </c>
      <c r="F18" s="439"/>
    </row>
    <row r="19" spans="1:6" s="426" customFormat="1">
      <c r="A19" s="424"/>
      <c r="B19" s="449">
        <v>43853</v>
      </c>
      <c r="C19" s="532">
        <v>19189141</v>
      </c>
      <c r="D19" s="543">
        <f t="shared" si="0"/>
        <v>701</v>
      </c>
      <c r="E19" s="544">
        <f t="shared" si="1"/>
        <v>3.6532412223122535E-5</v>
      </c>
    </row>
    <row r="20" spans="1:6" s="426" customFormat="1">
      <c r="A20" s="424"/>
      <c r="B20" s="449">
        <v>43854</v>
      </c>
      <c r="C20" s="532">
        <v>19176279</v>
      </c>
      <c r="D20" s="543">
        <f t="shared" si="0"/>
        <v>-12862</v>
      </c>
      <c r="E20" s="544">
        <f t="shared" si="1"/>
        <v>-6.7027492267635047E-4</v>
      </c>
      <c r="F20" s="439"/>
    </row>
    <row r="21" spans="1:6" s="426" customFormat="1">
      <c r="A21" s="424"/>
      <c r="B21" s="449">
        <v>43857</v>
      </c>
      <c r="C21" s="532">
        <v>19195488</v>
      </c>
      <c r="D21" s="543">
        <f t="shared" si="0"/>
        <v>19209</v>
      </c>
      <c r="E21" s="544">
        <f t="shared" si="1"/>
        <v>1.0017063268634718E-3</v>
      </c>
      <c r="F21" s="439"/>
    </row>
    <row r="22" spans="1:6" s="426" customFormat="1">
      <c r="A22" s="424"/>
      <c r="B22" s="449">
        <v>43858</v>
      </c>
      <c r="C22" s="532">
        <v>19199237</v>
      </c>
      <c r="D22" s="543">
        <f t="shared" si="0"/>
        <v>3749</v>
      </c>
      <c r="E22" s="544">
        <f t="shared" si="1"/>
        <v>1.9530631365038964E-4</v>
      </c>
    </row>
    <row r="23" spans="1:6" s="426" customFormat="1">
      <c r="A23" s="424"/>
      <c r="B23" s="449">
        <v>43859</v>
      </c>
      <c r="C23" s="532">
        <v>19201590</v>
      </c>
      <c r="D23" s="543">
        <f t="shared" si="0"/>
        <v>2353</v>
      </c>
      <c r="E23" s="544">
        <f t="shared" si="1"/>
        <v>1.2255695369556285E-4</v>
      </c>
      <c r="F23" s="439"/>
    </row>
    <row r="24" spans="1:6" s="426" customFormat="1">
      <c r="A24" s="424"/>
      <c r="B24" s="449">
        <v>43860</v>
      </c>
      <c r="C24" s="532">
        <v>19199383</v>
      </c>
      <c r="D24" s="543">
        <f t="shared" si="0"/>
        <v>-2207</v>
      </c>
      <c r="E24" s="544">
        <f t="shared" si="1"/>
        <v>-1.1493839833054409E-4</v>
      </c>
      <c r="F24" s="439"/>
    </row>
    <row r="25" spans="1:6" s="426" customFormat="1">
      <c r="A25" s="424"/>
      <c r="B25" s="496">
        <v>43861</v>
      </c>
      <c r="C25" s="533">
        <v>19041595</v>
      </c>
      <c r="D25" s="545">
        <f t="shared" si="0"/>
        <v>-157788</v>
      </c>
      <c r="E25" s="546">
        <f t="shared" si="1"/>
        <v>-8.2183891013580812E-3</v>
      </c>
    </row>
    <row r="26" spans="1:6" s="426" customFormat="1">
      <c r="A26" s="425"/>
      <c r="B26" s="449">
        <v>43864</v>
      </c>
      <c r="C26" s="532">
        <v>19166876</v>
      </c>
      <c r="D26" s="543">
        <f t="shared" si="0"/>
        <v>125281</v>
      </c>
      <c r="E26" s="544">
        <f t="shared" si="1"/>
        <v>6.5793332963965945E-3</v>
      </c>
      <c r="F26" s="439"/>
    </row>
    <row r="27" spans="1:6" s="426" customFormat="1">
      <c r="A27" s="313"/>
      <c r="B27" s="449">
        <v>43865</v>
      </c>
      <c r="C27" s="532">
        <v>19177908</v>
      </c>
      <c r="D27" s="543">
        <f t="shared" si="0"/>
        <v>11032</v>
      </c>
      <c r="E27" s="544">
        <f t="shared" si="1"/>
        <v>5.7557632240112788E-4</v>
      </c>
    </row>
    <row r="28" spans="1:6" s="426" customFormat="1">
      <c r="A28" s="313"/>
      <c r="B28" s="449">
        <v>43866</v>
      </c>
      <c r="C28" s="532">
        <v>19189372</v>
      </c>
      <c r="D28" s="543">
        <f t="shared" si="0"/>
        <v>11464</v>
      </c>
      <c r="E28" s="544">
        <f t="shared" si="1"/>
        <v>5.9777114375569873E-4</v>
      </c>
    </row>
    <row r="29" spans="1:6" s="426" customFormat="1">
      <c r="A29" s="313"/>
      <c r="B29" s="449">
        <v>43867</v>
      </c>
      <c r="C29" s="532">
        <v>19196858</v>
      </c>
      <c r="D29" s="543">
        <f t="shared" si="0"/>
        <v>7486</v>
      </c>
      <c r="E29" s="544">
        <f t="shared" si="1"/>
        <v>3.9011177645620343E-4</v>
      </c>
    </row>
    <row r="30" spans="1:6" s="426" customFormat="1">
      <c r="A30" s="313"/>
      <c r="B30" s="449">
        <v>43868</v>
      </c>
      <c r="C30" s="532">
        <v>19186030</v>
      </c>
      <c r="D30" s="543">
        <f t="shared" si="0"/>
        <v>-10828</v>
      </c>
      <c r="E30" s="544">
        <f t="shared" si="1"/>
        <v>-5.6405063787001719E-4</v>
      </c>
    </row>
    <row r="31" spans="1:6" s="426" customFormat="1">
      <c r="A31" s="313"/>
      <c r="B31" s="449">
        <v>43871</v>
      </c>
      <c r="C31" s="532">
        <v>19212891</v>
      </c>
      <c r="D31" s="543">
        <f t="shared" si="0"/>
        <v>26861</v>
      </c>
      <c r="E31" s="544">
        <f t="shared" si="1"/>
        <v>1.4000290836613249E-3</v>
      </c>
    </row>
    <row r="32" spans="1:6" s="426" customFormat="1">
      <c r="A32" s="313"/>
      <c r="B32" s="449">
        <v>43872</v>
      </c>
      <c r="C32" s="532">
        <v>19222688</v>
      </c>
      <c r="D32" s="543">
        <f t="shared" si="0"/>
        <v>9797</v>
      </c>
      <c r="E32" s="544">
        <f t="shared" si="1"/>
        <v>5.0991805449784877E-4</v>
      </c>
    </row>
    <row r="33" spans="1:5" s="426" customFormat="1">
      <c r="A33" s="313"/>
      <c r="B33" s="449">
        <v>43873</v>
      </c>
      <c r="C33" s="532">
        <v>19235712</v>
      </c>
      <c r="D33" s="543">
        <f t="shared" si="0"/>
        <v>13024</v>
      </c>
      <c r="E33" s="544">
        <f t="shared" si="1"/>
        <v>6.7753271550774485E-4</v>
      </c>
    </row>
    <row r="34" spans="1:5" s="426" customFormat="1">
      <c r="A34" s="313"/>
      <c r="B34" s="449">
        <v>43874</v>
      </c>
      <c r="C34" s="532">
        <v>19244730</v>
      </c>
      <c r="D34" s="543">
        <f t="shared" si="0"/>
        <v>9018</v>
      </c>
      <c r="E34" s="544">
        <f t="shared" si="1"/>
        <v>4.6881550316402176E-4</v>
      </c>
    </row>
    <row r="35" spans="1:5" s="426" customFormat="1">
      <c r="A35" s="313"/>
      <c r="B35" s="449">
        <v>43875</v>
      </c>
      <c r="C35" s="532">
        <v>19252285</v>
      </c>
      <c r="D35" s="543">
        <f t="shared" si="0"/>
        <v>7555</v>
      </c>
      <c r="E35" s="544">
        <f t="shared" si="1"/>
        <v>3.9257500624856334E-4</v>
      </c>
    </row>
    <row r="36" spans="1:5" s="426" customFormat="1">
      <c r="A36" s="313"/>
      <c r="B36" s="449">
        <v>43878</v>
      </c>
      <c r="C36" s="532">
        <v>19267062</v>
      </c>
      <c r="D36" s="543">
        <f t="shared" si="0"/>
        <v>14777</v>
      </c>
      <c r="E36" s="544">
        <f t="shared" si="1"/>
        <v>7.6754525501776527E-4</v>
      </c>
    </row>
    <row r="37" spans="1:5" s="426" customFormat="1">
      <c r="A37" s="313"/>
      <c r="B37" s="449">
        <v>43879</v>
      </c>
      <c r="C37" s="532">
        <v>19274117</v>
      </c>
      <c r="D37" s="543">
        <f t="shared" si="0"/>
        <v>7055</v>
      </c>
      <c r="E37" s="544">
        <f t="shared" si="1"/>
        <v>3.6616895715591014E-4</v>
      </c>
    </row>
    <row r="38" spans="1:5" s="426" customFormat="1">
      <c r="A38" s="313"/>
      <c r="B38" s="449">
        <v>43880</v>
      </c>
      <c r="C38" s="532">
        <v>19281182</v>
      </c>
      <c r="D38" s="543">
        <f t="shared" si="0"/>
        <v>7065</v>
      </c>
      <c r="E38" s="544">
        <f t="shared" si="1"/>
        <v>3.6655375704119919E-4</v>
      </c>
    </row>
    <row r="39" spans="1:5" s="426" customFormat="1">
      <c r="A39" s="313"/>
      <c r="B39" s="449">
        <v>43881</v>
      </c>
      <c r="C39" s="532">
        <v>19289207</v>
      </c>
      <c r="D39" s="543">
        <f t="shared" si="0"/>
        <v>8025</v>
      </c>
      <c r="E39" s="544">
        <f t="shared" si="1"/>
        <v>4.1620892329108372E-4</v>
      </c>
    </row>
    <row r="40" spans="1:5" s="426" customFormat="1">
      <c r="A40" s="313"/>
      <c r="B40" s="449">
        <v>43882</v>
      </c>
      <c r="C40" s="532">
        <v>19284446</v>
      </c>
      <c r="D40" s="543">
        <f t="shared" si="0"/>
        <v>-4761</v>
      </c>
      <c r="E40" s="544">
        <f t="shared" si="1"/>
        <v>-2.4682196629444153E-4</v>
      </c>
    </row>
    <row r="41" spans="1:5" s="426" customFormat="1">
      <c r="A41" s="313"/>
      <c r="B41" s="449">
        <v>43885</v>
      </c>
      <c r="C41" s="532">
        <v>19310504</v>
      </c>
      <c r="D41" s="543">
        <f t="shared" si="0"/>
        <v>26058</v>
      </c>
      <c r="E41" s="544">
        <f t="shared" si="1"/>
        <v>1.3512444173922056E-3</v>
      </c>
    </row>
    <row r="42" spans="1:5" s="426" customFormat="1">
      <c r="A42" s="313"/>
      <c r="B42" s="449">
        <v>43886</v>
      </c>
      <c r="C42" s="532">
        <v>19313498</v>
      </c>
      <c r="D42" s="543">
        <f t="shared" si="0"/>
        <v>2994</v>
      </c>
      <c r="E42" s="544">
        <f t="shared" si="1"/>
        <v>1.5504515055630996E-4</v>
      </c>
    </row>
    <row r="43" spans="1:5" s="426" customFormat="1">
      <c r="A43" s="313"/>
      <c r="B43" s="449">
        <v>43887</v>
      </c>
      <c r="C43" s="532">
        <v>19314949</v>
      </c>
      <c r="D43" s="543">
        <f t="shared" si="0"/>
        <v>1451</v>
      </c>
      <c r="E43" s="544">
        <f t="shared" si="1"/>
        <v>7.5128803699975322E-5</v>
      </c>
    </row>
    <row r="44" spans="1:5" s="426" customFormat="1">
      <c r="A44" s="313"/>
      <c r="B44" s="449">
        <v>43888</v>
      </c>
      <c r="C44" s="532">
        <v>19304849</v>
      </c>
      <c r="D44" s="543">
        <f t="shared" si="0"/>
        <v>-10100</v>
      </c>
      <c r="E44" s="544">
        <f t="shared" si="1"/>
        <v>-5.2291103642054804E-4</v>
      </c>
    </row>
    <row r="45" spans="1:5" s="426" customFormat="1">
      <c r="A45" s="313"/>
      <c r="B45" s="496">
        <v>43889</v>
      </c>
      <c r="C45" s="533">
        <v>19279415</v>
      </c>
      <c r="D45" s="545">
        <f t="shared" si="0"/>
        <v>-25434</v>
      </c>
      <c r="E45" s="546">
        <f t="shared" si="1"/>
        <v>-1.3174928226581395E-3</v>
      </c>
    </row>
    <row r="46" spans="1:5" s="426" customFormat="1">
      <c r="A46" s="313"/>
      <c r="B46" s="449">
        <v>43892</v>
      </c>
      <c r="C46" s="532">
        <v>19317663</v>
      </c>
      <c r="D46" s="543">
        <f t="shared" si="0"/>
        <v>38248</v>
      </c>
      <c r="E46" s="544">
        <f t="shared" si="1"/>
        <v>1.9838776228429111E-3</v>
      </c>
    </row>
    <row r="47" spans="1:5" s="426" customFormat="1">
      <c r="A47" s="313"/>
      <c r="B47" s="449">
        <v>43893</v>
      </c>
      <c r="C47" s="532">
        <v>19272866</v>
      </c>
      <c r="D47" s="543">
        <f t="shared" si="0"/>
        <v>-44797</v>
      </c>
      <c r="E47" s="544">
        <f t="shared" si="1"/>
        <v>-2.3189658086487652E-3</v>
      </c>
    </row>
    <row r="48" spans="1:5" s="426" customFormat="1">
      <c r="A48" s="313"/>
      <c r="B48" s="449">
        <v>43894</v>
      </c>
      <c r="C48" s="532">
        <v>19308608</v>
      </c>
      <c r="D48" s="543">
        <f t="shared" si="0"/>
        <v>35742</v>
      </c>
      <c r="E48" s="544">
        <f t="shared" si="1"/>
        <v>1.8545243867724714E-3</v>
      </c>
    </row>
    <row r="49" spans="1:5" s="426" customFormat="1">
      <c r="A49" s="313"/>
      <c r="B49" s="449">
        <v>43895</v>
      </c>
      <c r="C49" s="532">
        <v>19319589</v>
      </c>
      <c r="D49" s="543">
        <f t="shared" si="0"/>
        <v>10981</v>
      </c>
      <c r="E49" s="544">
        <f t="shared" si="1"/>
        <v>5.6871007998093859E-4</v>
      </c>
    </row>
    <row r="50" spans="1:5" s="426" customFormat="1">
      <c r="A50" s="313"/>
      <c r="B50" s="449">
        <v>43896</v>
      </c>
      <c r="C50" s="532">
        <v>19314068</v>
      </c>
      <c r="D50" s="543">
        <f t="shared" si="0"/>
        <v>-5521</v>
      </c>
      <c r="E50" s="544">
        <f t="shared" si="1"/>
        <v>-2.8577212486247117E-4</v>
      </c>
    </row>
    <row r="51" spans="1:5" s="426" customFormat="1">
      <c r="A51" s="313"/>
      <c r="B51" s="449">
        <v>43899</v>
      </c>
      <c r="C51" s="532">
        <v>19342767</v>
      </c>
      <c r="D51" s="543">
        <f t="shared" si="0"/>
        <v>28699</v>
      </c>
      <c r="E51" s="544">
        <f t="shared" si="1"/>
        <v>1.4859117198924299E-3</v>
      </c>
    </row>
    <row r="52" spans="1:5" s="426" customFormat="1">
      <c r="A52" s="313"/>
      <c r="B52" s="449">
        <v>43900</v>
      </c>
      <c r="C52" s="532">
        <v>19343026</v>
      </c>
      <c r="D52" s="543">
        <f t="shared" si="0"/>
        <v>259</v>
      </c>
      <c r="E52" s="544">
        <f t="shared" si="1"/>
        <v>1.3390018087866551E-5</v>
      </c>
    </row>
    <row r="53" spans="1:5" s="426" customFormat="1">
      <c r="A53" s="313"/>
      <c r="B53" s="449">
        <v>43901</v>
      </c>
      <c r="C53" s="532">
        <v>19344258</v>
      </c>
      <c r="D53" s="543">
        <f t="shared" si="0"/>
        <v>1232</v>
      </c>
      <c r="E53" s="544">
        <f t="shared" si="1"/>
        <v>6.3692206172971666E-5</v>
      </c>
    </row>
    <row r="54" spans="1:5" s="426" customFormat="1">
      <c r="A54" s="313"/>
      <c r="B54" s="449">
        <v>43902</v>
      </c>
      <c r="C54" s="532">
        <v>19336071</v>
      </c>
      <c r="D54" s="543">
        <f t="shared" si="0"/>
        <v>-8187</v>
      </c>
      <c r="E54" s="544">
        <f t="shared" si="1"/>
        <v>-4.2322636515701451E-4</v>
      </c>
    </row>
    <row r="55" spans="1:5" s="426" customFormat="1">
      <c r="A55" s="313"/>
      <c r="B55" s="449">
        <v>43903</v>
      </c>
      <c r="C55" s="532">
        <v>19259284</v>
      </c>
      <c r="D55" s="543">
        <f t="shared" si="0"/>
        <v>-76787</v>
      </c>
      <c r="E55" s="544">
        <f t="shared" si="1"/>
        <v>-3.9711790466636643E-3</v>
      </c>
    </row>
    <row r="56" spans="1:5" s="426" customFormat="1">
      <c r="A56" s="313"/>
      <c r="B56" s="449">
        <v>43906</v>
      </c>
      <c r="C56" s="532">
        <v>19080715</v>
      </c>
      <c r="D56" s="543">
        <f t="shared" si="0"/>
        <v>-178569</v>
      </c>
      <c r="E56" s="544">
        <f t="shared" si="1"/>
        <v>-9.2718400123286138E-3</v>
      </c>
    </row>
    <row r="57" spans="1:5" s="426" customFormat="1">
      <c r="A57" s="313"/>
      <c r="B57" s="449">
        <v>43907</v>
      </c>
      <c r="C57" s="532">
        <v>18995729</v>
      </c>
      <c r="D57" s="543">
        <f t="shared" si="0"/>
        <v>-84986</v>
      </c>
      <c r="E57" s="544">
        <f t="shared" si="1"/>
        <v>-4.4540259628635948E-3</v>
      </c>
    </row>
    <row r="58" spans="1:5" s="426" customFormat="1">
      <c r="A58" s="313"/>
      <c r="B58" s="449">
        <v>43908</v>
      </c>
      <c r="C58" s="532">
        <v>18920190</v>
      </c>
      <c r="D58" s="543">
        <f t="shared" si="0"/>
        <v>-75539</v>
      </c>
      <c r="E58" s="544">
        <f t="shared" si="1"/>
        <v>-3.9766307468378503E-3</v>
      </c>
    </row>
    <row r="59" spans="1:5" s="426" customFormat="1">
      <c r="A59" s="313"/>
      <c r="B59" s="449">
        <v>43909</v>
      </c>
      <c r="C59" s="532">
        <v>18864361</v>
      </c>
      <c r="D59" s="543">
        <f t="shared" si="0"/>
        <v>-55829</v>
      </c>
      <c r="E59" s="544">
        <f t="shared" si="1"/>
        <v>-2.9507631794395417E-3</v>
      </c>
    </row>
    <row r="60" spans="1:5" s="426" customFormat="1">
      <c r="A60" s="313"/>
      <c r="B60" s="449">
        <v>43910</v>
      </c>
      <c r="C60" s="532">
        <v>18788935</v>
      </c>
      <c r="D60" s="543">
        <f t="shared" si="0"/>
        <v>-75426</v>
      </c>
      <c r="E60" s="544">
        <f t="shared" si="1"/>
        <v>-3.9983331531876498E-3</v>
      </c>
    </row>
    <row r="61" spans="1:5" s="426" customFormat="1">
      <c r="A61" s="313"/>
      <c r="B61" s="449">
        <v>43913</v>
      </c>
      <c r="C61" s="532">
        <v>18719600</v>
      </c>
      <c r="D61" s="543">
        <f t="shared" si="0"/>
        <v>-69335</v>
      </c>
      <c r="E61" s="544">
        <f t="shared" si="1"/>
        <v>-3.6902038353956446E-3</v>
      </c>
    </row>
    <row r="62" spans="1:5" s="426" customFormat="1">
      <c r="A62" s="313"/>
      <c r="B62" s="449">
        <v>43914</v>
      </c>
      <c r="C62" s="532">
        <v>18686932</v>
      </c>
      <c r="D62" s="543">
        <f t="shared" si="0"/>
        <v>-32668</v>
      </c>
      <c r="E62" s="544">
        <f t="shared" si="1"/>
        <v>-1.7451227590332685E-3</v>
      </c>
    </row>
    <row r="63" spans="1:5" s="426" customFormat="1">
      <c r="A63" s="313"/>
      <c r="B63" s="449">
        <v>43915</v>
      </c>
      <c r="C63" s="532">
        <v>18664340</v>
      </c>
      <c r="D63" s="543">
        <f t="shared" si="0"/>
        <v>-22592</v>
      </c>
      <c r="E63" s="544">
        <f t="shared" si="1"/>
        <v>-1.2089732011654197E-3</v>
      </c>
    </row>
    <row r="64" spans="1:5" s="426" customFormat="1">
      <c r="A64" s="313"/>
      <c r="B64" s="449">
        <v>43916</v>
      </c>
      <c r="C64" s="532">
        <v>18645844</v>
      </c>
      <c r="D64" s="543">
        <f t="shared" si="0"/>
        <v>-18496</v>
      </c>
      <c r="E64" s="544">
        <f t="shared" si="1"/>
        <v>-9.9098066151814823E-4</v>
      </c>
    </row>
    <row r="65" spans="1:6" s="426" customFormat="1">
      <c r="A65" s="313"/>
      <c r="B65" s="449">
        <v>43917</v>
      </c>
      <c r="C65" s="532">
        <v>18612822</v>
      </c>
      <c r="D65" s="543">
        <f t="shared" si="0"/>
        <v>-33022</v>
      </c>
      <c r="E65" s="544">
        <f t="shared" si="1"/>
        <v>-1.771011277365564E-3</v>
      </c>
    </row>
    <row r="66" spans="1:6" s="426" customFormat="1">
      <c r="A66" s="313"/>
      <c r="B66" s="449">
        <v>43920</v>
      </c>
      <c r="C66" s="532">
        <v>18565607</v>
      </c>
      <c r="D66" s="543">
        <f t="shared" si="0"/>
        <v>-47215</v>
      </c>
      <c r="E66" s="544">
        <f t="shared" si="1"/>
        <v>-2.5366921791870611E-3</v>
      </c>
    </row>
    <row r="67" spans="1:6" s="426" customFormat="1">
      <c r="A67" s="313"/>
      <c r="B67" s="496">
        <v>43921</v>
      </c>
      <c r="C67" s="533">
        <v>18445436</v>
      </c>
      <c r="D67" s="545">
        <f t="shared" si="0"/>
        <v>-120171</v>
      </c>
      <c r="E67" s="546">
        <f t="shared" si="1"/>
        <v>-6.4727751696995739E-3</v>
      </c>
    </row>
    <row r="68" spans="1:6" s="426" customFormat="1">
      <c r="A68" s="313"/>
      <c r="B68" s="449">
        <v>43922</v>
      </c>
      <c r="C68" s="532">
        <v>18470660</v>
      </c>
      <c r="D68" s="543">
        <f t="shared" si="0"/>
        <v>25224</v>
      </c>
      <c r="E68" s="544">
        <f t="shared" si="1"/>
        <v>1.3674927499680578E-3</v>
      </c>
    </row>
    <row r="69" spans="1:6" s="426" customFormat="1">
      <c r="A69" s="313"/>
      <c r="B69" s="449">
        <v>43923</v>
      </c>
      <c r="C69" s="532">
        <v>18449957</v>
      </c>
      <c r="D69" s="543">
        <f t="shared" si="0"/>
        <v>-20703</v>
      </c>
      <c r="E69" s="544">
        <f t="shared" si="1"/>
        <v>-1.1208587023960881E-3</v>
      </c>
    </row>
    <row r="70" spans="1:6" s="426" customFormat="1">
      <c r="A70" s="313"/>
      <c r="B70" s="449">
        <v>43924</v>
      </c>
      <c r="C70" s="532">
        <v>18423850</v>
      </c>
      <c r="D70" s="543">
        <f t="shared" si="0"/>
        <v>-26107</v>
      </c>
      <c r="E70" s="544">
        <f t="shared" si="1"/>
        <v>-1.4150168480067116E-3</v>
      </c>
    </row>
    <row r="71" spans="1:6" s="426" customFormat="1">
      <c r="A71" s="313"/>
      <c r="B71" s="449">
        <v>43927</v>
      </c>
      <c r="C71" s="532">
        <v>18422371</v>
      </c>
      <c r="D71" s="543">
        <f t="shared" ref="D71:D134" si="2">C71-C70</f>
        <v>-1479</v>
      </c>
      <c r="E71" s="544">
        <f t="shared" ref="E71:E134" si="3">C71/C70-1</f>
        <v>-8.0276380886701304E-5</v>
      </c>
    </row>
    <row r="72" spans="1:6">
      <c r="B72" s="449">
        <v>43928</v>
      </c>
      <c r="C72" s="532">
        <v>18422101</v>
      </c>
      <c r="D72" s="543">
        <f t="shared" si="2"/>
        <v>-270</v>
      </c>
      <c r="E72" s="544">
        <f t="shared" si="3"/>
        <v>-1.4656093941467496E-5</v>
      </c>
    </row>
    <row r="73" spans="1:6">
      <c r="B73" s="449">
        <v>43929</v>
      </c>
      <c r="C73" s="532">
        <v>18413235</v>
      </c>
      <c r="D73" s="543">
        <f t="shared" si="2"/>
        <v>-8866</v>
      </c>
      <c r="E73" s="544">
        <f t="shared" si="3"/>
        <v>-4.8126975310791575E-4</v>
      </c>
    </row>
    <row r="74" spans="1:6" s="447" customFormat="1">
      <c r="A74" s="313"/>
      <c r="B74" s="449">
        <v>43934</v>
      </c>
      <c r="C74" s="532">
        <v>18423316</v>
      </c>
      <c r="D74" s="543">
        <f t="shared" si="2"/>
        <v>10081</v>
      </c>
      <c r="E74" s="544">
        <f t="shared" si="3"/>
        <v>5.47486631219396E-4</v>
      </c>
      <c r="F74" s="446"/>
    </row>
    <row r="75" spans="1:6">
      <c r="B75" s="449">
        <v>43935</v>
      </c>
      <c r="C75" s="532">
        <v>18455661</v>
      </c>
      <c r="D75" s="543">
        <f t="shared" si="2"/>
        <v>32345</v>
      </c>
      <c r="E75" s="544">
        <f t="shared" si="3"/>
        <v>1.7556557136619855E-3</v>
      </c>
    </row>
    <row r="76" spans="1:6">
      <c r="B76" s="449">
        <v>43936</v>
      </c>
      <c r="C76" s="532">
        <v>18463413</v>
      </c>
      <c r="D76" s="543">
        <f t="shared" si="2"/>
        <v>7752</v>
      </c>
      <c r="E76" s="544">
        <f t="shared" si="3"/>
        <v>4.2003372298604624E-4</v>
      </c>
    </row>
    <row r="77" spans="1:6">
      <c r="B77" s="449">
        <v>43937</v>
      </c>
      <c r="C77" s="532">
        <v>18466784</v>
      </c>
      <c r="D77" s="543">
        <f t="shared" si="2"/>
        <v>3371</v>
      </c>
      <c r="E77" s="544">
        <f t="shared" si="3"/>
        <v>1.8257729489135066E-4</v>
      </c>
    </row>
    <row r="78" spans="1:6">
      <c r="B78" s="449">
        <v>43938</v>
      </c>
      <c r="C78" s="532">
        <v>18456537</v>
      </c>
      <c r="D78" s="543">
        <f t="shared" si="2"/>
        <v>-10247</v>
      </c>
      <c r="E78" s="544">
        <f t="shared" si="3"/>
        <v>-5.5488817110760369E-4</v>
      </c>
    </row>
    <row r="79" spans="1:6">
      <c r="B79" s="449">
        <v>43941</v>
      </c>
      <c r="C79" s="532">
        <v>18476408</v>
      </c>
      <c r="D79" s="543">
        <f t="shared" si="2"/>
        <v>19871</v>
      </c>
      <c r="E79" s="544">
        <f t="shared" si="3"/>
        <v>1.0766375078921087E-3</v>
      </c>
    </row>
    <row r="80" spans="1:6">
      <c r="B80" s="449">
        <v>43942</v>
      </c>
      <c r="C80" s="532">
        <v>18482652</v>
      </c>
      <c r="D80" s="543">
        <f t="shared" si="2"/>
        <v>6244</v>
      </c>
      <c r="E80" s="544">
        <f t="shared" si="3"/>
        <v>3.3794447492185853E-4</v>
      </c>
    </row>
    <row r="81" spans="2:6">
      <c r="B81" s="449">
        <v>43943</v>
      </c>
      <c r="C81" s="532">
        <v>18486282</v>
      </c>
      <c r="D81" s="543">
        <f t="shared" si="2"/>
        <v>3630</v>
      </c>
      <c r="E81" s="544">
        <f t="shared" si="3"/>
        <v>1.9640038669765936E-4</v>
      </c>
    </row>
    <row r="82" spans="2:6">
      <c r="B82" s="449">
        <v>43944</v>
      </c>
      <c r="C82" s="532">
        <v>18490241</v>
      </c>
      <c r="D82" s="543">
        <f t="shared" si="2"/>
        <v>3959</v>
      </c>
      <c r="E82" s="544">
        <f t="shared" si="3"/>
        <v>2.1415880164554757E-4</v>
      </c>
    </row>
    <row r="83" spans="2:6">
      <c r="B83" s="449">
        <v>43945</v>
      </c>
      <c r="C83" s="532">
        <v>18480673</v>
      </c>
      <c r="D83" s="543">
        <f t="shared" si="2"/>
        <v>-9568</v>
      </c>
      <c r="E83" s="544">
        <f t="shared" si="3"/>
        <v>-5.1746215746995006E-4</v>
      </c>
    </row>
    <row r="84" spans="2:6">
      <c r="B84" s="449">
        <v>43948</v>
      </c>
      <c r="C84" s="532">
        <v>18494205</v>
      </c>
      <c r="D84" s="543">
        <f t="shared" si="2"/>
        <v>13532</v>
      </c>
      <c r="E84" s="544">
        <f t="shared" si="3"/>
        <v>7.3222441628617574E-4</v>
      </c>
    </row>
    <row r="85" spans="2:6">
      <c r="B85" s="449">
        <v>43949</v>
      </c>
      <c r="C85" s="532">
        <v>18498378</v>
      </c>
      <c r="D85" s="543">
        <f t="shared" si="2"/>
        <v>4173</v>
      </c>
      <c r="E85" s="544">
        <f t="shared" si="3"/>
        <v>2.2563824722388048E-4</v>
      </c>
    </row>
    <row r="86" spans="2:6">
      <c r="B86" s="449">
        <v>43950</v>
      </c>
      <c r="C86" s="532">
        <v>18500250</v>
      </c>
      <c r="D86" s="543">
        <f t="shared" si="2"/>
        <v>1872</v>
      </c>
      <c r="E86" s="544">
        <f t="shared" si="3"/>
        <v>1.011980617975361E-4</v>
      </c>
    </row>
    <row r="87" spans="2:6">
      <c r="B87" s="496">
        <v>43951</v>
      </c>
      <c r="C87" s="533">
        <v>18396362</v>
      </c>
      <c r="D87" s="545">
        <f t="shared" si="2"/>
        <v>-103888</v>
      </c>
      <c r="E87" s="546">
        <f t="shared" si="3"/>
        <v>-5.6154916825448264E-3</v>
      </c>
    </row>
    <row r="88" spans="2:6">
      <c r="B88" s="449">
        <v>43955</v>
      </c>
      <c r="C88" s="532">
        <v>18479862</v>
      </c>
      <c r="D88" s="543">
        <f t="shared" si="2"/>
        <v>83500</v>
      </c>
      <c r="E88" s="544">
        <f t="shared" si="3"/>
        <v>4.5389409058160801E-3</v>
      </c>
    </row>
    <row r="89" spans="2:6">
      <c r="B89" s="449">
        <v>43956</v>
      </c>
      <c r="C89" s="532">
        <v>18496586</v>
      </c>
      <c r="D89" s="543">
        <f t="shared" si="2"/>
        <v>16724</v>
      </c>
      <c r="E89" s="544">
        <f t="shared" si="3"/>
        <v>9.0498511298409134E-4</v>
      </c>
    </row>
    <row r="90" spans="2:6">
      <c r="B90" s="449">
        <v>43957</v>
      </c>
      <c r="C90" s="532">
        <v>18507039</v>
      </c>
      <c r="D90" s="543">
        <f t="shared" si="2"/>
        <v>10453</v>
      </c>
      <c r="E90" s="544">
        <f t="shared" si="3"/>
        <v>5.6513131666569016E-4</v>
      </c>
    </row>
    <row r="91" spans="2:6">
      <c r="B91" s="449">
        <v>43958</v>
      </c>
      <c r="C91" s="532">
        <v>18513251</v>
      </c>
      <c r="D91" s="543">
        <f t="shared" si="2"/>
        <v>6212</v>
      </c>
      <c r="E91" s="544">
        <f t="shared" si="3"/>
        <v>3.3565607118468677E-4</v>
      </c>
    </row>
    <row r="92" spans="2:6">
      <c r="B92" s="449">
        <v>43959</v>
      </c>
      <c r="C92" s="532">
        <v>18506641</v>
      </c>
      <c r="D92" s="543">
        <f t="shared" si="2"/>
        <v>-6610</v>
      </c>
      <c r="E92" s="544">
        <f t="shared" si="3"/>
        <v>-3.5704155904325852E-4</v>
      </c>
    </row>
    <row r="93" spans="2:6">
      <c r="B93" s="449">
        <v>43962</v>
      </c>
      <c r="C93" s="532">
        <v>18538144</v>
      </c>
      <c r="D93" s="543">
        <f t="shared" si="2"/>
        <v>31503</v>
      </c>
      <c r="E93" s="544">
        <f t="shared" si="3"/>
        <v>1.7022538017568145E-3</v>
      </c>
    </row>
    <row r="94" spans="2:6">
      <c r="B94" s="449">
        <v>43963</v>
      </c>
      <c r="C94" s="532">
        <v>18546658</v>
      </c>
      <c r="D94" s="543">
        <f t="shared" si="2"/>
        <v>8514</v>
      </c>
      <c r="E94" s="544">
        <f t="shared" si="3"/>
        <v>4.5926927744233126E-4</v>
      </c>
    </row>
    <row r="95" spans="2:6">
      <c r="B95" s="449">
        <v>43964</v>
      </c>
      <c r="C95" s="532">
        <v>18550346</v>
      </c>
      <c r="D95" s="543">
        <f t="shared" si="2"/>
        <v>3688</v>
      </c>
      <c r="E95" s="544">
        <f t="shared" si="3"/>
        <v>1.9884984130302819E-4</v>
      </c>
      <c r="F95" s="439"/>
    </row>
    <row r="96" spans="2:6">
      <c r="B96" s="449">
        <v>43965</v>
      </c>
      <c r="C96" s="532">
        <v>18550999</v>
      </c>
      <c r="D96" s="543">
        <f t="shared" si="2"/>
        <v>653</v>
      </c>
      <c r="E96" s="544">
        <f t="shared" si="3"/>
        <v>3.520149974556297E-5</v>
      </c>
      <c r="F96" s="450"/>
    </row>
    <row r="97" spans="2:6">
      <c r="B97" s="449">
        <v>43966</v>
      </c>
      <c r="C97" s="532">
        <v>18538117</v>
      </c>
      <c r="D97" s="543">
        <f t="shared" si="2"/>
        <v>-12882</v>
      </c>
      <c r="E97" s="544">
        <f t="shared" si="3"/>
        <v>-6.9441004228398828E-4</v>
      </c>
      <c r="F97" s="450"/>
    </row>
    <row r="98" spans="2:6">
      <c r="B98" s="449">
        <v>43969</v>
      </c>
      <c r="C98" s="532">
        <v>18567497</v>
      </c>
      <c r="D98" s="543">
        <f t="shared" si="2"/>
        <v>29380</v>
      </c>
      <c r="E98" s="544">
        <f t="shared" si="3"/>
        <v>1.5848427324092196E-3</v>
      </c>
      <c r="F98" s="450"/>
    </row>
    <row r="99" spans="2:6">
      <c r="B99" s="449">
        <v>43970</v>
      </c>
      <c r="C99" s="532">
        <v>18575845</v>
      </c>
      <c r="D99" s="543">
        <f t="shared" si="2"/>
        <v>8348</v>
      </c>
      <c r="E99" s="544">
        <f t="shared" si="3"/>
        <v>4.4960287323592141E-4</v>
      </c>
      <c r="F99" s="450"/>
    </row>
    <row r="100" spans="2:6">
      <c r="B100" s="449">
        <v>43971</v>
      </c>
      <c r="C100" s="532">
        <v>18581845</v>
      </c>
      <c r="D100" s="543">
        <f t="shared" si="2"/>
        <v>6000</v>
      </c>
      <c r="E100" s="544">
        <f t="shared" si="3"/>
        <v>3.2300011116581651E-4</v>
      </c>
      <c r="F100" s="450"/>
    </row>
    <row r="101" spans="2:6">
      <c r="B101" s="449">
        <v>43972</v>
      </c>
      <c r="C101" s="532">
        <v>18586088</v>
      </c>
      <c r="D101" s="543">
        <f t="shared" si="2"/>
        <v>4243</v>
      </c>
      <c r="E101" s="544">
        <f t="shared" si="3"/>
        <v>2.2834115772685237E-4</v>
      </c>
      <c r="F101" s="450"/>
    </row>
    <row r="102" spans="2:6">
      <c r="B102" s="449">
        <v>43973</v>
      </c>
      <c r="C102" s="532">
        <v>18577040</v>
      </c>
      <c r="D102" s="543">
        <f t="shared" si="2"/>
        <v>-9048</v>
      </c>
      <c r="E102" s="544">
        <f t="shared" si="3"/>
        <v>-4.8681573013109602E-4</v>
      </c>
      <c r="F102" s="450"/>
    </row>
    <row r="103" spans="2:6">
      <c r="B103" s="449">
        <v>43976</v>
      </c>
      <c r="C103" s="532">
        <v>18599696</v>
      </c>
      <c r="D103" s="543">
        <f t="shared" si="2"/>
        <v>22656</v>
      </c>
      <c r="E103" s="544">
        <f t="shared" si="3"/>
        <v>1.2195699637831403E-3</v>
      </c>
      <c r="F103" s="450"/>
    </row>
    <row r="104" spans="2:6">
      <c r="B104" s="449">
        <v>43977</v>
      </c>
      <c r="C104" s="532">
        <v>18606011</v>
      </c>
      <c r="D104" s="543">
        <f t="shared" si="2"/>
        <v>6315</v>
      </c>
      <c r="E104" s="544">
        <f t="shared" si="3"/>
        <v>3.3952167820383572E-4</v>
      </c>
      <c r="F104" s="450"/>
    </row>
    <row r="105" spans="2:6">
      <c r="B105" s="449">
        <v>43978</v>
      </c>
      <c r="C105" s="532">
        <v>18608596</v>
      </c>
      <c r="D105" s="543">
        <f t="shared" si="2"/>
        <v>2585</v>
      </c>
      <c r="E105" s="544">
        <f t="shared" si="3"/>
        <v>1.3893359516981008E-4</v>
      </c>
      <c r="F105" s="450"/>
    </row>
    <row r="106" spans="2:6">
      <c r="B106" s="449">
        <v>43979</v>
      </c>
      <c r="C106" s="532">
        <v>18608140</v>
      </c>
      <c r="D106" s="543">
        <f t="shared" si="2"/>
        <v>-456</v>
      </c>
      <c r="E106" s="544">
        <f t="shared" si="3"/>
        <v>-2.4504804123859358E-5</v>
      </c>
      <c r="F106" s="450"/>
    </row>
    <row r="107" spans="2:6">
      <c r="B107" s="497">
        <v>43980</v>
      </c>
      <c r="C107" s="534">
        <v>18584176</v>
      </c>
      <c r="D107" s="539">
        <f t="shared" si="2"/>
        <v>-23964</v>
      </c>
      <c r="E107" s="540">
        <f t="shared" si="3"/>
        <v>-1.2878235008979555E-3</v>
      </c>
      <c r="F107" s="450"/>
    </row>
    <row r="108" spans="2:6">
      <c r="B108" s="475">
        <v>43983</v>
      </c>
      <c r="C108" s="535">
        <v>18593260</v>
      </c>
      <c r="D108" s="537">
        <f t="shared" si="2"/>
        <v>9084</v>
      </c>
      <c r="E108" s="538">
        <f t="shared" si="3"/>
        <v>4.8880294719544359E-4</v>
      </c>
    </row>
    <row r="109" spans="2:6">
      <c r="B109" s="475">
        <v>43984</v>
      </c>
      <c r="C109" s="535">
        <v>18596186</v>
      </c>
      <c r="D109" s="537">
        <f t="shared" si="2"/>
        <v>2926</v>
      </c>
      <c r="E109" s="538">
        <f t="shared" si="3"/>
        <v>1.5736885301453896E-4</v>
      </c>
    </row>
    <row r="110" spans="2:6">
      <c r="B110" s="475">
        <v>43985</v>
      </c>
      <c r="C110" s="535">
        <v>18592623</v>
      </c>
      <c r="D110" s="537">
        <f t="shared" si="2"/>
        <v>-3563</v>
      </c>
      <c r="E110" s="538">
        <f t="shared" si="3"/>
        <v>-1.9159842776361735E-4</v>
      </c>
    </row>
    <row r="111" spans="2:6">
      <c r="B111" s="475">
        <v>43986</v>
      </c>
      <c r="C111" s="535">
        <v>18597021</v>
      </c>
      <c r="D111" s="537">
        <f t="shared" si="2"/>
        <v>4398</v>
      </c>
      <c r="E111" s="538">
        <f t="shared" si="3"/>
        <v>2.3654542987294747E-4</v>
      </c>
    </row>
    <row r="112" spans="2:6">
      <c r="B112" s="475">
        <v>43987</v>
      </c>
      <c r="C112" s="535">
        <v>18589284</v>
      </c>
      <c r="D112" s="537">
        <f t="shared" si="2"/>
        <v>-7737</v>
      </c>
      <c r="E112" s="538">
        <f t="shared" si="3"/>
        <v>-4.1603437453774372E-4</v>
      </c>
    </row>
    <row r="113" spans="2:5">
      <c r="B113" s="475">
        <v>43990</v>
      </c>
      <c r="C113" s="535">
        <v>18623071</v>
      </c>
      <c r="D113" s="537">
        <f t="shared" si="2"/>
        <v>33787</v>
      </c>
      <c r="E113" s="538">
        <f t="shared" si="3"/>
        <v>1.8175525211192589E-3</v>
      </c>
    </row>
    <row r="114" spans="2:5">
      <c r="B114" s="475">
        <v>43991</v>
      </c>
      <c r="C114" s="535">
        <v>18631548</v>
      </c>
      <c r="D114" s="537">
        <f t="shared" si="2"/>
        <v>8477</v>
      </c>
      <c r="E114" s="538">
        <f t="shared" si="3"/>
        <v>4.5518808364097829E-4</v>
      </c>
    </row>
    <row r="115" spans="2:5">
      <c r="B115" s="475">
        <v>43992</v>
      </c>
      <c r="C115" s="535">
        <v>18638993</v>
      </c>
      <c r="D115" s="537">
        <f t="shared" si="2"/>
        <v>7445</v>
      </c>
      <c r="E115" s="538">
        <f t="shared" si="3"/>
        <v>3.9959105920783777E-4</v>
      </c>
    </row>
    <row r="116" spans="2:5">
      <c r="B116" s="475">
        <v>43993</v>
      </c>
      <c r="C116" s="535">
        <v>18643383</v>
      </c>
      <c r="D116" s="537">
        <f t="shared" si="2"/>
        <v>4390</v>
      </c>
      <c r="E116" s="538">
        <f t="shared" si="3"/>
        <v>2.3552774551705014E-4</v>
      </c>
    </row>
    <row r="117" spans="2:5">
      <c r="B117" s="475">
        <v>43994</v>
      </c>
      <c r="C117" s="535">
        <v>18631814</v>
      </c>
      <c r="D117" s="537">
        <f t="shared" si="2"/>
        <v>-11569</v>
      </c>
      <c r="E117" s="538">
        <f t="shared" si="3"/>
        <v>-6.2054188341242877E-4</v>
      </c>
    </row>
    <row r="118" spans="2:5">
      <c r="B118" s="475">
        <v>43997</v>
      </c>
      <c r="C118" s="535">
        <v>18668725</v>
      </c>
      <c r="D118" s="537">
        <f t="shared" si="2"/>
        <v>36911</v>
      </c>
      <c r="E118" s="538">
        <f t="shared" si="3"/>
        <v>1.981073877186601E-3</v>
      </c>
    </row>
    <row r="119" spans="2:5">
      <c r="B119" s="475">
        <v>43998</v>
      </c>
      <c r="C119" s="535">
        <v>18684873</v>
      </c>
      <c r="D119" s="537">
        <f t="shared" si="2"/>
        <v>16148</v>
      </c>
      <c r="E119" s="538">
        <f t="shared" si="3"/>
        <v>8.6497604951607521E-4</v>
      </c>
    </row>
    <row r="120" spans="2:5">
      <c r="B120" s="475">
        <v>43999</v>
      </c>
      <c r="C120" s="535">
        <v>18684590</v>
      </c>
      <c r="D120" s="537">
        <f t="shared" si="2"/>
        <v>-283</v>
      </c>
      <c r="E120" s="538">
        <f t="shared" si="3"/>
        <v>-1.5145941853589306E-5</v>
      </c>
    </row>
    <row r="121" spans="2:5">
      <c r="B121" s="475">
        <v>44000</v>
      </c>
      <c r="C121" s="535">
        <v>18681594</v>
      </c>
      <c r="D121" s="537">
        <f t="shared" si="2"/>
        <v>-2996</v>
      </c>
      <c r="E121" s="538">
        <f t="shared" si="3"/>
        <v>-1.603460391691458E-4</v>
      </c>
    </row>
    <row r="122" spans="2:5">
      <c r="B122" s="475">
        <v>44001</v>
      </c>
      <c r="C122" s="535">
        <v>18634728</v>
      </c>
      <c r="D122" s="537">
        <f t="shared" si="2"/>
        <v>-46866</v>
      </c>
      <c r="E122" s="538">
        <f t="shared" si="3"/>
        <v>-2.5086724398356575E-3</v>
      </c>
    </row>
    <row r="123" spans="2:5">
      <c r="B123" s="475">
        <v>44004</v>
      </c>
      <c r="C123" s="535">
        <v>18633805</v>
      </c>
      <c r="D123" s="537">
        <f t="shared" si="2"/>
        <v>-923</v>
      </c>
      <c r="E123" s="538">
        <f t="shared" si="3"/>
        <v>-4.9531176414263633E-5</v>
      </c>
    </row>
    <row r="124" spans="2:5">
      <c r="B124" s="475">
        <v>44005</v>
      </c>
      <c r="C124" s="535">
        <v>18621455</v>
      </c>
      <c r="D124" s="537">
        <f t="shared" si="2"/>
        <v>-12350</v>
      </c>
      <c r="E124" s="538">
        <f t="shared" si="3"/>
        <v>-6.6277392083902154E-4</v>
      </c>
    </row>
    <row r="125" spans="2:5">
      <c r="B125" s="475">
        <v>44006</v>
      </c>
      <c r="C125" s="535">
        <v>18622765</v>
      </c>
      <c r="D125" s="537">
        <f t="shared" si="2"/>
        <v>1310</v>
      </c>
      <c r="E125" s="538">
        <f t="shared" si="3"/>
        <v>7.0348960379273962E-5</v>
      </c>
    </row>
    <row r="126" spans="2:5">
      <c r="B126" s="475">
        <v>44007</v>
      </c>
      <c r="C126" s="535">
        <v>18623083</v>
      </c>
      <c r="D126" s="537">
        <f t="shared" si="2"/>
        <v>318</v>
      </c>
      <c r="E126" s="538">
        <f t="shared" si="3"/>
        <v>1.7075874608307728E-5</v>
      </c>
    </row>
    <row r="127" spans="2:5">
      <c r="B127" s="475">
        <v>44008</v>
      </c>
      <c r="C127" s="535">
        <v>18612566</v>
      </c>
      <c r="D127" s="537">
        <f t="shared" si="2"/>
        <v>-10517</v>
      </c>
      <c r="E127" s="538">
        <f t="shared" si="3"/>
        <v>-5.647292663626402E-4</v>
      </c>
    </row>
    <row r="128" spans="2:5">
      <c r="B128" s="475">
        <v>44011</v>
      </c>
      <c r="C128" s="535">
        <v>18645770</v>
      </c>
      <c r="D128" s="537">
        <f t="shared" si="2"/>
        <v>33204</v>
      </c>
      <c r="E128" s="538">
        <f t="shared" si="3"/>
        <v>1.7839560649508535E-3</v>
      </c>
    </row>
    <row r="129" spans="2:13">
      <c r="B129" s="497">
        <v>44012</v>
      </c>
      <c r="C129" s="534">
        <v>18484270</v>
      </c>
      <c r="D129" s="539">
        <f t="shared" si="2"/>
        <v>-161500</v>
      </c>
      <c r="E129" s="540">
        <f t="shared" si="3"/>
        <v>-8.6614819339722038E-3</v>
      </c>
    </row>
    <row r="130" spans="2:13">
      <c r="B130" s="475">
        <v>44013</v>
      </c>
      <c r="C130" s="535">
        <v>18658421</v>
      </c>
      <c r="D130" s="537">
        <f t="shared" si="2"/>
        <v>174151</v>
      </c>
      <c r="E130" s="538">
        <f t="shared" si="3"/>
        <v>9.4215784556272997E-3</v>
      </c>
    </row>
    <row r="131" spans="2:13">
      <c r="B131" s="475">
        <v>44014</v>
      </c>
      <c r="C131" s="535">
        <v>18653210</v>
      </c>
      <c r="D131" s="537">
        <f t="shared" si="2"/>
        <v>-5211</v>
      </c>
      <c r="E131" s="538">
        <f t="shared" si="3"/>
        <v>-2.7928408304223051E-4</v>
      </c>
    </row>
    <row r="132" spans="2:13">
      <c r="B132" s="475">
        <v>44015</v>
      </c>
      <c r="C132" s="535">
        <v>18639231</v>
      </c>
      <c r="D132" s="537">
        <f t="shared" si="2"/>
        <v>-13979</v>
      </c>
      <c r="E132" s="538">
        <f t="shared" si="3"/>
        <v>-7.494152480993499E-4</v>
      </c>
    </row>
    <row r="133" spans="2:13">
      <c r="B133" s="475">
        <v>44018</v>
      </c>
      <c r="C133" s="535">
        <v>18713439</v>
      </c>
      <c r="D133" s="537">
        <f t="shared" si="2"/>
        <v>74208</v>
      </c>
      <c r="E133" s="538">
        <f t="shared" si="3"/>
        <v>3.9812801289924593E-3</v>
      </c>
    </row>
    <row r="134" spans="2:13">
      <c r="B134" s="475">
        <v>44019</v>
      </c>
      <c r="C134" s="535">
        <v>18725857</v>
      </c>
      <c r="D134" s="537">
        <f t="shared" si="2"/>
        <v>12418</v>
      </c>
      <c r="E134" s="538">
        <f t="shared" si="3"/>
        <v>6.6358727543347484E-4</v>
      </c>
    </row>
    <row r="135" spans="2:13">
      <c r="B135" s="475">
        <v>44020</v>
      </c>
      <c r="C135" s="535">
        <v>18746742</v>
      </c>
      <c r="D135" s="537">
        <f t="shared" ref="D135:D140" si="4">C135-C134</f>
        <v>20885</v>
      </c>
      <c r="E135" s="538">
        <f t="shared" ref="E135:E140" si="5">C135/C134-1</f>
        <v>1.1153027602421872E-3</v>
      </c>
    </row>
    <row r="136" spans="2:13">
      <c r="B136" s="475">
        <v>44021</v>
      </c>
      <c r="C136" s="535">
        <v>18745980</v>
      </c>
      <c r="D136" s="537">
        <f t="shared" si="4"/>
        <v>-762</v>
      </c>
      <c r="E136" s="538">
        <f t="shared" si="5"/>
        <v>-4.0647062833687464E-5</v>
      </c>
    </row>
    <row r="137" spans="2:13">
      <c r="B137" s="475">
        <v>44022</v>
      </c>
      <c r="C137" s="535">
        <v>18752251</v>
      </c>
      <c r="D137" s="537">
        <f t="shared" si="4"/>
        <v>6271</v>
      </c>
      <c r="E137" s="538">
        <f t="shared" si="5"/>
        <v>3.3452505550513045E-4</v>
      </c>
    </row>
    <row r="138" spans="2:13">
      <c r="B138" s="475">
        <v>44025</v>
      </c>
      <c r="C138" s="535">
        <v>18788383</v>
      </c>
      <c r="D138" s="537">
        <f t="shared" si="4"/>
        <v>36132</v>
      </c>
      <c r="E138" s="538">
        <f t="shared" si="5"/>
        <v>1.9268086801953466E-3</v>
      </c>
    </row>
    <row r="139" spans="2:13">
      <c r="B139" s="475">
        <v>44026</v>
      </c>
      <c r="C139" s="535">
        <v>18801972</v>
      </c>
      <c r="D139" s="537">
        <f t="shared" si="4"/>
        <v>13589</v>
      </c>
      <c r="E139" s="538">
        <f t="shared" si="5"/>
        <v>7.2326607350925443E-4</v>
      </c>
    </row>
    <row r="140" spans="2:13">
      <c r="B140" s="475">
        <v>44027</v>
      </c>
      <c r="C140" s="535">
        <v>18810078</v>
      </c>
      <c r="D140" s="537">
        <f t="shared" si="4"/>
        <v>8106</v>
      </c>
      <c r="E140" s="538">
        <f t="shared" si="5"/>
        <v>4.3112499050623754E-4</v>
      </c>
    </row>
    <row r="141" spans="2:13">
      <c r="B141" s="475">
        <v>44028</v>
      </c>
      <c r="C141" s="535">
        <v>18806595</v>
      </c>
      <c r="D141" s="537">
        <f t="shared" ref="D141:D173" si="6">C141-C140</f>
        <v>-3483</v>
      </c>
      <c r="E141" s="538">
        <f t="shared" ref="E141:E173" si="7">C141/C140-1</f>
        <v>-1.8516669627843818E-4</v>
      </c>
    </row>
    <row r="142" spans="2:13">
      <c r="B142" s="475">
        <v>44029</v>
      </c>
      <c r="C142" s="535">
        <v>18815564</v>
      </c>
      <c r="D142" s="537">
        <f t="shared" si="6"/>
        <v>8969</v>
      </c>
      <c r="E142" s="538">
        <f t="shared" si="7"/>
        <v>4.7690717006454442E-4</v>
      </c>
    </row>
    <row r="143" spans="2:13">
      <c r="B143" s="475">
        <v>44032</v>
      </c>
      <c r="C143" s="535">
        <v>18845698</v>
      </c>
      <c r="D143" s="537">
        <f t="shared" si="6"/>
        <v>30134</v>
      </c>
      <c r="E143" s="538">
        <f t="shared" si="7"/>
        <v>1.6015464644056898E-3</v>
      </c>
      <c r="J143" s="475"/>
      <c r="K143" s="547"/>
      <c r="L143" s="548"/>
      <c r="M143" s="549"/>
    </row>
    <row r="144" spans="2:13">
      <c r="B144" s="475">
        <v>44033</v>
      </c>
      <c r="C144" s="535">
        <v>18858871</v>
      </c>
      <c r="D144" s="537">
        <f t="shared" si="6"/>
        <v>13173</v>
      </c>
      <c r="E144" s="538">
        <f t="shared" si="7"/>
        <v>6.9899241726156802E-4</v>
      </c>
      <c r="J144" s="475"/>
      <c r="K144" s="547"/>
      <c r="L144" s="548"/>
      <c r="M144" s="549"/>
    </row>
    <row r="145" spans="2:13">
      <c r="B145" s="475">
        <v>44034</v>
      </c>
      <c r="C145" s="535">
        <v>18865077</v>
      </c>
      <c r="D145" s="537">
        <f t="shared" si="6"/>
        <v>6206</v>
      </c>
      <c r="E145" s="538">
        <f t="shared" si="7"/>
        <v>3.2907590279407373E-4</v>
      </c>
      <c r="J145" s="475"/>
      <c r="K145" s="547"/>
      <c r="L145" s="548"/>
      <c r="M145" s="549"/>
    </row>
    <row r="146" spans="2:13">
      <c r="B146" s="475">
        <v>44035</v>
      </c>
      <c r="C146" s="535">
        <v>18869125</v>
      </c>
      <c r="D146" s="537">
        <f t="shared" si="6"/>
        <v>4048</v>
      </c>
      <c r="E146" s="538">
        <f t="shared" si="7"/>
        <v>2.1457638365318665E-4</v>
      </c>
      <c r="J146" s="475"/>
      <c r="K146" s="547"/>
      <c r="L146" s="548"/>
      <c r="M146" s="549"/>
    </row>
    <row r="147" spans="2:13">
      <c r="B147" s="475">
        <v>44036</v>
      </c>
      <c r="C147" s="535">
        <v>18854492</v>
      </c>
      <c r="D147" s="537">
        <f t="shared" si="6"/>
        <v>-14633</v>
      </c>
      <c r="E147" s="538">
        <f t="shared" si="7"/>
        <v>-7.7549965883416672E-4</v>
      </c>
      <c r="J147" s="475"/>
      <c r="K147" s="547"/>
      <c r="L147" s="548"/>
      <c r="M147" s="549"/>
    </row>
    <row r="148" spans="2:13">
      <c r="B148" s="475">
        <v>44039</v>
      </c>
      <c r="C148" s="535">
        <v>18865622</v>
      </c>
      <c r="D148" s="537">
        <f t="shared" si="6"/>
        <v>11130</v>
      </c>
      <c r="E148" s="538">
        <f t="shared" si="7"/>
        <v>5.9031025603872855E-4</v>
      </c>
      <c r="J148" s="475"/>
      <c r="K148" s="547"/>
      <c r="L148" s="548"/>
      <c r="M148" s="549"/>
    </row>
    <row r="149" spans="2:13">
      <c r="B149" s="475">
        <v>44040</v>
      </c>
      <c r="C149" s="535">
        <v>18863231</v>
      </c>
      <c r="D149" s="537">
        <f t="shared" si="6"/>
        <v>-2391</v>
      </c>
      <c r="E149" s="538">
        <f t="shared" si="7"/>
        <v>-1.2673846640198771E-4</v>
      </c>
      <c r="J149" s="475"/>
      <c r="K149" s="547"/>
      <c r="L149" s="548"/>
      <c r="M149" s="549"/>
    </row>
    <row r="150" spans="2:13">
      <c r="B150" s="475">
        <v>44041</v>
      </c>
      <c r="C150" s="535">
        <v>18862234</v>
      </c>
      <c r="D150" s="537">
        <f t="shared" si="6"/>
        <v>-997</v>
      </c>
      <c r="E150" s="538">
        <f t="shared" si="7"/>
        <v>-5.2854147839287435E-5</v>
      </c>
    </row>
    <row r="151" spans="2:13">
      <c r="B151" s="475">
        <v>44042</v>
      </c>
      <c r="C151" s="535">
        <v>18851829</v>
      </c>
      <c r="D151" s="537">
        <f t="shared" si="6"/>
        <v>-10405</v>
      </c>
      <c r="E151" s="538">
        <f t="shared" si="7"/>
        <v>-5.5163137091818193E-4</v>
      </c>
    </row>
    <row r="152" spans="2:13">
      <c r="B152" s="497">
        <v>44043</v>
      </c>
      <c r="C152" s="534">
        <v>18673847</v>
      </c>
      <c r="D152" s="539">
        <f t="shared" si="6"/>
        <v>-177982</v>
      </c>
      <c r="E152" s="540">
        <f t="shared" si="7"/>
        <v>-9.441099852963819E-3</v>
      </c>
    </row>
    <row r="153" spans="2:13">
      <c r="B153" s="475">
        <v>44046</v>
      </c>
      <c r="C153" s="535">
        <v>18777103</v>
      </c>
      <c r="D153" s="537">
        <f t="shared" si="6"/>
        <v>103256</v>
      </c>
      <c r="E153" s="538">
        <f t="shared" si="7"/>
        <v>5.5294444685125566E-3</v>
      </c>
    </row>
    <row r="154" spans="2:13">
      <c r="B154" s="475">
        <v>44047</v>
      </c>
      <c r="C154" s="535">
        <v>18777462</v>
      </c>
      <c r="D154" s="537">
        <f t="shared" si="6"/>
        <v>359</v>
      </c>
      <c r="E154" s="538">
        <f t="shared" si="7"/>
        <v>1.911903023588124E-5</v>
      </c>
    </row>
    <row r="155" spans="2:13">
      <c r="B155" s="475">
        <v>44048</v>
      </c>
      <c r="C155" s="535">
        <v>18783395</v>
      </c>
      <c r="D155" s="537">
        <f t="shared" si="6"/>
        <v>5933</v>
      </c>
      <c r="E155" s="538">
        <f t="shared" si="7"/>
        <v>3.1596389330990071E-4</v>
      </c>
    </row>
    <row r="156" spans="2:13">
      <c r="B156" s="475">
        <v>44049</v>
      </c>
      <c r="C156" s="535">
        <v>18787859</v>
      </c>
      <c r="D156" s="537">
        <f t="shared" si="6"/>
        <v>4464</v>
      </c>
      <c r="E156" s="538">
        <f t="shared" si="7"/>
        <v>2.3765671754216733E-4</v>
      </c>
    </row>
    <row r="157" spans="2:13">
      <c r="B157" s="475">
        <v>44050</v>
      </c>
      <c r="C157" s="535">
        <v>18768445</v>
      </c>
      <c r="D157" s="537">
        <f t="shared" si="6"/>
        <v>-19414</v>
      </c>
      <c r="E157" s="538">
        <f t="shared" si="7"/>
        <v>-1.0333268947781971E-3</v>
      </c>
    </row>
    <row r="158" spans="2:13">
      <c r="B158" s="475">
        <v>44053</v>
      </c>
      <c r="C158" s="535">
        <v>18782091</v>
      </c>
      <c r="D158" s="537">
        <f t="shared" si="6"/>
        <v>13646</v>
      </c>
      <c r="E158" s="538">
        <f t="shared" si="7"/>
        <v>7.2707142227290689E-4</v>
      </c>
    </row>
    <row r="159" spans="2:13">
      <c r="B159" s="475">
        <v>44054</v>
      </c>
      <c r="C159" s="535">
        <v>18788387</v>
      </c>
      <c r="D159" s="537">
        <f t="shared" si="6"/>
        <v>6296</v>
      </c>
      <c r="E159" s="538">
        <f t="shared" si="7"/>
        <v>3.3521294301053217E-4</v>
      </c>
    </row>
    <row r="160" spans="2:13">
      <c r="B160" s="475">
        <v>44055</v>
      </c>
      <c r="C160" s="535">
        <v>18791947</v>
      </c>
      <c r="D160" s="537">
        <f t="shared" si="6"/>
        <v>3560</v>
      </c>
      <c r="E160" s="538">
        <f t="shared" si="7"/>
        <v>1.8947874556762834E-4</v>
      </c>
    </row>
    <row r="161" spans="2:5">
      <c r="B161" s="475">
        <v>44056</v>
      </c>
      <c r="C161" s="535">
        <v>18793248</v>
      </c>
      <c r="D161" s="537">
        <f t="shared" si="6"/>
        <v>1301</v>
      </c>
      <c r="E161" s="538">
        <f t="shared" si="7"/>
        <v>6.9231783167644778E-5</v>
      </c>
    </row>
    <row r="162" spans="2:5">
      <c r="B162" s="475">
        <v>44057</v>
      </c>
      <c r="C162" s="535">
        <v>18795882</v>
      </c>
      <c r="D162" s="537">
        <f t="shared" si="6"/>
        <v>2634</v>
      </c>
      <c r="E162" s="538">
        <f t="shared" si="7"/>
        <v>1.4015672011558067E-4</v>
      </c>
    </row>
    <row r="163" spans="2:5">
      <c r="B163" s="475">
        <v>44060</v>
      </c>
      <c r="C163" s="535">
        <v>18817729</v>
      </c>
      <c r="D163" s="537">
        <f t="shared" si="6"/>
        <v>21847</v>
      </c>
      <c r="E163" s="538">
        <f t="shared" si="7"/>
        <v>1.1623290676117115E-3</v>
      </c>
    </row>
    <row r="164" spans="2:5">
      <c r="B164" s="475">
        <v>44061</v>
      </c>
      <c r="C164" s="535">
        <v>18819170</v>
      </c>
      <c r="D164" s="537">
        <f t="shared" si="6"/>
        <v>1441</v>
      </c>
      <c r="E164" s="538">
        <f t="shared" si="7"/>
        <v>7.65767218775526E-5</v>
      </c>
    </row>
    <row r="165" spans="2:5">
      <c r="B165" s="475">
        <v>44062</v>
      </c>
      <c r="C165" s="535">
        <v>18820592</v>
      </c>
      <c r="D165" s="537">
        <f t="shared" si="6"/>
        <v>1422</v>
      </c>
      <c r="E165" s="538">
        <f t="shared" si="7"/>
        <v>7.5561249513134143E-5</v>
      </c>
    </row>
    <row r="166" spans="2:5">
      <c r="B166" s="475">
        <v>44063</v>
      </c>
      <c r="C166" s="535">
        <v>18821671</v>
      </c>
      <c r="D166" s="537">
        <f t="shared" si="6"/>
        <v>1079</v>
      </c>
      <c r="E166" s="538">
        <f t="shared" si="7"/>
        <v>5.7330821474632643E-5</v>
      </c>
    </row>
    <row r="167" spans="2:5">
      <c r="B167" s="475">
        <v>44064</v>
      </c>
      <c r="C167" s="535">
        <v>18806561</v>
      </c>
      <c r="D167" s="537">
        <f t="shared" si="6"/>
        <v>-15110</v>
      </c>
      <c r="E167" s="538">
        <f t="shared" si="7"/>
        <v>-8.0279800874216711E-4</v>
      </c>
    </row>
    <row r="168" spans="2:5">
      <c r="B168" s="475">
        <v>44067</v>
      </c>
      <c r="C168" s="535">
        <v>18827804</v>
      </c>
      <c r="D168" s="537">
        <f t="shared" si="6"/>
        <v>21243</v>
      </c>
      <c r="E168" s="538">
        <f t="shared" si="7"/>
        <v>1.1295526066674721E-3</v>
      </c>
    </row>
    <row r="169" spans="2:5">
      <c r="B169" s="475">
        <v>44068</v>
      </c>
      <c r="C169" s="535">
        <v>18827938</v>
      </c>
      <c r="D169" s="537">
        <f t="shared" si="6"/>
        <v>134</v>
      </c>
      <c r="E169" s="538">
        <f t="shared" si="7"/>
        <v>7.1171337878705998E-6</v>
      </c>
    </row>
    <row r="170" spans="2:5">
      <c r="B170" s="475">
        <v>44069</v>
      </c>
      <c r="C170" s="535">
        <v>18829729</v>
      </c>
      <c r="D170" s="537">
        <f t="shared" si="6"/>
        <v>1791</v>
      </c>
      <c r="E170" s="538">
        <f t="shared" si="7"/>
        <v>9.5124596225071301E-5</v>
      </c>
    </row>
    <row r="171" spans="2:5">
      <c r="B171" s="475">
        <v>44070</v>
      </c>
      <c r="C171" s="535">
        <v>18828708</v>
      </c>
      <c r="D171" s="537">
        <f t="shared" si="6"/>
        <v>-1021</v>
      </c>
      <c r="E171" s="538">
        <f t="shared" si="7"/>
        <v>-5.4222766562417313E-5</v>
      </c>
    </row>
    <row r="172" spans="2:5">
      <c r="B172" s="475">
        <v>44071</v>
      </c>
      <c r="C172" s="535">
        <v>18802872</v>
      </c>
      <c r="D172" s="537">
        <f t="shared" si="6"/>
        <v>-25836</v>
      </c>
      <c r="E172" s="538">
        <f t="shared" si="7"/>
        <v>-1.3721600016315394E-3</v>
      </c>
    </row>
    <row r="173" spans="2:5">
      <c r="B173" s="497">
        <v>44074</v>
      </c>
      <c r="C173" s="534">
        <v>18591306</v>
      </c>
      <c r="D173" s="539">
        <f t="shared" si="6"/>
        <v>-211566</v>
      </c>
      <c r="E173" s="540">
        <f t="shared" si="7"/>
        <v>-1.1251791747558526E-2</v>
      </c>
    </row>
    <row r="174" spans="2:5">
      <c r="B174" s="842">
        <v>44075</v>
      </c>
      <c r="C174" s="535">
        <v>18736462</v>
      </c>
      <c r="D174" s="843">
        <v>145156</v>
      </c>
      <c r="E174" s="844">
        <v>7.8077355081993538E-3</v>
      </c>
    </row>
    <row r="175" spans="2:5">
      <c r="B175" s="842">
        <v>44076</v>
      </c>
      <c r="C175" s="535">
        <v>18719291</v>
      </c>
      <c r="D175" s="843">
        <v>-17171</v>
      </c>
      <c r="E175" s="844">
        <v>-9.1644836682613917E-4</v>
      </c>
    </row>
    <row r="176" spans="2:5">
      <c r="B176" s="842">
        <v>44077</v>
      </c>
      <c r="C176" s="535">
        <v>18725807</v>
      </c>
      <c r="D176" s="843">
        <v>6516</v>
      </c>
      <c r="E176" s="844">
        <v>3.4809010661773776E-4</v>
      </c>
    </row>
    <row r="177" spans="2:5">
      <c r="B177" s="842">
        <v>44078</v>
      </c>
      <c r="C177" s="535">
        <v>18717975</v>
      </c>
      <c r="D177" s="843">
        <v>-7832</v>
      </c>
      <c r="E177" s="844">
        <v>-4.1824632711418008E-4</v>
      </c>
    </row>
    <row r="178" spans="2:5">
      <c r="B178" s="842">
        <v>44081</v>
      </c>
      <c r="C178" s="535">
        <v>18767815</v>
      </c>
      <c r="D178" s="843">
        <v>49840</v>
      </c>
      <c r="E178" s="844">
        <v>2.6626811928105454E-3</v>
      </c>
    </row>
    <row r="179" spans="2:5">
      <c r="B179" s="842">
        <v>44082</v>
      </c>
      <c r="C179" s="535">
        <v>18780953</v>
      </c>
      <c r="D179" s="843">
        <v>13138</v>
      </c>
      <c r="E179" s="844">
        <v>7.0002821319370412E-4</v>
      </c>
    </row>
    <row r="180" spans="2:5">
      <c r="B180" s="842">
        <v>44083</v>
      </c>
      <c r="C180" s="535">
        <v>18804019</v>
      </c>
      <c r="D180" s="843">
        <v>23066</v>
      </c>
      <c r="E180" s="844">
        <v>1.228159188727096E-3</v>
      </c>
    </row>
    <row r="181" spans="2:5">
      <c r="B181" s="842">
        <v>44084</v>
      </c>
      <c r="C181" s="535">
        <v>18829001</v>
      </c>
      <c r="D181" s="843">
        <v>24982</v>
      </c>
      <c r="E181" s="844">
        <v>1.3285457752409968E-3</v>
      </c>
    </row>
    <row r="182" spans="2:5">
      <c r="B182" s="842">
        <v>44085</v>
      </c>
      <c r="C182" s="535">
        <v>18835944</v>
      </c>
      <c r="D182" s="843">
        <v>6943</v>
      </c>
      <c r="E182" s="844">
        <v>3.6873969043815791E-4</v>
      </c>
    </row>
    <row r="183" spans="2:5">
      <c r="B183" s="842">
        <v>44088</v>
      </c>
      <c r="C183" s="535">
        <v>18892969</v>
      </c>
      <c r="D183" s="843">
        <v>57025</v>
      </c>
      <c r="E183" s="844">
        <v>3.027456441790255E-3</v>
      </c>
    </row>
    <row r="184" spans="2:5">
      <c r="B184" s="842">
        <v>44089</v>
      </c>
      <c r="C184" s="535">
        <v>18902590</v>
      </c>
      <c r="D184" s="843">
        <v>9621</v>
      </c>
      <c r="E184" s="844">
        <v>5.0923706062300234E-4</v>
      </c>
    </row>
    <row r="185" spans="2:5">
      <c r="B185" s="842">
        <v>44090</v>
      </c>
      <c r="C185" s="535">
        <v>18924567</v>
      </c>
      <c r="D185" s="843">
        <v>21977</v>
      </c>
      <c r="E185" s="844">
        <v>1.1626449073909306E-3</v>
      </c>
    </row>
    <row r="186" spans="2:5">
      <c r="B186" s="842">
        <v>44091</v>
      </c>
      <c r="C186" s="535">
        <v>18944002</v>
      </c>
      <c r="D186" s="843">
        <v>19435</v>
      </c>
      <c r="E186" s="844">
        <v>1.0269719777471487E-3</v>
      </c>
    </row>
    <row r="187" spans="2:5">
      <c r="B187" s="842">
        <v>44092</v>
      </c>
      <c r="C187" s="535">
        <v>18928956</v>
      </c>
      <c r="D187" s="843">
        <v>-15046</v>
      </c>
      <c r="E187" s="844">
        <v>-7.942355580410343E-4</v>
      </c>
    </row>
    <row r="188" spans="2:5">
      <c r="B188" s="842">
        <v>44095</v>
      </c>
      <c r="C188" s="535">
        <v>18969455</v>
      </c>
      <c r="D188" s="843">
        <v>40499</v>
      </c>
      <c r="E188" s="844">
        <v>2.139526342604503E-3</v>
      </c>
    </row>
    <row r="189" spans="2:5">
      <c r="B189" s="842">
        <v>44096</v>
      </c>
      <c r="C189" s="535">
        <v>18980284</v>
      </c>
      <c r="D189" s="843">
        <v>10829</v>
      </c>
      <c r="E189" s="844">
        <v>5.7086510919801547E-4</v>
      </c>
    </row>
    <row r="190" spans="2:5">
      <c r="B190" s="842">
        <v>44097</v>
      </c>
      <c r="C190" s="535">
        <v>18991053</v>
      </c>
      <c r="D190" s="843">
        <v>10769</v>
      </c>
      <c r="E190" s="844">
        <v>5.6737823311814317E-4</v>
      </c>
    </row>
    <row r="191" spans="2:5">
      <c r="B191" s="842">
        <v>44098</v>
      </c>
      <c r="C191" s="535">
        <v>18999355</v>
      </c>
      <c r="D191" s="843">
        <v>8302</v>
      </c>
      <c r="E191" s="844">
        <v>4.3715322157233949E-4</v>
      </c>
    </row>
    <row r="192" spans="2:5">
      <c r="B192" s="842">
        <v>44099</v>
      </c>
      <c r="C192" s="535">
        <v>18963805</v>
      </c>
      <c r="D192" s="843">
        <v>-35550</v>
      </c>
      <c r="E192" s="844">
        <v>-1.871116151048291E-3</v>
      </c>
    </row>
    <row r="193" spans="2:5">
      <c r="B193" s="842">
        <v>44102</v>
      </c>
      <c r="C193" s="535">
        <v>19011115</v>
      </c>
      <c r="D193" s="843">
        <v>47310</v>
      </c>
      <c r="E193" s="844">
        <v>2.4947525035192708E-3</v>
      </c>
    </row>
    <row r="194" spans="2:5">
      <c r="B194" s="842">
        <v>44103</v>
      </c>
      <c r="C194" s="535">
        <v>19011416</v>
      </c>
      <c r="D194" s="843">
        <v>301</v>
      </c>
      <c r="E194" s="844">
        <v>1.583284304995658E-5</v>
      </c>
    </row>
    <row r="195" spans="2:5">
      <c r="B195" s="497">
        <v>44104</v>
      </c>
      <c r="C195" s="534">
        <v>18843729</v>
      </c>
      <c r="D195" s="539">
        <v>-167687</v>
      </c>
      <c r="E195" s="540">
        <v>-8.8203319521281687E-3</v>
      </c>
    </row>
    <row r="196" spans="2:5">
      <c r="B196" s="842">
        <v>44105</v>
      </c>
      <c r="C196" s="535">
        <v>18974379</v>
      </c>
      <c r="D196" s="843">
        <v>130650</v>
      </c>
      <c r="E196" s="922">
        <v>6.9333410600418421E-3</v>
      </c>
    </row>
    <row r="197" spans="2:5">
      <c r="B197" s="842">
        <v>44106</v>
      </c>
      <c r="C197" s="535">
        <v>18911612</v>
      </c>
      <c r="D197" s="843">
        <v>-62767</v>
      </c>
      <c r="E197" s="922">
        <v>-3.3079870492731533E-3</v>
      </c>
    </row>
    <row r="198" spans="2:5">
      <c r="B198" s="842">
        <v>44109</v>
      </c>
      <c r="C198" s="535">
        <v>18942630</v>
      </c>
      <c r="D198" s="843">
        <v>31018</v>
      </c>
      <c r="E198" s="922">
        <v>1.6401563230041827E-3</v>
      </c>
    </row>
    <row r="199" spans="2:5">
      <c r="B199" s="842">
        <v>44110</v>
      </c>
      <c r="C199" s="535">
        <v>18954337</v>
      </c>
      <c r="D199" s="843">
        <v>11707</v>
      </c>
      <c r="E199" s="922">
        <v>6.180240019468819E-4</v>
      </c>
    </row>
    <row r="200" spans="2:5">
      <c r="B200" s="842">
        <v>44111</v>
      </c>
      <c r="C200" s="535">
        <v>18966931</v>
      </c>
      <c r="D200" s="843">
        <v>12594</v>
      </c>
      <c r="E200" s="922">
        <v>6.6443896191148433E-4</v>
      </c>
    </row>
    <row r="201" spans="2:5">
      <c r="B201" s="842">
        <v>44112</v>
      </c>
      <c r="C201" s="535">
        <v>18967914</v>
      </c>
      <c r="D201" s="843">
        <v>983</v>
      </c>
      <c r="E201" s="922">
        <v>5.1827045714381015E-5</v>
      </c>
    </row>
    <row r="202" spans="2:5">
      <c r="B202" s="842">
        <v>44113</v>
      </c>
      <c r="C202" s="535">
        <v>18950789</v>
      </c>
      <c r="D202" s="843">
        <v>-17125</v>
      </c>
      <c r="E202" s="922">
        <v>-9.0284044940314168E-4</v>
      </c>
    </row>
    <row r="203" spans="2:5">
      <c r="B203" s="842">
        <v>44117</v>
      </c>
      <c r="C203" s="535">
        <v>18989620</v>
      </c>
      <c r="D203" s="843">
        <v>38831</v>
      </c>
      <c r="E203" s="922">
        <v>2.0490439738418686E-3</v>
      </c>
    </row>
    <row r="204" spans="2:5">
      <c r="B204" s="842">
        <v>44118</v>
      </c>
      <c r="C204" s="535">
        <v>18996397</v>
      </c>
      <c r="D204" s="843">
        <v>6777</v>
      </c>
      <c r="E204" s="922">
        <v>3.5687917925697477E-4</v>
      </c>
    </row>
    <row r="205" spans="2:5">
      <c r="B205" s="842">
        <v>44119</v>
      </c>
      <c r="C205" s="535">
        <v>19005328</v>
      </c>
      <c r="D205" s="843">
        <v>8931</v>
      </c>
      <c r="E205" s="922">
        <v>4.7014178530813133E-4</v>
      </c>
    </row>
    <row r="206" spans="2:5">
      <c r="B206" s="842">
        <v>44120</v>
      </c>
      <c r="C206" s="535">
        <v>18986888</v>
      </c>
      <c r="D206" s="843">
        <v>-18440</v>
      </c>
      <c r="E206" s="922">
        <v>-9.7025423607521866E-4</v>
      </c>
    </row>
    <row r="207" spans="2:5">
      <c r="B207" s="842">
        <v>44123</v>
      </c>
      <c r="C207" s="535">
        <v>19010754</v>
      </c>
      <c r="D207" s="843">
        <v>23866</v>
      </c>
      <c r="E207" s="922">
        <v>1.2569727066384928E-3</v>
      </c>
    </row>
    <row r="208" spans="2:5">
      <c r="B208" s="842">
        <v>44124</v>
      </c>
      <c r="C208" s="535">
        <v>19010133</v>
      </c>
      <c r="D208" s="843">
        <v>-621</v>
      </c>
      <c r="E208" s="922">
        <v>-3.2665721727775932E-5</v>
      </c>
    </row>
    <row r="209" spans="2:5">
      <c r="B209" s="842">
        <v>44125</v>
      </c>
      <c r="C209" s="535">
        <v>19014454</v>
      </c>
      <c r="D209" s="843">
        <v>4321</v>
      </c>
      <c r="E209" s="922">
        <v>2.2729983004321497E-4</v>
      </c>
    </row>
    <row r="210" spans="2:5">
      <c r="B210" s="842">
        <v>44126</v>
      </c>
      <c r="C210" s="535">
        <v>19016833</v>
      </c>
      <c r="D210" s="843">
        <v>2379</v>
      </c>
      <c r="E210" s="922">
        <v>1.2511534646231226E-4</v>
      </c>
    </row>
    <row r="211" spans="2:5">
      <c r="B211" s="842">
        <v>44127</v>
      </c>
      <c r="C211" s="535">
        <v>19000768</v>
      </c>
      <c r="D211" s="843">
        <v>-16065</v>
      </c>
      <c r="E211" s="922">
        <v>-8.4477788704351298E-4</v>
      </c>
    </row>
    <row r="212" spans="2:5">
      <c r="B212" s="842">
        <v>44130</v>
      </c>
      <c r="C212" s="535">
        <v>19023053</v>
      </c>
      <c r="D212" s="843">
        <v>22285</v>
      </c>
      <c r="E212" s="922">
        <v>1.1728473291183761E-3</v>
      </c>
    </row>
    <row r="213" spans="2:5">
      <c r="B213" s="842">
        <v>44131</v>
      </c>
      <c r="C213" s="535">
        <v>19025783</v>
      </c>
      <c r="D213" s="843">
        <v>2730</v>
      </c>
      <c r="E213" s="922">
        <v>1.4351008747115479E-4</v>
      </c>
    </row>
    <row r="214" spans="2:5">
      <c r="B214" s="842">
        <v>44132</v>
      </c>
      <c r="C214" s="535">
        <v>19030903</v>
      </c>
      <c r="D214" s="843">
        <v>5120</v>
      </c>
      <c r="E214" s="922">
        <v>2.6910850397054986E-4</v>
      </c>
    </row>
    <row r="215" spans="2:5">
      <c r="B215" s="842">
        <v>44133</v>
      </c>
      <c r="C215" s="535">
        <v>19031853</v>
      </c>
      <c r="D215" s="843">
        <v>950</v>
      </c>
      <c r="E215" s="922">
        <v>4.9918808371796075E-5</v>
      </c>
    </row>
    <row r="216" spans="2:5">
      <c r="B216" s="497">
        <v>44134</v>
      </c>
      <c r="C216" s="534">
        <v>18986284</v>
      </c>
      <c r="D216" s="539">
        <v>-45569</v>
      </c>
      <c r="E216" s="923">
        <v>-2.3943543489958197E-3</v>
      </c>
    </row>
    <row r="217" spans="2:5">
      <c r="B217" s="842">
        <v>44137</v>
      </c>
      <c r="C217" s="535">
        <v>18969309</v>
      </c>
      <c r="D217" s="843">
        <v>-16975</v>
      </c>
      <c r="E217" s="844">
        <v>-8.9406647451395482E-4</v>
      </c>
    </row>
    <row r="218" spans="2:5">
      <c r="B218" s="842">
        <v>44138</v>
      </c>
      <c r="C218" s="535">
        <v>18978803</v>
      </c>
      <c r="D218" s="843">
        <v>9494</v>
      </c>
      <c r="E218" s="844">
        <v>5.0049266422935723E-4</v>
      </c>
    </row>
    <row r="219" spans="2:5">
      <c r="B219" s="842">
        <v>44139</v>
      </c>
      <c r="C219" s="535">
        <v>18983462</v>
      </c>
      <c r="D219" s="843">
        <v>4659</v>
      </c>
      <c r="E219" s="844">
        <v>2.4548439646054909E-4</v>
      </c>
    </row>
    <row r="220" spans="2:5">
      <c r="B220" s="842">
        <v>44140</v>
      </c>
      <c r="C220" s="535">
        <v>18985044</v>
      </c>
      <c r="D220" s="843">
        <v>1582</v>
      </c>
      <c r="E220" s="844">
        <v>8.3335695038044832E-5</v>
      </c>
    </row>
    <row r="221" spans="2:5">
      <c r="B221" s="842">
        <v>44141</v>
      </c>
      <c r="C221" s="535">
        <v>18964208</v>
      </c>
      <c r="D221" s="843">
        <v>-20836</v>
      </c>
      <c r="E221" s="844">
        <v>-1.0974954811797666E-3</v>
      </c>
    </row>
    <row r="222" spans="2:5">
      <c r="B222" s="842">
        <v>44144</v>
      </c>
      <c r="C222" s="535">
        <v>18989386</v>
      </c>
      <c r="D222" s="843">
        <v>25178</v>
      </c>
      <c r="E222" s="844">
        <v>1.3276589246438153E-3</v>
      </c>
    </row>
    <row r="223" spans="2:5">
      <c r="B223" s="842">
        <v>44145</v>
      </c>
      <c r="C223" s="535">
        <v>19000483</v>
      </c>
      <c r="D223" s="843">
        <v>11097</v>
      </c>
      <c r="E223" s="844">
        <v>5.8437908418951245E-4</v>
      </c>
    </row>
    <row r="224" spans="2:5">
      <c r="B224" s="842">
        <v>44146</v>
      </c>
      <c r="C224" s="535">
        <v>19011157</v>
      </c>
      <c r="D224" s="843">
        <v>10674</v>
      </c>
      <c r="E224" s="844">
        <v>5.6177519276756627E-4</v>
      </c>
    </row>
    <row r="225" spans="2:7">
      <c r="B225" s="842">
        <v>44147</v>
      </c>
      <c r="C225" s="535">
        <v>19017247</v>
      </c>
      <c r="D225" s="843">
        <v>6090</v>
      </c>
      <c r="E225" s="844">
        <v>3.2033820982069194E-4</v>
      </c>
    </row>
    <row r="226" spans="2:7">
      <c r="B226" s="842">
        <v>44148</v>
      </c>
      <c r="C226" s="535">
        <v>18997310</v>
      </c>
      <c r="D226" s="843">
        <v>-19937</v>
      </c>
      <c r="E226" s="844">
        <v>-1.0483641507101904E-3</v>
      </c>
    </row>
    <row r="227" spans="2:7">
      <c r="B227" s="842">
        <v>44151</v>
      </c>
      <c r="C227" s="535">
        <v>19035042</v>
      </c>
      <c r="D227" s="843">
        <v>37732</v>
      </c>
      <c r="E227" s="844">
        <v>1.9861759375405796E-3</v>
      </c>
    </row>
    <row r="228" spans="2:7">
      <c r="B228" s="842">
        <v>44152</v>
      </c>
      <c r="C228" s="535">
        <v>19042238</v>
      </c>
      <c r="D228" s="843">
        <v>7196</v>
      </c>
      <c r="E228" s="844">
        <v>3.7803961766935679E-4</v>
      </c>
      <c r="G228" s="1033"/>
    </row>
    <row r="229" spans="2:7">
      <c r="B229" s="842">
        <v>44153</v>
      </c>
      <c r="C229" s="535">
        <v>19049700</v>
      </c>
      <c r="D229" s="843">
        <v>7462</v>
      </c>
      <c r="E229" s="844">
        <v>3.9186570402072185E-4</v>
      </c>
      <c r="G229" s="612"/>
    </row>
    <row r="230" spans="2:7">
      <c r="B230" s="842">
        <v>44154</v>
      </c>
      <c r="C230" s="535">
        <v>19053619</v>
      </c>
      <c r="D230" s="843">
        <v>3919</v>
      </c>
      <c r="E230" s="844">
        <v>2.0572502454108132E-4</v>
      </c>
      <c r="G230" s="612"/>
    </row>
    <row r="231" spans="2:7">
      <c r="B231" s="842">
        <v>44155</v>
      </c>
      <c r="C231" s="535">
        <v>19037758</v>
      </c>
      <c r="D231" s="843">
        <v>-15861</v>
      </c>
      <c r="E231" s="844">
        <v>-8.3244028339179987E-4</v>
      </c>
      <c r="G231" s="612"/>
    </row>
    <row r="232" spans="2:7">
      <c r="B232" s="842">
        <v>44158</v>
      </c>
      <c r="C232" s="535">
        <v>19067870</v>
      </c>
      <c r="D232" s="843">
        <v>30112</v>
      </c>
      <c r="E232" s="844">
        <v>1.5816988534049781E-3</v>
      </c>
      <c r="G232" s="612"/>
    </row>
    <row r="233" spans="2:7">
      <c r="B233" s="842">
        <v>44159</v>
      </c>
      <c r="C233" s="535">
        <v>19076725</v>
      </c>
      <c r="D233" s="843">
        <v>8855</v>
      </c>
      <c r="E233" s="844">
        <v>4.6439376815543554E-4</v>
      </c>
      <c r="G233" s="612"/>
    </row>
    <row r="234" spans="2:7">
      <c r="B234" s="842">
        <v>44160</v>
      </c>
      <c r="C234" s="535">
        <v>19081935</v>
      </c>
      <c r="D234" s="843">
        <v>5210</v>
      </c>
      <c r="E234" s="844">
        <v>2.7310767440424932E-4</v>
      </c>
      <c r="G234" s="612"/>
    </row>
    <row r="235" spans="2:7">
      <c r="B235" s="842">
        <v>44161</v>
      </c>
      <c r="C235" s="535">
        <v>19083670</v>
      </c>
      <c r="D235" s="843">
        <v>1735</v>
      </c>
      <c r="E235" s="844">
        <v>9.0923693011113471E-5</v>
      </c>
      <c r="G235" s="612"/>
    </row>
    <row r="236" spans="2:7">
      <c r="B236" s="842">
        <v>44162</v>
      </c>
      <c r="C236" s="535">
        <v>19062615</v>
      </c>
      <c r="D236" s="843">
        <v>-21055</v>
      </c>
      <c r="E236" s="844">
        <v>-1.1032993129728164E-3</v>
      </c>
      <c r="G236" s="612"/>
    </row>
    <row r="237" spans="2:7">
      <c r="B237" s="497">
        <v>44165</v>
      </c>
      <c r="C237" s="534">
        <v>18974452</v>
      </c>
      <c r="D237" s="539">
        <v>-88163</v>
      </c>
      <c r="E237" s="540">
        <v>-4.6249163611603583E-3</v>
      </c>
      <c r="G237" s="1033"/>
    </row>
    <row r="238" spans="2:7">
      <c r="B238" s="451"/>
      <c r="C238" s="535"/>
      <c r="D238" s="536"/>
      <c r="E238" s="541"/>
    </row>
    <row r="239" spans="2:7">
      <c r="B239" s="451"/>
      <c r="C239" s="535"/>
      <c r="D239" s="536"/>
      <c r="E239" s="541"/>
    </row>
    <row r="240" spans="2:7">
      <c r="B240" s="451"/>
      <c r="C240" s="535"/>
      <c r="D240" s="536"/>
      <c r="E240" s="541"/>
    </row>
    <row r="241" spans="2:5">
      <c r="B241" s="451"/>
      <c r="C241" s="535"/>
      <c r="D241" s="536"/>
      <c r="E241" s="541"/>
    </row>
    <row r="242" spans="2:5">
      <c r="B242" s="451"/>
      <c r="C242" s="535"/>
      <c r="D242" s="536"/>
      <c r="E242" s="541"/>
    </row>
    <row r="243" spans="2:5">
      <c r="B243" s="451"/>
      <c r="C243" s="535"/>
      <c r="D243" s="536"/>
      <c r="E243" s="541"/>
    </row>
    <row r="244" spans="2:5">
      <c r="B244" s="451"/>
      <c r="C244" s="535"/>
      <c r="D244" s="536"/>
      <c r="E244" s="541"/>
    </row>
    <row r="245" spans="2:5">
      <c r="B245" s="451"/>
      <c r="C245" s="535"/>
      <c r="D245" s="536"/>
      <c r="E245" s="541"/>
    </row>
    <row r="246" spans="2:5">
      <c r="B246" s="451"/>
      <c r="C246" s="535"/>
      <c r="D246" s="536"/>
      <c r="E246" s="541"/>
    </row>
    <row r="247" spans="2:5">
      <c r="B247" s="451"/>
      <c r="C247" s="535"/>
      <c r="D247" s="536"/>
      <c r="E247" s="541"/>
    </row>
    <row r="248" spans="2:5">
      <c r="B248" s="451"/>
      <c r="C248" s="535"/>
      <c r="D248" s="536"/>
      <c r="E248" s="541"/>
    </row>
    <row r="249" spans="2:5">
      <c r="B249" s="451"/>
      <c r="C249" s="535"/>
      <c r="D249" s="536"/>
      <c r="E249" s="541"/>
    </row>
    <row r="250" spans="2:5">
      <c r="B250" s="451"/>
      <c r="C250" s="535"/>
      <c r="D250" s="536"/>
      <c r="E250" s="541"/>
    </row>
    <row r="251" spans="2:5">
      <c r="B251" s="451"/>
      <c r="C251" s="535"/>
      <c r="D251" s="536"/>
      <c r="E251" s="541"/>
    </row>
    <row r="252" spans="2:5">
      <c r="B252" s="451"/>
      <c r="C252" s="535"/>
      <c r="D252" s="536"/>
      <c r="E252" s="541"/>
    </row>
    <row r="253" spans="2:5">
      <c r="B253" s="451"/>
      <c r="C253" s="535"/>
      <c r="D253" s="536"/>
      <c r="E253" s="541"/>
    </row>
    <row r="254" spans="2:5">
      <c r="B254" s="451"/>
      <c r="C254" s="535"/>
      <c r="D254" s="536"/>
      <c r="E254" s="541"/>
    </row>
    <row r="255" spans="2:5">
      <c r="B255" s="451"/>
      <c r="C255" s="535"/>
      <c r="D255" s="536"/>
      <c r="E255" s="541"/>
    </row>
    <row r="256" spans="2:5">
      <c r="B256" s="451"/>
      <c r="C256" s="535"/>
      <c r="D256" s="536"/>
      <c r="E256" s="541"/>
    </row>
    <row r="257" spans="2:5">
      <c r="B257" s="451"/>
      <c r="C257" s="535"/>
      <c r="D257" s="536"/>
      <c r="E257" s="541"/>
    </row>
    <row r="258" spans="2:5">
      <c r="B258" s="451"/>
      <c r="C258" s="535"/>
      <c r="D258" s="536"/>
      <c r="E258" s="541"/>
    </row>
    <row r="259" spans="2:5">
      <c r="B259" s="452"/>
      <c r="C259" s="535"/>
      <c r="D259" s="536"/>
      <c r="E259" s="541"/>
    </row>
    <row r="260" spans="2:5">
      <c r="B260" s="452"/>
      <c r="C260" s="535"/>
      <c r="D260" s="536"/>
      <c r="E260" s="541"/>
    </row>
    <row r="261" spans="2:5">
      <c r="B261" s="452"/>
      <c r="C261" s="535"/>
      <c r="D261" s="536"/>
      <c r="E261" s="541"/>
    </row>
    <row r="262" spans="2:5">
      <c r="B262" s="452"/>
      <c r="C262" s="535"/>
      <c r="D262" s="536"/>
      <c r="E262" s="541"/>
    </row>
    <row r="263" spans="2:5">
      <c r="B263" s="452"/>
      <c r="C263" s="535"/>
      <c r="D263" s="536"/>
      <c r="E263" s="541"/>
    </row>
    <row r="264" spans="2:5">
      <c r="B264" s="452"/>
      <c r="C264" s="535"/>
      <c r="D264" s="536"/>
      <c r="E264" s="541"/>
    </row>
    <row r="265" spans="2:5">
      <c r="B265" s="452"/>
      <c r="C265" s="535"/>
      <c r="D265" s="536"/>
      <c r="E265" s="541"/>
    </row>
    <row r="266" spans="2:5">
      <c r="B266" s="452"/>
      <c r="C266" s="535"/>
      <c r="D266" s="536"/>
      <c r="E266" s="541"/>
    </row>
    <row r="267" spans="2:5">
      <c r="B267" s="452"/>
      <c r="C267" s="535"/>
      <c r="D267" s="536"/>
      <c r="E267" s="541"/>
    </row>
    <row r="268" spans="2:5">
      <c r="B268" s="452"/>
      <c r="C268" s="535"/>
      <c r="D268" s="536"/>
      <c r="E268" s="541"/>
    </row>
    <row r="269" spans="2:5">
      <c r="B269" s="452"/>
      <c r="C269" s="535"/>
      <c r="D269" s="536"/>
      <c r="E269" s="541"/>
    </row>
    <row r="270" spans="2:5">
      <c r="B270" s="452"/>
      <c r="C270" s="535"/>
      <c r="D270" s="536"/>
      <c r="E270" s="541"/>
    </row>
    <row r="271" spans="2:5">
      <c r="B271" s="452"/>
      <c r="C271" s="535"/>
      <c r="D271" s="536"/>
      <c r="E271" s="541"/>
    </row>
    <row r="272" spans="2:5">
      <c r="B272" s="452"/>
      <c r="C272" s="535"/>
      <c r="D272" s="536"/>
      <c r="E272" s="541"/>
    </row>
    <row r="273" spans="2:5">
      <c r="B273" s="452"/>
      <c r="C273" s="535"/>
      <c r="D273" s="536"/>
      <c r="E273" s="541"/>
    </row>
    <row r="274" spans="2:5">
      <c r="B274" s="452"/>
      <c r="C274" s="535"/>
      <c r="D274" s="536"/>
      <c r="E274" s="541"/>
    </row>
    <row r="275" spans="2:5">
      <c r="B275" s="452"/>
      <c r="C275" s="535"/>
      <c r="D275" s="536"/>
      <c r="E275" s="541"/>
    </row>
    <row r="276" spans="2:5">
      <c r="B276" s="452"/>
      <c r="C276" s="535"/>
      <c r="D276" s="536"/>
      <c r="E276" s="541"/>
    </row>
    <row r="277" spans="2:5">
      <c r="B277" s="452"/>
      <c r="C277" s="535"/>
      <c r="D277" s="536"/>
      <c r="E277" s="541"/>
    </row>
    <row r="278" spans="2:5">
      <c r="B278" s="452"/>
      <c r="C278" s="535"/>
      <c r="D278" s="536"/>
      <c r="E278" s="541"/>
    </row>
    <row r="279" spans="2:5">
      <c r="B279" s="452"/>
      <c r="C279" s="535"/>
      <c r="D279" s="536"/>
      <c r="E279" s="541"/>
    </row>
    <row r="280" spans="2:5">
      <c r="B280" s="452"/>
      <c r="C280" s="535"/>
      <c r="D280" s="536"/>
      <c r="E280" s="541"/>
    </row>
    <row r="281" spans="2:5">
      <c r="B281" s="452"/>
      <c r="D281" s="536"/>
      <c r="E281" s="541"/>
    </row>
    <row r="282" spans="2:5">
      <c r="B282" s="452"/>
      <c r="D282" s="536"/>
      <c r="E282" s="541"/>
    </row>
    <row r="283" spans="2:5">
      <c r="B283" s="452"/>
      <c r="D283" s="536"/>
      <c r="E283" s="541"/>
    </row>
    <row r="284" spans="2:5">
      <c r="B284" s="453"/>
      <c r="D284" s="536"/>
      <c r="E284" s="541"/>
    </row>
    <row r="285" spans="2:5">
      <c r="B285" s="453"/>
      <c r="D285" s="536"/>
      <c r="E285" s="541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autoPageBreaks="0" fitToPage="1"/>
  </sheetPr>
  <dimension ref="A2:W187"/>
  <sheetViews>
    <sheetView showGridLines="0" showRowColHeaders="0" topLeftCell="B169" workbookViewId="0">
      <selection activeCell="Q50" sqref="Q50"/>
    </sheetView>
  </sheetViews>
  <sheetFormatPr baseColWidth="10" defaultColWidth="11.42578125" defaultRowHeight="15"/>
  <cols>
    <col min="1" max="1" width="15.28515625" style="597" customWidth="1"/>
    <col min="2" max="2" width="11.42578125" style="587" customWidth="1"/>
    <col min="3" max="19" width="11.42578125" style="587"/>
    <col min="20" max="20" width="2.85546875" style="639" customWidth="1"/>
    <col min="21" max="21" width="15.5703125" style="596" customWidth="1"/>
    <col min="22" max="22" width="13.7109375" style="587" customWidth="1"/>
    <col min="23" max="23" width="20" style="596" customWidth="1"/>
    <col min="24" max="16384" width="11.42578125" style="587"/>
  </cols>
  <sheetData>
    <row r="2" spans="1:23" ht="33" customHeight="1">
      <c r="A2" s="589"/>
      <c r="T2" s="589"/>
      <c r="U2" s="656" t="s">
        <v>597</v>
      </c>
      <c r="V2" s="656" t="s">
        <v>72</v>
      </c>
      <c r="W2" s="657" t="s">
        <v>567</v>
      </c>
    </row>
    <row r="3" spans="1:23" hidden="1">
      <c r="A3" s="593"/>
      <c r="U3" s="590">
        <v>43901</v>
      </c>
      <c r="V3" s="591">
        <v>19344258</v>
      </c>
      <c r="W3" s="592"/>
    </row>
    <row r="4" spans="1:23">
      <c r="A4" s="594"/>
      <c r="T4" s="639" t="s">
        <v>568</v>
      </c>
      <c r="U4" s="658">
        <v>43902</v>
      </c>
      <c r="V4" s="594">
        <v>19336069</v>
      </c>
      <c r="W4" s="594">
        <f>V4-V3</f>
        <v>-8189</v>
      </c>
    </row>
    <row r="5" spans="1:23">
      <c r="A5" s="594"/>
      <c r="U5" s="658">
        <v>43903</v>
      </c>
      <c r="V5" s="594">
        <v>19259284</v>
      </c>
      <c r="W5" s="594">
        <f t="shared" ref="W5:W68" si="0">V5-V4</f>
        <v>-76785</v>
      </c>
    </row>
    <row r="6" spans="1:23">
      <c r="A6" s="594"/>
      <c r="U6" s="658">
        <v>43906</v>
      </c>
      <c r="V6" s="594">
        <v>19080715</v>
      </c>
      <c r="W6" s="594">
        <f t="shared" si="0"/>
        <v>-178569</v>
      </c>
    </row>
    <row r="7" spans="1:23">
      <c r="A7" s="594"/>
      <c r="U7" s="658">
        <v>43907</v>
      </c>
      <c r="V7" s="594">
        <v>18995727</v>
      </c>
      <c r="W7" s="594">
        <f t="shared" si="0"/>
        <v>-84988</v>
      </c>
    </row>
    <row r="8" spans="1:23">
      <c r="A8" s="594"/>
      <c r="U8" s="658">
        <v>43908</v>
      </c>
      <c r="V8" s="594">
        <v>18920195</v>
      </c>
      <c r="W8" s="594">
        <f t="shared" si="0"/>
        <v>-75532</v>
      </c>
    </row>
    <row r="9" spans="1:23">
      <c r="A9" s="594"/>
      <c r="U9" s="658">
        <v>43909</v>
      </c>
      <c r="V9" s="594">
        <v>18864361</v>
      </c>
      <c r="W9" s="594">
        <f t="shared" si="0"/>
        <v>-55834</v>
      </c>
    </row>
    <row r="10" spans="1:23">
      <c r="A10" s="594"/>
      <c r="U10" s="658">
        <v>43910</v>
      </c>
      <c r="V10" s="594">
        <v>18788935</v>
      </c>
      <c r="W10" s="594">
        <f t="shared" si="0"/>
        <v>-75426</v>
      </c>
    </row>
    <row r="11" spans="1:23">
      <c r="A11" s="594"/>
      <c r="U11" s="658">
        <v>43913</v>
      </c>
      <c r="V11" s="594">
        <v>18719600</v>
      </c>
      <c r="W11" s="594">
        <f t="shared" si="0"/>
        <v>-69335</v>
      </c>
    </row>
    <row r="12" spans="1:23">
      <c r="A12" s="594"/>
      <c r="U12" s="658">
        <v>43914</v>
      </c>
      <c r="V12" s="594">
        <v>18686932</v>
      </c>
      <c r="W12" s="594">
        <f t="shared" si="0"/>
        <v>-32668</v>
      </c>
    </row>
    <row r="13" spans="1:23">
      <c r="A13" s="594"/>
      <c r="U13" s="658">
        <v>43915</v>
      </c>
      <c r="V13" s="594">
        <v>18664340</v>
      </c>
      <c r="W13" s="594">
        <f t="shared" si="0"/>
        <v>-22592</v>
      </c>
    </row>
    <row r="14" spans="1:23">
      <c r="A14" s="594"/>
      <c r="U14" s="658">
        <v>43916</v>
      </c>
      <c r="V14" s="594">
        <v>18645844</v>
      </c>
      <c r="W14" s="594">
        <f t="shared" si="0"/>
        <v>-18496</v>
      </c>
    </row>
    <row r="15" spans="1:23">
      <c r="A15" s="594"/>
      <c r="U15" s="658">
        <v>43917</v>
      </c>
      <c r="V15" s="594">
        <v>18612822</v>
      </c>
      <c r="W15" s="594">
        <f t="shared" si="0"/>
        <v>-33022</v>
      </c>
    </row>
    <row r="16" spans="1:23">
      <c r="A16" s="594"/>
      <c r="U16" s="658">
        <v>43920</v>
      </c>
      <c r="V16" s="594">
        <v>18565607</v>
      </c>
      <c r="W16" s="594">
        <f t="shared" si="0"/>
        <v>-47215</v>
      </c>
    </row>
    <row r="17" spans="1:23">
      <c r="A17" s="594"/>
      <c r="U17" s="716">
        <v>43921</v>
      </c>
      <c r="V17" s="717">
        <v>18445436</v>
      </c>
      <c r="W17" s="717">
        <f t="shared" si="0"/>
        <v>-120171</v>
      </c>
    </row>
    <row r="18" spans="1:23">
      <c r="A18" s="594"/>
      <c r="T18" s="639" t="s">
        <v>569</v>
      </c>
      <c r="U18" s="658">
        <v>43922</v>
      </c>
      <c r="V18" s="594">
        <v>18470660</v>
      </c>
      <c r="W18" s="594">
        <f t="shared" si="0"/>
        <v>25224</v>
      </c>
    </row>
    <row r="19" spans="1:23">
      <c r="A19" s="594"/>
      <c r="U19" s="658">
        <v>43923</v>
      </c>
      <c r="V19" s="594">
        <v>18449957</v>
      </c>
      <c r="W19" s="594">
        <f t="shared" si="0"/>
        <v>-20703</v>
      </c>
    </row>
    <row r="20" spans="1:23">
      <c r="A20" s="594"/>
      <c r="U20" s="658">
        <v>43924</v>
      </c>
      <c r="V20" s="594">
        <v>18423850</v>
      </c>
      <c r="W20" s="594">
        <f t="shared" si="0"/>
        <v>-26107</v>
      </c>
    </row>
    <row r="21" spans="1:23">
      <c r="A21" s="594"/>
      <c r="U21" s="658">
        <v>43927</v>
      </c>
      <c r="V21" s="594">
        <v>18422371</v>
      </c>
      <c r="W21" s="594">
        <f t="shared" si="0"/>
        <v>-1479</v>
      </c>
    </row>
    <row r="22" spans="1:23">
      <c r="A22" s="594"/>
      <c r="U22" s="658">
        <v>43928</v>
      </c>
      <c r="V22" s="594">
        <v>18422101</v>
      </c>
      <c r="W22" s="594">
        <f t="shared" si="0"/>
        <v>-270</v>
      </c>
    </row>
    <row r="23" spans="1:23">
      <c r="A23" s="594"/>
      <c r="U23" s="658">
        <v>43929</v>
      </c>
      <c r="V23" s="594">
        <v>18413235</v>
      </c>
      <c r="W23" s="594">
        <f t="shared" si="0"/>
        <v>-8866</v>
      </c>
    </row>
    <row r="24" spans="1:23">
      <c r="A24" s="594"/>
      <c r="U24" s="658">
        <v>43934</v>
      </c>
      <c r="V24" s="594">
        <v>18423316</v>
      </c>
      <c r="W24" s="594">
        <f t="shared" si="0"/>
        <v>10081</v>
      </c>
    </row>
    <row r="25" spans="1:23">
      <c r="A25" s="594"/>
      <c r="U25" s="658">
        <v>43935</v>
      </c>
      <c r="V25" s="594">
        <v>18455661</v>
      </c>
      <c r="W25" s="594">
        <f t="shared" si="0"/>
        <v>32345</v>
      </c>
    </row>
    <row r="26" spans="1:23">
      <c r="A26" s="594"/>
      <c r="U26" s="658">
        <v>43936</v>
      </c>
      <c r="V26" s="594">
        <v>18463413</v>
      </c>
      <c r="W26" s="594">
        <f t="shared" si="0"/>
        <v>7752</v>
      </c>
    </row>
    <row r="27" spans="1:23">
      <c r="A27" s="594"/>
      <c r="U27" s="658">
        <v>43937</v>
      </c>
      <c r="V27" s="594">
        <v>18466784</v>
      </c>
      <c r="W27" s="594">
        <f t="shared" si="0"/>
        <v>3371</v>
      </c>
    </row>
    <row r="28" spans="1:23">
      <c r="A28" s="594"/>
      <c r="U28" s="658">
        <v>43938</v>
      </c>
      <c r="V28" s="594">
        <v>18456537</v>
      </c>
      <c r="W28" s="594">
        <f t="shared" si="0"/>
        <v>-10247</v>
      </c>
    </row>
    <row r="29" spans="1:23">
      <c r="A29" s="594"/>
      <c r="U29" s="658">
        <v>43941</v>
      </c>
      <c r="V29" s="594">
        <v>18476408</v>
      </c>
      <c r="W29" s="594">
        <f t="shared" si="0"/>
        <v>19871</v>
      </c>
    </row>
    <row r="30" spans="1:23">
      <c r="A30" s="594"/>
      <c r="U30" s="658">
        <v>43942</v>
      </c>
      <c r="V30" s="594">
        <v>18482652</v>
      </c>
      <c r="W30" s="594">
        <f t="shared" si="0"/>
        <v>6244</v>
      </c>
    </row>
    <row r="31" spans="1:23">
      <c r="A31" s="594"/>
      <c r="U31" s="658">
        <v>43943</v>
      </c>
      <c r="V31" s="594">
        <v>18486282</v>
      </c>
      <c r="W31" s="594">
        <f t="shared" si="0"/>
        <v>3630</v>
      </c>
    </row>
    <row r="32" spans="1:23">
      <c r="A32" s="594"/>
      <c r="U32" s="658">
        <v>43944</v>
      </c>
      <c r="V32" s="594">
        <v>18490241</v>
      </c>
      <c r="W32" s="594">
        <f t="shared" si="0"/>
        <v>3959</v>
      </c>
    </row>
    <row r="33" spans="1:23">
      <c r="A33" s="594"/>
      <c r="U33" s="658">
        <v>43945</v>
      </c>
      <c r="V33" s="594">
        <v>18480673</v>
      </c>
      <c r="W33" s="594">
        <f t="shared" si="0"/>
        <v>-9568</v>
      </c>
    </row>
    <row r="34" spans="1:23">
      <c r="A34" s="594"/>
      <c r="U34" s="658">
        <v>43948</v>
      </c>
      <c r="V34" s="594">
        <v>18494205</v>
      </c>
      <c r="W34" s="594">
        <f t="shared" si="0"/>
        <v>13532</v>
      </c>
    </row>
    <row r="35" spans="1:23">
      <c r="A35" s="594"/>
      <c r="U35" s="658">
        <v>43949</v>
      </c>
      <c r="V35" s="594">
        <v>18498378</v>
      </c>
      <c r="W35" s="594">
        <f t="shared" si="0"/>
        <v>4173</v>
      </c>
    </row>
    <row r="36" spans="1:23">
      <c r="A36" s="594"/>
      <c r="U36" s="658">
        <v>43950</v>
      </c>
      <c r="V36" s="594">
        <v>18500250</v>
      </c>
      <c r="W36" s="594">
        <f t="shared" si="0"/>
        <v>1872</v>
      </c>
    </row>
    <row r="37" spans="1:23">
      <c r="A37" s="594"/>
      <c r="U37" s="716">
        <v>43951</v>
      </c>
      <c r="V37" s="717">
        <v>18396362</v>
      </c>
      <c r="W37" s="717">
        <f t="shared" si="0"/>
        <v>-103888</v>
      </c>
    </row>
    <row r="38" spans="1:23">
      <c r="A38" s="594"/>
      <c r="T38" s="639" t="s">
        <v>570</v>
      </c>
      <c r="U38" s="658">
        <v>43955</v>
      </c>
      <c r="V38" s="594">
        <v>18479862</v>
      </c>
      <c r="W38" s="594">
        <f t="shared" si="0"/>
        <v>83500</v>
      </c>
    </row>
    <row r="39" spans="1:23">
      <c r="A39" s="594"/>
      <c r="U39" s="658">
        <v>43956</v>
      </c>
      <c r="V39" s="594">
        <v>18496586</v>
      </c>
      <c r="W39" s="594">
        <f t="shared" si="0"/>
        <v>16724</v>
      </c>
    </row>
    <row r="40" spans="1:23">
      <c r="A40" s="594"/>
      <c r="U40" s="658">
        <v>43957</v>
      </c>
      <c r="V40" s="594">
        <v>18507039</v>
      </c>
      <c r="W40" s="594">
        <f t="shared" si="0"/>
        <v>10453</v>
      </c>
    </row>
    <row r="41" spans="1:23">
      <c r="A41" s="594"/>
      <c r="U41" s="658">
        <v>43958</v>
      </c>
      <c r="V41" s="594">
        <v>18513251</v>
      </c>
      <c r="W41" s="594">
        <f t="shared" si="0"/>
        <v>6212</v>
      </c>
    </row>
    <row r="42" spans="1:23">
      <c r="A42" s="594"/>
      <c r="U42" s="658">
        <v>43959</v>
      </c>
      <c r="V42" s="594">
        <v>18506641</v>
      </c>
      <c r="W42" s="594">
        <f t="shared" si="0"/>
        <v>-6610</v>
      </c>
    </row>
    <row r="43" spans="1:23">
      <c r="A43" s="594"/>
      <c r="U43" s="658">
        <v>43962</v>
      </c>
      <c r="V43" s="594">
        <v>18538144</v>
      </c>
      <c r="W43" s="594">
        <f t="shared" si="0"/>
        <v>31503</v>
      </c>
    </row>
    <row r="44" spans="1:23">
      <c r="A44" s="594"/>
      <c r="U44" s="658">
        <v>43963</v>
      </c>
      <c r="V44" s="594">
        <v>18546658</v>
      </c>
      <c r="W44" s="594">
        <f t="shared" si="0"/>
        <v>8514</v>
      </c>
    </row>
    <row r="45" spans="1:23">
      <c r="A45" s="594"/>
      <c r="U45" s="658">
        <v>43964</v>
      </c>
      <c r="V45" s="594">
        <v>18550346</v>
      </c>
      <c r="W45" s="594">
        <f t="shared" si="0"/>
        <v>3688</v>
      </c>
    </row>
    <row r="46" spans="1:23">
      <c r="A46" s="594"/>
      <c r="U46" s="658">
        <v>43965</v>
      </c>
      <c r="V46" s="594">
        <v>18550999</v>
      </c>
      <c r="W46" s="594">
        <f t="shared" si="0"/>
        <v>653</v>
      </c>
    </row>
    <row r="47" spans="1:23">
      <c r="A47" s="594"/>
      <c r="U47" s="658">
        <v>43966</v>
      </c>
      <c r="V47" s="594">
        <v>18538117</v>
      </c>
      <c r="W47" s="594">
        <f t="shared" si="0"/>
        <v>-12882</v>
      </c>
    </row>
    <row r="48" spans="1:23">
      <c r="A48" s="594"/>
      <c r="U48" s="658">
        <v>43969</v>
      </c>
      <c r="V48" s="594">
        <v>18567497</v>
      </c>
      <c r="W48" s="594">
        <f t="shared" si="0"/>
        <v>29380</v>
      </c>
    </row>
    <row r="49" spans="1:23">
      <c r="A49" s="594"/>
      <c r="U49" s="658">
        <v>43970</v>
      </c>
      <c r="V49" s="594">
        <v>18575845</v>
      </c>
      <c r="W49" s="594">
        <f t="shared" si="0"/>
        <v>8348</v>
      </c>
    </row>
    <row r="50" spans="1:23">
      <c r="A50" s="594"/>
      <c r="U50" s="658">
        <v>43971</v>
      </c>
      <c r="V50" s="594">
        <v>18581845</v>
      </c>
      <c r="W50" s="594">
        <f t="shared" si="0"/>
        <v>6000</v>
      </c>
    </row>
    <row r="51" spans="1:23">
      <c r="A51" s="594"/>
      <c r="U51" s="658">
        <v>43972</v>
      </c>
      <c r="V51" s="594">
        <v>18586088</v>
      </c>
      <c r="W51" s="594">
        <f t="shared" si="0"/>
        <v>4243</v>
      </c>
    </row>
    <row r="52" spans="1:23">
      <c r="A52" s="594"/>
      <c r="U52" s="658">
        <v>43973</v>
      </c>
      <c r="V52" s="594">
        <v>18577040</v>
      </c>
      <c r="W52" s="594">
        <f t="shared" si="0"/>
        <v>-9048</v>
      </c>
    </row>
    <row r="53" spans="1:23">
      <c r="A53" s="594"/>
      <c r="U53" s="658">
        <v>43976</v>
      </c>
      <c r="V53" s="594">
        <v>18599696</v>
      </c>
      <c r="W53" s="594">
        <f t="shared" si="0"/>
        <v>22656</v>
      </c>
    </row>
    <row r="54" spans="1:23">
      <c r="A54" s="594"/>
      <c r="U54" s="658">
        <v>43977</v>
      </c>
      <c r="V54" s="594">
        <v>18606011</v>
      </c>
      <c r="W54" s="594">
        <f t="shared" si="0"/>
        <v>6315</v>
      </c>
    </row>
    <row r="55" spans="1:23">
      <c r="A55" s="594"/>
      <c r="U55" s="658">
        <v>43978</v>
      </c>
      <c r="V55" s="594">
        <v>18608596</v>
      </c>
      <c r="W55" s="594">
        <f t="shared" si="0"/>
        <v>2585</v>
      </c>
    </row>
    <row r="56" spans="1:23">
      <c r="A56" s="594"/>
      <c r="U56" s="658">
        <v>43979</v>
      </c>
      <c r="V56" s="594">
        <v>18608140</v>
      </c>
      <c r="W56" s="594">
        <f t="shared" si="0"/>
        <v>-456</v>
      </c>
    </row>
    <row r="57" spans="1:23">
      <c r="A57" s="594"/>
      <c r="U57" s="716">
        <v>43980</v>
      </c>
      <c r="V57" s="717">
        <v>18584176</v>
      </c>
      <c r="W57" s="717">
        <f t="shared" si="0"/>
        <v>-23964</v>
      </c>
    </row>
    <row r="58" spans="1:23">
      <c r="A58" s="594"/>
      <c r="T58" s="639" t="s">
        <v>571</v>
      </c>
      <c r="U58" s="658">
        <v>43983</v>
      </c>
      <c r="V58" s="594">
        <v>18593260</v>
      </c>
      <c r="W58" s="594">
        <f t="shared" si="0"/>
        <v>9084</v>
      </c>
    </row>
    <row r="59" spans="1:23">
      <c r="A59" s="594"/>
      <c r="U59" s="658">
        <v>43984</v>
      </c>
      <c r="V59" s="594">
        <v>18596186</v>
      </c>
      <c r="W59" s="594">
        <f t="shared" si="0"/>
        <v>2926</v>
      </c>
    </row>
    <row r="60" spans="1:23">
      <c r="A60" s="594"/>
      <c r="U60" s="658">
        <v>43985</v>
      </c>
      <c r="V60" s="594">
        <v>18592623</v>
      </c>
      <c r="W60" s="594">
        <f t="shared" si="0"/>
        <v>-3563</v>
      </c>
    </row>
    <row r="61" spans="1:23">
      <c r="A61" s="594"/>
      <c r="U61" s="658">
        <v>43986</v>
      </c>
      <c r="V61" s="594">
        <v>18597021</v>
      </c>
      <c r="W61" s="594">
        <f t="shared" si="0"/>
        <v>4398</v>
      </c>
    </row>
    <row r="62" spans="1:23">
      <c r="A62" s="594"/>
      <c r="U62" s="658">
        <v>43987</v>
      </c>
      <c r="V62" s="594">
        <v>18589284</v>
      </c>
      <c r="W62" s="594">
        <f t="shared" si="0"/>
        <v>-7737</v>
      </c>
    </row>
    <row r="63" spans="1:23">
      <c r="A63" s="594"/>
      <c r="U63" s="658">
        <v>43990</v>
      </c>
      <c r="V63" s="594">
        <v>18623071</v>
      </c>
      <c r="W63" s="594">
        <f t="shared" si="0"/>
        <v>33787</v>
      </c>
    </row>
    <row r="64" spans="1:23">
      <c r="A64" s="594"/>
      <c r="U64" s="658">
        <v>43991</v>
      </c>
      <c r="V64" s="594">
        <v>18631548</v>
      </c>
      <c r="W64" s="594">
        <f t="shared" si="0"/>
        <v>8477</v>
      </c>
    </row>
    <row r="65" spans="1:23">
      <c r="A65" s="594"/>
      <c r="U65" s="658">
        <v>43992</v>
      </c>
      <c r="V65" s="594">
        <v>18638993</v>
      </c>
      <c r="W65" s="594">
        <f t="shared" si="0"/>
        <v>7445</v>
      </c>
    </row>
    <row r="66" spans="1:23">
      <c r="A66" s="594"/>
      <c r="U66" s="658">
        <v>43993</v>
      </c>
      <c r="V66" s="594">
        <v>18643383</v>
      </c>
      <c r="W66" s="594">
        <f t="shared" si="0"/>
        <v>4390</v>
      </c>
    </row>
    <row r="67" spans="1:23">
      <c r="A67" s="594"/>
      <c r="U67" s="658">
        <v>43994</v>
      </c>
      <c r="V67" s="594">
        <v>18631814</v>
      </c>
      <c r="W67" s="594">
        <f t="shared" si="0"/>
        <v>-11569</v>
      </c>
    </row>
    <row r="68" spans="1:23">
      <c r="A68" s="594"/>
      <c r="U68" s="658">
        <v>43997</v>
      </c>
      <c r="V68" s="594">
        <v>18668725</v>
      </c>
      <c r="W68" s="594">
        <f t="shared" si="0"/>
        <v>36911</v>
      </c>
    </row>
    <row r="69" spans="1:23">
      <c r="A69" s="594"/>
      <c r="U69" s="658">
        <v>43998</v>
      </c>
      <c r="V69" s="594">
        <v>18684873</v>
      </c>
      <c r="W69" s="594">
        <f t="shared" ref="W69:W132" si="1">V69-V68</f>
        <v>16148</v>
      </c>
    </row>
    <row r="70" spans="1:23">
      <c r="A70" s="594"/>
      <c r="U70" s="658">
        <v>43999</v>
      </c>
      <c r="V70" s="594">
        <v>18684590</v>
      </c>
      <c r="W70" s="594">
        <f t="shared" si="1"/>
        <v>-283</v>
      </c>
    </row>
    <row r="71" spans="1:23">
      <c r="A71" s="594"/>
      <c r="U71" s="658">
        <v>44000</v>
      </c>
      <c r="V71" s="594">
        <v>18681594</v>
      </c>
      <c r="W71" s="594">
        <f t="shared" si="1"/>
        <v>-2996</v>
      </c>
    </row>
    <row r="72" spans="1:23">
      <c r="A72" s="594"/>
      <c r="U72" s="658">
        <v>44001</v>
      </c>
      <c r="V72" s="594">
        <v>18634728</v>
      </c>
      <c r="W72" s="594">
        <f t="shared" si="1"/>
        <v>-46866</v>
      </c>
    </row>
    <row r="73" spans="1:23">
      <c r="A73" s="594"/>
      <c r="U73" s="658">
        <v>44002</v>
      </c>
      <c r="V73" s="594">
        <v>18633805</v>
      </c>
      <c r="W73" s="594">
        <f t="shared" si="1"/>
        <v>-923</v>
      </c>
    </row>
    <row r="74" spans="1:23">
      <c r="A74" s="594"/>
      <c r="U74" s="658">
        <v>44005</v>
      </c>
      <c r="V74" s="594">
        <v>18621455</v>
      </c>
      <c r="W74" s="594">
        <f t="shared" si="1"/>
        <v>-12350</v>
      </c>
    </row>
    <row r="75" spans="1:23">
      <c r="A75" s="594"/>
      <c r="U75" s="658">
        <v>44006</v>
      </c>
      <c r="V75" s="594">
        <v>18622765</v>
      </c>
      <c r="W75" s="594">
        <f t="shared" si="1"/>
        <v>1310</v>
      </c>
    </row>
    <row r="76" spans="1:23">
      <c r="A76" s="594"/>
      <c r="U76" s="658">
        <v>44007</v>
      </c>
      <c r="V76" s="594">
        <v>18623083</v>
      </c>
      <c r="W76" s="594">
        <f t="shared" si="1"/>
        <v>318</v>
      </c>
    </row>
    <row r="77" spans="1:23">
      <c r="A77" s="594"/>
      <c r="U77" s="658">
        <v>44008</v>
      </c>
      <c r="V77" s="594">
        <v>18612566</v>
      </c>
      <c r="W77" s="594">
        <f t="shared" si="1"/>
        <v>-10517</v>
      </c>
    </row>
    <row r="78" spans="1:23">
      <c r="A78" s="594"/>
      <c r="U78" s="658">
        <v>44011</v>
      </c>
      <c r="V78" s="594">
        <v>18645770</v>
      </c>
      <c r="W78" s="594">
        <f t="shared" si="1"/>
        <v>33204</v>
      </c>
    </row>
    <row r="79" spans="1:23">
      <c r="A79" s="594"/>
      <c r="U79" s="716">
        <v>44012</v>
      </c>
      <c r="V79" s="717">
        <v>18484270</v>
      </c>
      <c r="W79" s="717">
        <f t="shared" si="1"/>
        <v>-161500</v>
      </c>
    </row>
    <row r="80" spans="1:23">
      <c r="A80" s="594"/>
      <c r="T80" s="639" t="s">
        <v>572</v>
      </c>
      <c r="U80" s="658">
        <v>44013</v>
      </c>
      <c r="V80" s="594">
        <v>18658421</v>
      </c>
      <c r="W80" s="846">
        <f t="shared" si="1"/>
        <v>174151</v>
      </c>
    </row>
    <row r="81" spans="1:23">
      <c r="A81" s="594"/>
      <c r="U81" s="658">
        <v>44014</v>
      </c>
      <c r="V81" s="594">
        <v>18653210</v>
      </c>
      <c r="W81" s="846">
        <f t="shared" si="1"/>
        <v>-5211</v>
      </c>
    </row>
    <row r="82" spans="1:23">
      <c r="A82" s="594"/>
      <c r="U82" s="658">
        <v>44015</v>
      </c>
      <c r="V82" s="594">
        <v>18639231</v>
      </c>
      <c r="W82" s="846">
        <f t="shared" si="1"/>
        <v>-13979</v>
      </c>
    </row>
    <row r="83" spans="1:23">
      <c r="A83" s="594"/>
      <c r="U83" s="658">
        <v>44018</v>
      </c>
      <c r="V83" s="594">
        <v>18713439</v>
      </c>
      <c r="W83" s="846">
        <f t="shared" si="1"/>
        <v>74208</v>
      </c>
    </row>
    <row r="84" spans="1:23">
      <c r="A84" s="594"/>
      <c r="U84" s="658">
        <v>44019</v>
      </c>
      <c r="V84" s="594">
        <v>18725857</v>
      </c>
      <c r="W84" s="846">
        <f t="shared" si="1"/>
        <v>12418</v>
      </c>
    </row>
    <row r="85" spans="1:23">
      <c r="A85" s="594"/>
      <c r="U85" s="658">
        <v>44020</v>
      </c>
      <c r="V85" s="594">
        <v>18746742</v>
      </c>
      <c r="W85" s="846">
        <f t="shared" si="1"/>
        <v>20885</v>
      </c>
    </row>
    <row r="86" spans="1:23">
      <c r="A86" s="594"/>
      <c r="U86" s="658">
        <v>44021</v>
      </c>
      <c r="V86" s="594">
        <v>18745980</v>
      </c>
      <c r="W86" s="846">
        <f t="shared" si="1"/>
        <v>-762</v>
      </c>
    </row>
    <row r="87" spans="1:23">
      <c r="A87" s="594"/>
      <c r="U87" s="658">
        <v>44022</v>
      </c>
      <c r="V87" s="594">
        <v>18752251</v>
      </c>
      <c r="W87" s="846">
        <f t="shared" si="1"/>
        <v>6271</v>
      </c>
    </row>
    <row r="88" spans="1:23">
      <c r="A88" s="594"/>
      <c r="U88" s="658">
        <v>44025</v>
      </c>
      <c r="V88" s="594">
        <v>18788383</v>
      </c>
      <c r="W88" s="846">
        <f t="shared" si="1"/>
        <v>36132</v>
      </c>
    </row>
    <row r="89" spans="1:23">
      <c r="A89" s="594"/>
      <c r="U89" s="658">
        <v>44026</v>
      </c>
      <c r="V89" s="594">
        <v>18801972</v>
      </c>
      <c r="W89" s="846">
        <f t="shared" si="1"/>
        <v>13589</v>
      </c>
    </row>
    <row r="90" spans="1:23">
      <c r="A90" s="594"/>
      <c r="U90" s="658">
        <v>44027</v>
      </c>
      <c r="V90" s="594">
        <v>18810078</v>
      </c>
      <c r="W90" s="846">
        <f t="shared" si="1"/>
        <v>8106</v>
      </c>
    </row>
    <row r="91" spans="1:23">
      <c r="A91" s="594"/>
      <c r="U91" s="658">
        <v>44028</v>
      </c>
      <c r="V91" s="594">
        <v>18806595</v>
      </c>
      <c r="W91" s="846">
        <f t="shared" si="1"/>
        <v>-3483</v>
      </c>
    </row>
    <row r="92" spans="1:23">
      <c r="A92" s="594"/>
      <c r="U92" s="658">
        <v>44029</v>
      </c>
      <c r="V92" s="594">
        <v>18815564</v>
      </c>
      <c r="W92" s="846">
        <f t="shared" si="1"/>
        <v>8969</v>
      </c>
    </row>
    <row r="93" spans="1:23">
      <c r="A93" s="594"/>
      <c r="U93" s="658">
        <v>44032</v>
      </c>
      <c r="V93" s="594">
        <v>18845698</v>
      </c>
      <c r="W93" s="846">
        <f t="shared" si="1"/>
        <v>30134</v>
      </c>
    </row>
    <row r="94" spans="1:23">
      <c r="A94" s="594"/>
      <c r="U94" s="658">
        <v>44033</v>
      </c>
      <c r="V94" s="594">
        <v>18858871</v>
      </c>
      <c r="W94" s="846">
        <f t="shared" si="1"/>
        <v>13173</v>
      </c>
    </row>
    <row r="95" spans="1:23">
      <c r="A95" s="594"/>
      <c r="U95" s="658">
        <v>44034</v>
      </c>
      <c r="V95" s="594">
        <v>18865077</v>
      </c>
      <c r="W95" s="846">
        <f t="shared" si="1"/>
        <v>6206</v>
      </c>
    </row>
    <row r="96" spans="1:23">
      <c r="A96" s="594"/>
      <c r="U96" s="658">
        <v>44035</v>
      </c>
      <c r="V96" s="594">
        <v>18869125</v>
      </c>
      <c r="W96" s="846">
        <f t="shared" si="1"/>
        <v>4048</v>
      </c>
    </row>
    <row r="97" spans="1:23">
      <c r="A97" s="594"/>
      <c r="U97" s="658">
        <v>44036</v>
      </c>
      <c r="V97" s="594">
        <v>18854492</v>
      </c>
      <c r="W97" s="846">
        <f t="shared" si="1"/>
        <v>-14633</v>
      </c>
    </row>
    <row r="98" spans="1:23">
      <c r="A98" s="594"/>
      <c r="U98" s="658">
        <v>44039</v>
      </c>
      <c r="V98" s="594">
        <v>18865622</v>
      </c>
      <c r="W98" s="846">
        <f t="shared" si="1"/>
        <v>11130</v>
      </c>
    </row>
    <row r="99" spans="1:23">
      <c r="A99" s="594"/>
      <c r="U99" s="658">
        <v>44040</v>
      </c>
      <c r="V99" s="594">
        <v>18863231</v>
      </c>
      <c r="W99" s="846">
        <f t="shared" si="1"/>
        <v>-2391</v>
      </c>
    </row>
    <row r="100" spans="1:23">
      <c r="A100" s="594"/>
      <c r="U100" s="658">
        <v>44041</v>
      </c>
      <c r="V100" s="594">
        <v>18862234</v>
      </c>
      <c r="W100" s="846">
        <f t="shared" si="1"/>
        <v>-997</v>
      </c>
    </row>
    <row r="101" spans="1:23">
      <c r="A101" s="594"/>
      <c r="U101" s="658">
        <v>44042</v>
      </c>
      <c r="V101" s="594">
        <v>18851829</v>
      </c>
      <c r="W101" s="846">
        <f t="shared" si="1"/>
        <v>-10405</v>
      </c>
    </row>
    <row r="102" spans="1:23">
      <c r="A102" s="594"/>
      <c r="U102" s="716">
        <v>44043</v>
      </c>
      <c r="V102" s="717">
        <v>18673847</v>
      </c>
      <c r="W102" s="847">
        <f t="shared" si="1"/>
        <v>-177982</v>
      </c>
    </row>
    <row r="103" spans="1:23">
      <c r="A103" s="594"/>
      <c r="T103" s="639" t="s">
        <v>573</v>
      </c>
      <c r="U103" s="658">
        <v>44046</v>
      </c>
      <c r="V103" s="594">
        <v>18777103</v>
      </c>
      <c r="W103" s="846">
        <f t="shared" si="1"/>
        <v>103256</v>
      </c>
    </row>
    <row r="104" spans="1:23">
      <c r="A104" s="594"/>
      <c r="U104" s="658">
        <v>44047</v>
      </c>
      <c r="V104" s="594">
        <v>18777462</v>
      </c>
      <c r="W104" s="846">
        <f t="shared" si="1"/>
        <v>359</v>
      </c>
    </row>
    <row r="105" spans="1:23">
      <c r="A105" s="594"/>
      <c r="U105" s="658">
        <v>44048</v>
      </c>
      <c r="V105" s="594">
        <v>18783395</v>
      </c>
      <c r="W105" s="846">
        <f t="shared" si="1"/>
        <v>5933</v>
      </c>
    </row>
    <row r="106" spans="1:23">
      <c r="A106" s="594"/>
      <c r="U106" s="658">
        <v>44049</v>
      </c>
      <c r="V106" s="594">
        <v>18787859</v>
      </c>
      <c r="W106" s="846">
        <f t="shared" si="1"/>
        <v>4464</v>
      </c>
    </row>
    <row r="107" spans="1:23">
      <c r="A107" s="594"/>
      <c r="U107" s="658">
        <v>44050</v>
      </c>
      <c r="V107" s="594">
        <v>18768445</v>
      </c>
      <c r="W107" s="846">
        <f t="shared" si="1"/>
        <v>-19414</v>
      </c>
    </row>
    <row r="108" spans="1:23">
      <c r="A108" s="594"/>
      <c r="U108" s="658">
        <v>44053</v>
      </c>
      <c r="V108" s="594">
        <v>18782091</v>
      </c>
      <c r="W108" s="846">
        <f t="shared" si="1"/>
        <v>13646</v>
      </c>
    </row>
    <row r="109" spans="1:23">
      <c r="A109" s="594"/>
      <c r="U109" s="658">
        <v>44054</v>
      </c>
      <c r="V109" s="594">
        <v>18788387</v>
      </c>
      <c r="W109" s="846">
        <f t="shared" si="1"/>
        <v>6296</v>
      </c>
    </row>
    <row r="110" spans="1:23">
      <c r="A110" s="594"/>
      <c r="U110" s="658">
        <v>44055</v>
      </c>
      <c r="V110" s="594">
        <v>18791947</v>
      </c>
      <c r="W110" s="846">
        <f t="shared" si="1"/>
        <v>3560</v>
      </c>
    </row>
    <row r="111" spans="1:23">
      <c r="A111" s="594"/>
      <c r="U111" s="658">
        <v>44056</v>
      </c>
      <c r="V111" s="594">
        <v>18793248</v>
      </c>
      <c r="W111" s="846">
        <f t="shared" si="1"/>
        <v>1301</v>
      </c>
    </row>
    <row r="112" spans="1:23">
      <c r="A112" s="594"/>
      <c r="U112" s="658">
        <v>44057</v>
      </c>
      <c r="V112" s="594">
        <v>18795882</v>
      </c>
      <c r="W112" s="846">
        <f t="shared" si="1"/>
        <v>2634</v>
      </c>
    </row>
    <row r="113" spans="1:23">
      <c r="A113" s="594"/>
      <c r="U113" s="658">
        <v>44060</v>
      </c>
      <c r="V113" s="594">
        <v>18817729</v>
      </c>
      <c r="W113" s="846">
        <f t="shared" si="1"/>
        <v>21847</v>
      </c>
    </row>
    <row r="114" spans="1:23">
      <c r="A114" s="594"/>
      <c r="U114" s="658">
        <v>44061</v>
      </c>
      <c r="V114" s="594">
        <v>18819170</v>
      </c>
      <c r="W114" s="846">
        <f t="shared" si="1"/>
        <v>1441</v>
      </c>
    </row>
    <row r="115" spans="1:23">
      <c r="A115" s="594"/>
      <c r="U115" s="658">
        <v>44062</v>
      </c>
      <c r="V115" s="594">
        <v>18820592</v>
      </c>
      <c r="W115" s="846">
        <f t="shared" si="1"/>
        <v>1422</v>
      </c>
    </row>
    <row r="116" spans="1:23">
      <c r="A116" s="594"/>
      <c r="U116" s="658">
        <v>44063</v>
      </c>
      <c r="V116" s="594">
        <v>18821671</v>
      </c>
      <c r="W116" s="846">
        <f t="shared" si="1"/>
        <v>1079</v>
      </c>
    </row>
    <row r="117" spans="1:23">
      <c r="A117" s="594"/>
      <c r="U117" s="658">
        <v>44064</v>
      </c>
      <c r="V117" s="594">
        <v>18806561</v>
      </c>
      <c r="W117" s="846">
        <f t="shared" si="1"/>
        <v>-15110</v>
      </c>
    </row>
    <row r="118" spans="1:23">
      <c r="A118" s="594"/>
      <c r="U118" s="658">
        <v>44067</v>
      </c>
      <c r="V118" s="594">
        <v>18827804</v>
      </c>
      <c r="W118" s="846">
        <f t="shared" si="1"/>
        <v>21243</v>
      </c>
    </row>
    <row r="119" spans="1:23">
      <c r="A119" s="594"/>
      <c r="U119" s="658">
        <v>44068</v>
      </c>
      <c r="V119" s="594">
        <v>18827938</v>
      </c>
      <c r="W119" s="846">
        <f t="shared" si="1"/>
        <v>134</v>
      </c>
    </row>
    <row r="120" spans="1:23">
      <c r="A120" s="595"/>
      <c r="U120" s="658">
        <v>44069</v>
      </c>
      <c r="V120" s="594">
        <v>18829729</v>
      </c>
      <c r="W120" s="846">
        <f t="shared" si="1"/>
        <v>1791</v>
      </c>
    </row>
    <row r="121" spans="1:23">
      <c r="A121" s="595"/>
      <c r="U121" s="658">
        <v>44070</v>
      </c>
      <c r="V121" s="594">
        <v>18828708</v>
      </c>
      <c r="W121" s="846">
        <f t="shared" si="1"/>
        <v>-1021</v>
      </c>
    </row>
    <row r="122" spans="1:23">
      <c r="A122" s="595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U122" s="658">
        <v>44071</v>
      </c>
      <c r="V122" s="594">
        <v>18802872</v>
      </c>
      <c r="W122" s="846">
        <f t="shared" si="1"/>
        <v>-25836</v>
      </c>
    </row>
    <row r="123" spans="1:23">
      <c r="A123" s="595"/>
      <c r="E123" s="588"/>
      <c r="F123" s="588"/>
      <c r="G123" s="588"/>
      <c r="H123" s="588"/>
      <c r="I123" s="588"/>
      <c r="J123" s="588"/>
      <c r="K123" s="588"/>
      <c r="L123" s="588"/>
      <c r="M123" s="588"/>
      <c r="N123" s="588"/>
      <c r="O123" s="588"/>
      <c r="P123" s="588"/>
      <c r="Q123" s="588"/>
      <c r="U123" s="716">
        <v>44074</v>
      </c>
      <c r="V123" s="717">
        <v>18591306</v>
      </c>
      <c r="W123" s="847">
        <f t="shared" si="1"/>
        <v>-211566</v>
      </c>
    </row>
    <row r="124" spans="1:23">
      <c r="E124" s="588"/>
      <c r="F124" s="598" t="str">
        <f t="shared" ref="F124:G124" si="2">IF(SUM(F113:F123)=0,"",SUM(F113:F123))</f>
        <v/>
      </c>
      <c r="G124" s="599" t="str">
        <f t="shared" si="2"/>
        <v/>
      </c>
      <c r="H124" s="600" t="str">
        <f t="shared" ref="H124" si="3">IF(F124="","",(F124/C124-1))</f>
        <v/>
      </c>
      <c r="I124" s="598" t="str">
        <f t="shared" ref="I124:J124" si="4">IF(SUM(I113:I123)=0,"",SUM(I113:I123))</f>
        <v/>
      </c>
      <c r="J124" s="599" t="str">
        <f t="shared" si="4"/>
        <v/>
      </c>
      <c r="K124" s="600" t="str">
        <f t="shared" ref="K124" si="5">IF(I124="","",(I124/F124-1))</f>
        <v/>
      </c>
      <c r="L124" s="598" t="str">
        <f t="shared" ref="L124:M124" si="6">IF(SUM(L113:L123)=0,"",SUM(L113:L123))</f>
        <v/>
      </c>
      <c r="M124" s="599" t="str">
        <f t="shared" si="6"/>
        <v/>
      </c>
      <c r="N124" s="600" t="str">
        <f t="shared" ref="N124" si="7">IF(L124="","",(L124/I124-1))</f>
        <v/>
      </c>
      <c r="O124" s="598" t="str">
        <f t="shared" ref="O124" si="8">IF(SUM(O113:O123)=0,"",SUM(O113:O123))</f>
        <v/>
      </c>
      <c r="P124" s="588"/>
      <c r="Q124" s="588"/>
      <c r="T124" s="639" t="s">
        <v>616</v>
      </c>
      <c r="U124" s="658">
        <v>44075</v>
      </c>
      <c r="V124" s="594">
        <v>18736462</v>
      </c>
      <c r="W124" s="846">
        <f t="shared" si="1"/>
        <v>145156</v>
      </c>
    </row>
    <row r="125" spans="1:23">
      <c r="E125" s="588"/>
      <c r="F125" s="588"/>
      <c r="G125" s="588"/>
      <c r="H125" s="588"/>
      <c r="I125" s="588"/>
      <c r="J125" s="588"/>
      <c r="K125" s="588"/>
      <c r="L125" s="588"/>
      <c r="M125" s="588"/>
      <c r="N125" s="588"/>
      <c r="O125" s="588"/>
      <c r="P125" s="588"/>
      <c r="Q125" s="588"/>
      <c r="U125" s="658">
        <v>44076</v>
      </c>
      <c r="V125" s="594">
        <v>18719291</v>
      </c>
      <c r="W125" s="846">
        <f t="shared" si="1"/>
        <v>-17171</v>
      </c>
    </row>
    <row r="126" spans="1:23">
      <c r="U126" s="658">
        <v>44077</v>
      </c>
      <c r="V126" s="594">
        <v>18725807</v>
      </c>
      <c r="W126" s="846">
        <f t="shared" si="1"/>
        <v>6516</v>
      </c>
    </row>
    <row r="127" spans="1:23">
      <c r="N127" s="588"/>
      <c r="O127" s="588"/>
      <c r="P127" s="588"/>
      <c r="Q127" s="588"/>
      <c r="U127" s="658">
        <v>44078</v>
      </c>
      <c r="V127" s="594">
        <v>18717975</v>
      </c>
      <c r="W127" s="846">
        <f t="shared" si="1"/>
        <v>-7832</v>
      </c>
    </row>
    <row r="128" spans="1:23">
      <c r="N128" s="588"/>
      <c r="O128" s="733"/>
      <c r="P128" s="733"/>
      <c r="Q128" s="588"/>
      <c r="U128" s="658">
        <v>44081</v>
      </c>
      <c r="V128" s="594">
        <v>18767815</v>
      </c>
      <c r="W128" s="846">
        <f t="shared" si="1"/>
        <v>49840</v>
      </c>
    </row>
    <row r="129" spans="14:23">
      <c r="N129" s="588"/>
      <c r="O129" s="733"/>
      <c r="P129" s="733"/>
      <c r="Q129" s="588"/>
      <c r="U129" s="658">
        <v>44082</v>
      </c>
      <c r="V129" s="594">
        <v>18780953</v>
      </c>
      <c r="W129" s="846">
        <f t="shared" si="1"/>
        <v>13138</v>
      </c>
    </row>
    <row r="130" spans="14:23">
      <c r="N130" s="588"/>
      <c r="O130" s="733"/>
      <c r="P130" s="733"/>
      <c r="Q130" s="588"/>
      <c r="U130" s="658">
        <v>44083</v>
      </c>
      <c r="V130" s="594">
        <v>18804019</v>
      </c>
      <c r="W130" s="846">
        <f t="shared" si="1"/>
        <v>23066</v>
      </c>
    </row>
    <row r="131" spans="14:23">
      <c r="N131" s="588"/>
      <c r="O131" s="733"/>
      <c r="P131" s="733"/>
      <c r="Q131" s="588"/>
      <c r="U131" s="658">
        <v>44084</v>
      </c>
      <c r="V131" s="594">
        <v>18829001</v>
      </c>
      <c r="W131" s="846">
        <f t="shared" si="1"/>
        <v>24982</v>
      </c>
    </row>
    <row r="132" spans="14:23">
      <c r="N132" s="588"/>
      <c r="O132" s="733"/>
      <c r="P132" s="733"/>
      <c r="Q132" s="588"/>
      <c r="U132" s="658">
        <v>44085</v>
      </c>
      <c r="V132" s="594">
        <v>18835944</v>
      </c>
      <c r="W132" s="846">
        <f t="shared" si="1"/>
        <v>6943</v>
      </c>
    </row>
    <row r="133" spans="14:23">
      <c r="N133" s="588"/>
      <c r="O133" s="588"/>
      <c r="P133" s="588"/>
      <c r="Q133" s="588"/>
      <c r="U133" s="658">
        <v>44088</v>
      </c>
      <c r="V133" s="594">
        <v>18892969</v>
      </c>
      <c r="W133" s="846">
        <f t="shared" ref="W133:W166" si="9">V133-V132</f>
        <v>57025</v>
      </c>
    </row>
    <row r="134" spans="14:23">
      <c r="U134" s="658">
        <v>44089</v>
      </c>
      <c r="V134" s="594">
        <v>18902590</v>
      </c>
      <c r="W134" s="846">
        <f t="shared" si="9"/>
        <v>9621</v>
      </c>
    </row>
    <row r="135" spans="14:23">
      <c r="U135" s="658">
        <v>44090</v>
      </c>
      <c r="V135" s="594">
        <v>18924567</v>
      </c>
      <c r="W135" s="846">
        <f t="shared" si="9"/>
        <v>21977</v>
      </c>
    </row>
    <row r="136" spans="14:23">
      <c r="U136" s="658">
        <v>44091</v>
      </c>
      <c r="V136" s="594">
        <v>18944002</v>
      </c>
      <c r="W136" s="846">
        <f t="shared" si="9"/>
        <v>19435</v>
      </c>
    </row>
    <row r="137" spans="14:23">
      <c r="U137" s="658">
        <v>44092</v>
      </c>
      <c r="V137" s="594">
        <v>18928956</v>
      </c>
      <c r="W137" s="846">
        <f t="shared" si="9"/>
        <v>-15046</v>
      </c>
    </row>
    <row r="138" spans="14:23">
      <c r="U138" s="658">
        <v>44095</v>
      </c>
      <c r="V138" s="594">
        <v>18969455</v>
      </c>
      <c r="W138" s="846">
        <f t="shared" si="9"/>
        <v>40499</v>
      </c>
    </row>
    <row r="139" spans="14:23">
      <c r="U139" s="658">
        <v>44096</v>
      </c>
      <c r="V139" s="594">
        <v>18980284</v>
      </c>
      <c r="W139" s="846">
        <f t="shared" si="9"/>
        <v>10829</v>
      </c>
    </row>
    <row r="140" spans="14:23">
      <c r="U140" s="658">
        <v>44097</v>
      </c>
      <c r="V140" s="594">
        <v>18991053</v>
      </c>
      <c r="W140" s="846">
        <f t="shared" si="9"/>
        <v>10769</v>
      </c>
    </row>
    <row r="141" spans="14:23">
      <c r="U141" s="658">
        <v>44098</v>
      </c>
      <c r="V141" s="594">
        <v>18999355</v>
      </c>
      <c r="W141" s="846">
        <f t="shared" si="9"/>
        <v>8302</v>
      </c>
    </row>
    <row r="142" spans="14:23">
      <c r="U142" s="658">
        <v>44099</v>
      </c>
      <c r="V142" s="594">
        <v>18963805</v>
      </c>
      <c r="W142" s="846">
        <f t="shared" si="9"/>
        <v>-35550</v>
      </c>
    </row>
    <row r="143" spans="14:23">
      <c r="U143" s="658">
        <v>44102</v>
      </c>
      <c r="V143" s="594">
        <v>19011115</v>
      </c>
      <c r="W143" s="846">
        <f t="shared" si="9"/>
        <v>47310</v>
      </c>
    </row>
    <row r="144" spans="14:23">
      <c r="U144" s="658">
        <v>44103</v>
      </c>
      <c r="V144" s="594">
        <v>19011416</v>
      </c>
      <c r="W144" s="846">
        <f t="shared" si="9"/>
        <v>301</v>
      </c>
    </row>
    <row r="145" spans="21:23">
      <c r="U145" s="845">
        <v>44104</v>
      </c>
      <c r="V145" s="717">
        <v>18843729</v>
      </c>
      <c r="W145" s="847">
        <f t="shared" si="9"/>
        <v>-167687</v>
      </c>
    </row>
    <row r="146" spans="21:23">
      <c r="U146" s="658">
        <v>44105</v>
      </c>
      <c r="V146" s="594">
        <v>18974379</v>
      </c>
      <c r="W146" s="846">
        <f t="shared" si="9"/>
        <v>130650</v>
      </c>
    </row>
    <row r="147" spans="21:23">
      <c r="U147" s="658">
        <v>44106</v>
      </c>
      <c r="V147" s="594">
        <v>18911612</v>
      </c>
      <c r="W147" s="846">
        <f t="shared" si="9"/>
        <v>-62767</v>
      </c>
    </row>
    <row r="148" spans="21:23">
      <c r="U148" s="658">
        <v>44109</v>
      </c>
      <c r="V148" s="594">
        <v>18942630</v>
      </c>
      <c r="W148" s="846">
        <f t="shared" si="9"/>
        <v>31018</v>
      </c>
    </row>
    <row r="149" spans="21:23">
      <c r="U149" s="658">
        <v>44110</v>
      </c>
      <c r="V149" s="594">
        <v>18954337</v>
      </c>
      <c r="W149" s="846">
        <f t="shared" si="9"/>
        <v>11707</v>
      </c>
    </row>
    <row r="150" spans="21:23">
      <c r="U150" s="658">
        <v>44111</v>
      </c>
      <c r="V150" s="594">
        <v>18966931</v>
      </c>
      <c r="W150" s="846">
        <f t="shared" si="9"/>
        <v>12594</v>
      </c>
    </row>
    <row r="151" spans="21:23">
      <c r="U151" s="658">
        <v>44112</v>
      </c>
      <c r="V151" s="594">
        <v>18967914</v>
      </c>
      <c r="W151" s="846">
        <f t="shared" si="9"/>
        <v>983</v>
      </c>
    </row>
    <row r="152" spans="21:23">
      <c r="U152" s="658">
        <v>44113</v>
      </c>
      <c r="V152" s="594">
        <v>18950789</v>
      </c>
      <c r="W152" s="846">
        <f t="shared" si="9"/>
        <v>-17125</v>
      </c>
    </row>
    <row r="153" spans="21:23">
      <c r="U153" s="658">
        <v>44117</v>
      </c>
      <c r="V153" s="594">
        <v>18989620</v>
      </c>
      <c r="W153" s="846">
        <f t="shared" si="9"/>
        <v>38831</v>
      </c>
    </row>
    <row r="154" spans="21:23">
      <c r="U154" s="658">
        <v>44118</v>
      </c>
      <c r="V154" s="594">
        <v>18996397</v>
      </c>
      <c r="W154" s="846">
        <f t="shared" si="9"/>
        <v>6777</v>
      </c>
    </row>
    <row r="155" spans="21:23">
      <c r="U155" s="658">
        <v>44119</v>
      </c>
      <c r="V155" s="594">
        <v>19005328</v>
      </c>
      <c r="W155" s="846">
        <f t="shared" si="9"/>
        <v>8931</v>
      </c>
    </row>
    <row r="156" spans="21:23">
      <c r="U156" s="658">
        <v>44120</v>
      </c>
      <c r="V156" s="594">
        <v>18986888</v>
      </c>
      <c r="W156" s="846">
        <f t="shared" si="9"/>
        <v>-18440</v>
      </c>
    </row>
    <row r="157" spans="21:23">
      <c r="U157" s="658">
        <v>44123</v>
      </c>
      <c r="V157" s="594">
        <v>19010754</v>
      </c>
      <c r="W157" s="846">
        <f t="shared" si="9"/>
        <v>23866</v>
      </c>
    </row>
    <row r="158" spans="21:23">
      <c r="U158" s="658">
        <v>44124</v>
      </c>
      <c r="V158" s="594">
        <v>19010133</v>
      </c>
      <c r="W158" s="846">
        <f t="shared" si="9"/>
        <v>-621</v>
      </c>
    </row>
    <row r="159" spans="21:23">
      <c r="U159" s="658">
        <v>44125</v>
      </c>
      <c r="V159" s="594">
        <v>19014454</v>
      </c>
      <c r="W159" s="846">
        <f t="shared" si="9"/>
        <v>4321</v>
      </c>
    </row>
    <row r="160" spans="21:23">
      <c r="U160" s="658">
        <v>44126</v>
      </c>
      <c r="V160" s="594">
        <v>19016833</v>
      </c>
      <c r="W160" s="846">
        <f t="shared" si="9"/>
        <v>2379</v>
      </c>
    </row>
    <row r="161" spans="9:23">
      <c r="U161" s="658">
        <v>44127</v>
      </c>
      <c r="V161" s="594">
        <v>19000768</v>
      </c>
      <c r="W161" s="846">
        <f t="shared" si="9"/>
        <v>-16065</v>
      </c>
    </row>
    <row r="162" spans="9:23">
      <c r="U162" s="658">
        <v>44130</v>
      </c>
      <c r="V162" s="594">
        <v>19023053</v>
      </c>
      <c r="W162" s="846">
        <f t="shared" si="9"/>
        <v>22285</v>
      </c>
    </row>
    <row r="163" spans="9:23">
      <c r="U163" s="658">
        <v>44131</v>
      </c>
      <c r="V163" s="594">
        <v>19025783</v>
      </c>
      <c r="W163" s="846">
        <f t="shared" si="9"/>
        <v>2730</v>
      </c>
    </row>
    <row r="164" spans="9:23">
      <c r="I164" s="615"/>
      <c r="J164" s="615"/>
      <c r="K164" s="615"/>
      <c r="L164" s="615"/>
      <c r="M164" s="615"/>
      <c r="N164" s="615"/>
      <c r="U164" s="658">
        <v>44132</v>
      </c>
      <c r="V164" s="594">
        <v>19030903</v>
      </c>
      <c r="W164" s="846">
        <f t="shared" si="9"/>
        <v>5120</v>
      </c>
    </row>
    <row r="165" spans="9:23">
      <c r="I165" s="615"/>
      <c r="J165" s="615"/>
      <c r="K165" s="615"/>
      <c r="L165" s="615"/>
      <c r="M165" s="615"/>
      <c r="N165" s="615"/>
      <c r="U165" s="658">
        <v>44133</v>
      </c>
      <c r="V165" s="594">
        <v>19031853</v>
      </c>
      <c r="W165" s="846">
        <f t="shared" si="9"/>
        <v>950</v>
      </c>
    </row>
    <row r="166" spans="9:23">
      <c r="I166" s="615"/>
      <c r="J166" s="1078"/>
      <c r="K166" s="1079"/>
      <c r="L166" s="1080"/>
      <c r="M166" s="1081"/>
      <c r="N166" s="439"/>
      <c r="U166" s="845">
        <v>44134</v>
      </c>
      <c r="V166" s="717">
        <v>18986284</v>
      </c>
      <c r="W166" s="926">
        <f t="shared" si="9"/>
        <v>-45569</v>
      </c>
    </row>
    <row r="167" spans="9:23">
      <c r="I167" s="615"/>
      <c r="J167" s="1078"/>
      <c r="K167" s="1079"/>
      <c r="L167" s="1080"/>
      <c r="M167" s="1081"/>
      <c r="N167" s="439"/>
      <c r="U167" s="658">
        <v>44137</v>
      </c>
      <c r="V167" s="594">
        <v>18969309</v>
      </c>
      <c r="W167" s="846">
        <v>-16975</v>
      </c>
    </row>
    <row r="168" spans="9:23">
      <c r="I168" s="615"/>
      <c r="J168" s="1078"/>
      <c r="K168" s="1079"/>
      <c r="L168" s="1080"/>
      <c r="M168" s="1081"/>
      <c r="N168" s="439"/>
      <c r="U168" s="658">
        <v>44138</v>
      </c>
      <c r="V168" s="594">
        <v>18978803</v>
      </c>
      <c r="W168" s="846">
        <v>9494</v>
      </c>
    </row>
    <row r="169" spans="9:23">
      <c r="I169" s="615"/>
      <c r="J169" s="1078"/>
      <c r="K169" s="1079"/>
      <c r="L169" s="1080"/>
      <c r="M169" s="1081"/>
      <c r="N169" s="439"/>
      <c r="U169" s="658">
        <v>44139</v>
      </c>
      <c r="V169" s="594">
        <v>18983462</v>
      </c>
      <c r="W169" s="846">
        <v>4659</v>
      </c>
    </row>
    <row r="170" spans="9:23">
      <c r="I170" s="615"/>
      <c r="J170" s="1078"/>
      <c r="K170" s="1079"/>
      <c r="L170" s="1080"/>
      <c r="M170" s="1081"/>
      <c r="N170" s="439"/>
      <c r="U170" s="658">
        <v>44140</v>
      </c>
      <c r="V170" s="594">
        <v>18985044</v>
      </c>
      <c r="W170" s="846">
        <v>1582</v>
      </c>
    </row>
    <row r="171" spans="9:23">
      <c r="I171" s="615"/>
      <c r="J171" s="1078"/>
      <c r="K171" s="1079"/>
      <c r="L171" s="1080"/>
      <c r="M171" s="1081"/>
      <c r="N171" s="439"/>
      <c r="U171" s="658">
        <v>44141</v>
      </c>
      <c r="V171" s="594">
        <v>18964208</v>
      </c>
      <c r="W171" s="846">
        <v>-20836</v>
      </c>
    </row>
    <row r="172" spans="9:23">
      <c r="I172" s="615"/>
      <c r="J172" s="1078"/>
      <c r="K172" s="1079"/>
      <c r="L172" s="1080"/>
      <c r="M172" s="1081"/>
      <c r="N172" s="439"/>
      <c r="U172" s="658">
        <v>44144</v>
      </c>
      <c r="V172" s="594">
        <v>18989386</v>
      </c>
      <c r="W172" s="846">
        <v>25178</v>
      </c>
    </row>
    <row r="173" spans="9:23">
      <c r="I173" s="615"/>
      <c r="J173" s="1078"/>
      <c r="K173" s="1079"/>
      <c r="L173" s="1080"/>
      <c r="M173" s="1081"/>
      <c r="N173" s="439"/>
      <c r="U173" s="658">
        <v>44145</v>
      </c>
      <c r="V173" s="594">
        <v>19000483</v>
      </c>
      <c r="W173" s="846">
        <v>11097</v>
      </c>
    </row>
    <row r="174" spans="9:23">
      <c r="I174" s="615"/>
      <c r="J174" s="1078"/>
      <c r="K174" s="1079"/>
      <c r="L174" s="1080"/>
      <c r="M174" s="1081"/>
      <c r="N174" s="439"/>
      <c r="U174" s="658">
        <v>44146</v>
      </c>
      <c r="V174" s="594">
        <v>19011157</v>
      </c>
      <c r="W174" s="846">
        <v>10674</v>
      </c>
    </row>
    <row r="175" spans="9:23">
      <c r="I175" s="615"/>
      <c r="J175" s="1078"/>
      <c r="K175" s="1079"/>
      <c r="L175" s="1080"/>
      <c r="M175" s="1081"/>
      <c r="N175" s="439"/>
      <c r="U175" s="658">
        <v>44147</v>
      </c>
      <c r="V175" s="594">
        <v>19017247</v>
      </c>
      <c r="W175" s="846">
        <v>6090</v>
      </c>
    </row>
    <row r="176" spans="9:23">
      <c r="I176" s="615"/>
      <c r="J176" s="1078"/>
      <c r="K176" s="1079"/>
      <c r="L176" s="1080"/>
      <c r="M176" s="1081"/>
      <c r="N176" s="439"/>
      <c r="U176" s="658">
        <v>44148</v>
      </c>
      <c r="V176" s="594">
        <v>18997310</v>
      </c>
      <c r="W176" s="846">
        <v>-19937</v>
      </c>
    </row>
    <row r="177" spans="9:23">
      <c r="I177" s="615"/>
      <c r="J177" s="1078"/>
      <c r="K177" s="1079"/>
      <c r="L177" s="1080"/>
      <c r="M177" s="1081"/>
      <c r="N177" s="439"/>
      <c r="U177" s="658">
        <v>44151</v>
      </c>
      <c r="V177" s="594">
        <v>19035042</v>
      </c>
      <c r="W177" s="846">
        <v>37732</v>
      </c>
    </row>
    <row r="178" spans="9:23">
      <c r="I178" s="615"/>
      <c r="J178" s="1078"/>
      <c r="K178" s="1079"/>
      <c r="L178" s="1080"/>
      <c r="M178" s="1081"/>
      <c r="N178" s="439"/>
      <c r="U178" s="658">
        <v>44152</v>
      </c>
      <c r="V178" s="594">
        <v>19042238</v>
      </c>
      <c r="W178" s="846">
        <v>7196</v>
      </c>
    </row>
    <row r="179" spans="9:23">
      <c r="I179" s="615"/>
      <c r="J179" s="1078"/>
      <c r="K179" s="1079"/>
      <c r="L179" s="1080"/>
      <c r="M179" s="1081"/>
      <c r="N179" s="439"/>
      <c r="U179" s="658">
        <v>44153</v>
      </c>
      <c r="V179" s="594">
        <v>19049700</v>
      </c>
      <c r="W179" s="846">
        <v>7462</v>
      </c>
    </row>
    <row r="180" spans="9:23">
      <c r="I180" s="615"/>
      <c r="J180" s="1078"/>
      <c r="K180" s="1079"/>
      <c r="L180" s="1080"/>
      <c r="M180" s="1081"/>
      <c r="N180" s="439"/>
      <c r="U180" s="658">
        <v>44154</v>
      </c>
      <c r="V180" s="594">
        <v>19053619</v>
      </c>
      <c r="W180" s="846">
        <v>3919</v>
      </c>
    </row>
    <row r="181" spans="9:23">
      <c r="I181" s="615"/>
      <c r="J181" s="1078"/>
      <c r="K181" s="1083"/>
      <c r="L181" s="1084"/>
      <c r="M181" s="1082"/>
      <c r="N181" s="439"/>
      <c r="U181" s="658">
        <v>44155</v>
      </c>
      <c r="V181" s="594">
        <v>19037758</v>
      </c>
      <c r="W181" s="846">
        <v>-15861</v>
      </c>
    </row>
    <row r="182" spans="9:23">
      <c r="I182" s="615"/>
      <c r="J182" s="1078"/>
      <c r="K182" s="1083"/>
      <c r="L182" s="1084"/>
      <c r="M182" s="1082"/>
      <c r="N182" s="439"/>
      <c r="U182" s="658">
        <v>44158</v>
      </c>
      <c r="V182" s="594">
        <v>19067870</v>
      </c>
      <c r="W182" s="846">
        <v>30112</v>
      </c>
    </row>
    <row r="183" spans="9:23">
      <c r="I183" s="615"/>
      <c r="J183" s="1078"/>
      <c r="K183" s="1083"/>
      <c r="L183" s="1084"/>
      <c r="M183" s="1082"/>
      <c r="N183" s="439"/>
      <c r="U183" s="658">
        <v>44159</v>
      </c>
      <c r="V183" s="594">
        <v>19076725</v>
      </c>
      <c r="W183" s="846">
        <v>8855</v>
      </c>
    </row>
    <row r="184" spans="9:23">
      <c r="I184" s="615"/>
      <c r="J184" s="615"/>
      <c r="K184" s="615"/>
      <c r="L184" s="615"/>
      <c r="M184" s="615"/>
      <c r="N184" s="615"/>
      <c r="U184" s="658">
        <v>44160</v>
      </c>
      <c r="V184" s="594">
        <v>19081935</v>
      </c>
      <c r="W184" s="846">
        <v>5210</v>
      </c>
    </row>
    <row r="185" spans="9:23">
      <c r="U185" s="658">
        <v>44161</v>
      </c>
      <c r="V185" s="594">
        <v>19083670</v>
      </c>
      <c r="W185" s="846">
        <v>1735</v>
      </c>
    </row>
    <row r="186" spans="9:23">
      <c r="U186" s="658">
        <v>44162</v>
      </c>
      <c r="V186" s="594">
        <v>19062615</v>
      </c>
      <c r="W186" s="846">
        <v>-21055</v>
      </c>
    </row>
    <row r="187" spans="9:23">
      <c r="U187" s="845">
        <v>44165</v>
      </c>
      <c r="V187" s="717">
        <v>18974452</v>
      </c>
      <c r="W187" s="926">
        <v>-88163</v>
      </c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U73"/>
  <sheetViews>
    <sheetView showGridLines="0" showRowColHeaders="0" zoomScale="85" zoomScaleNormal="85" workbookViewId="0">
      <selection activeCell="I41" sqref="I41"/>
    </sheetView>
  </sheetViews>
  <sheetFormatPr baseColWidth="10" defaultColWidth="11.42578125" defaultRowHeight="15"/>
  <cols>
    <col min="1" max="1" width="4.42578125" style="587" customWidth="1"/>
    <col min="2" max="8" width="11.42578125" style="587"/>
    <col min="9" max="11" width="16.140625" style="587" customWidth="1"/>
    <col min="12" max="12" width="11.42578125" style="587" customWidth="1"/>
    <col min="13" max="13" width="17.28515625" style="587" customWidth="1"/>
    <col min="14" max="14" width="27.140625" style="601" customWidth="1"/>
    <col min="15" max="15" width="16.140625" style="587" customWidth="1"/>
    <col min="16" max="18" width="11.42578125" style="587" customWidth="1"/>
    <col min="19" max="19" width="11.42578125" style="587"/>
    <col min="20" max="20" width="13.140625" style="587" customWidth="1"/>
    <col min="21" max="16384" width="11.42578125" style="587"/>
  </cols>
  <sheetData>
    <row r="1" spans="13:21">
      <c r="P1" s="597"/>
      <c r="Q1" s="597"/>
      <c r="R1" s="597"/>
      <c r="S1" s="597"/>
      <c r="T1" s="597"/>
      <c r="U1" s="597"/>
    </row>
    <row r="4" spans="13:21">
      <c r="M4" s="588"/>
      <c r="N4" s="602"/>
      <c r="O4" s="599"/>
      <c r="P4" s="588"/>
      <c r="Q4" s="588"/>
      <c r="R4" s="588"/>
      <c r="S4" s="588"/>
    </row>
    <row r="5" spans="13:21" ht="38.25" customHeight="1">
      <c r="N5" s="663" t="s">
        <v>566</v>
      </c>
      <c r="O5" s="663" t="s">
        <v>574</v>
      </c>
      <c r="P5" s="663" t="s">
        <v>92</v>
      </c>
      <c r="Q5" s="663" t="s">
        <v>93</v>
      </c>
      <c r="R5" s="605"/>
      <c r="S5" s="588"/>
    </row>
    <row r="6" spans="13:21" ht="15" customHeight="1">
      <c r="M6" s="850"/>
      <c r="N6" s="660">
        <v>43901</v>
      </c>
      <c r="O6" s="661">
        <v>19344258</v>
      </c>
      <c r="P6" s="661">
        <v>10314136</v>
      </c>
      <c r="Q6" s="661">
        <v>9030122</v>
      </c>
      <c r="R6" s="605"/>
      <c r="S6" s="605"/>
    </row>
    <row r="7" spans="13:21" ht="15" customHeight="1">
      <c r="M7" s="850"/>
      <c r="N7" s="660">
        <v>43921</v>
      </c>
      <c r="O7" s="661">
        <v>18445436</v>
      </c>
      <c r="P7" s="661">
        <v>9781895</v>
      </c>
      <c r="Q7" s="661">
        <v>8663541</v>
      </c>
      <c r="R7" s="605"/>
      <c r="S7" s="605"/>
    </row>
    <row r="8" spans="13:21" ht="15" customHeight="1">
      <c r="M8" s="850"/>
      <c r="N8" s="660">
        <v>43951</v>
      </c>
      <c r="O8" s="661">
        <v>18396362</v>
      </c>
      <c r="P8" s="661">
        <v>9789636</v>
      </c>
      <c r="Q8" s="661">
        <v>8606726</v>
      </c>
      <c r="R8" s="605"/>
      <c r="S8" s="605"/>
    </row>
    <row r="9" spans="13:21" ht="15" customHeight="1">
      <c r="M9" s="850"/>
      <c r="N9" s="662">
        <v>43982</v>
      </c>
      <c r="O9" s="661">
        <v>18584176</v>
      </c>
      <c r="P9" s="661">
        <v>9931702</v>
      </c>
      <c r="Q9" s="661">
        <v>8652474</v>
      </c>
      <c r="R9" s="605"/>
      <c r="S9" s="605"/>
    </row>
    <row r="10" spans="13:21" ht="15" customHeight="1">
      <c r="M10" s="850"/>
      <c r="N10" s="662">
        <v>44012</v>
      </c>
      <c r="O10" s="661">
        <v>18484270</v>
      </c>
      <c r="P10" s="661">
        <v>9976033</v>
      </c>
      <c r="Q10" s="661">
        <v>8508237</v>
      </c>
      <c r="R10" s="605"/>
      <c r="S10" s="605"/>
    </row>
    <row r="11" spans="13:21" ht="15" customHeight="1">
      <c r="M11" s="850"/>
      <c r="N11" s="662">
        <v>44043</v>
      </c>
      <c r="O11" s="661">
        <v>18673847</v>
      </c>
      <c r="P11" s="661">
        <v>10070269</v>
      </c>
      <c r="Q11" s="661">
        <v>8603578</v>
      </c>
      <c r="R11" s="605"/>
      <c r="S11" s="854"/>
      <c r="T11" s="597"/>
      <c r="U11" s="597"/>
    </row>
    <row r="12" spans="13:21" ht="15" customHeight="1">
      <c r="M12" s="850"/>
      <c r="N12" s="665">
        <v>44074</v>
      </c>
      <c r="O12" s="848">
        <v>18591306</v>
      </c>
      <c r="P12" s="848">
        <v>10035798</v>
      </c>
      <c r="Q12" s="848">
        <v>8555508</v>
      </c>
      <c r="R12" s="605"/>
      <c r="S12" s="615"/>
      <c r="T12" s="615"/>
      <c r="U12" s="597"/>
    </row>
    <row r="13" spans="13:21" ht="15" customHeight="1">
      <c r="M13" s="859"/>
      <c r="N13" s="665">
        <v>44104</v>
      </c>
      <c r="O13" s="848">
        <v>18843729</v>
      </c>
      <c r="P13" s="848">
        <v>10087368</v>
      </c>
      <c r="Q13" s="848">
        <v>8756361</v>
      </c>
      <c r="R13" s="605"/>
      <c r="S13" s="615"/>
      <c r="T13" s="1091"/>
      <c r="U13" s="597"/>
    </row>
    <row r="14" spans="13:21" ht="15" customHeight="1">
      <c r="M14" s="859"/>
      <c r="N14" s="665">
        <v>44135</v>
      </c>
      <c r="O14" s="848">
        <v>18986284</v>
      </c>
      <c r="P14" s="848">
        <v>10128273</v>
      </c>
      <c r="Q14" s="848">
        <v>8858011</v>
      </c>
      <c r="R14" s="605"/>
      <c r="S14" s="615"/>
      <c r="T14" s="1091"/>
      <c r="U14" s="597"/>
    </row>
    <row r="15" spans="13:21" ht="15" customHeight="1">
      <c r="M15" s="859"/>
      <c r="N15" s="870">
        <v>44165</v>
      </c>
      <c r="O15" s="871">
        <v>18974452</v>
      </c>
      <c r="P15" s="871">
        <v>10138767</v>
      </c>
      <c r="Q15" s="871">
        <v>8835685</v>
      </c>
      <c r="R15" s="605"/>
      <c r="S15" s="615"/>
      <c r="T15" s="1091"/>
      <c r="U15" s="597"/>
    </row>
    <row r="16" spans="13:21" ht="15" customHeight="1">
      <c r="M16" s="851"/>
      <c r="N16" s="681"/>
      <c r="O16" s="682"/>
      <c r="P16" s="682"/>
      <c r="Q16" s="682"/>
      <c r="R16" s="605"/>
      <c r="S16" s="615"/>
      <c r="T16" s="615"/>
      <c r="U16" s="597"/>
    </row>
    <row r="17" spans="1:21" ht="15" customHeight="1">
      <c r="M17" s="1244" t="s">
        <v>592</v>
      </c>
      <c r="N17" s="668" t="s">
        <v>575</v>
      </c>
      <c r="O17" s="666">
        <f>O8-O6</f>
        <v>-947896</v>
      </c>
      <c r="P17" s="666">
        <f>P8-P6</f>
        <v>-524500</v>
      </c>
      <c r="Q17" s="666">
        <f>Q8-Q6</f>
        <v>-423396</v>
      </c>
      <c r="R17" s="605"/>
      <c r="S17" s="615"/>
      <c r="T17" s="615"/>
      <c r="U17" s="597"/>
    </row>
    <row r="18" spans="1:21" ht="15.75" customHeight="1">
      <c r="M18" s="1245"/>
      <c r="N18" s="993" t="s">
        <v>665</v>
      </c>
      <c r="O18" s="666">
        <f>O15-O8</f>
        <v>578090</v>
      </c>
      <c r="P18" s="666">
        <f t="shared" ref="P18:Q18" si="0">P15-P8</f>
        <v>349131</v>
      </c>
      <c r="Q18" s="666">
        <f t="shared" si="0"/>
        <v>228959</v>
      </c>
      <c r="R18" s="605"/>
      <c r="S18" s="588"/>
      <c r="T18" s="588"/>
    </row>
    <row r="19" spans="1:21" ht="15.75" customHeight="1">
      <c r="M19" s="1245"/>
      <c r="N19" s="668"/>
      <c r="O19" s="666"/>
      <c r="P19" s="666"/>
      <c r="Q19" s="666"/>
      <c r="R19" s="605"/>
      <c r="S19" s="588"/>
      <c r="T19" s="588"/>
    </row>
    <row r="20" spans="1:21" ht="15" customHeight="1">
      <c r="M20" s="1245"/>
      <c r="N20" s="675" t="s">
        <v>666</v>
      </c>
      <c r="O20" s="666">
        <f>O15-O6</f>
        <v>-369806</v>
      </c>
      <c r="P20" s="666">
        <f t="shared" ref="P20:Q20" si="1">P15-P6</f>
        <v>-175369</v>
      </c>
      <c r="Q20" s="666">
        <f t="shared" si="1"/>
        <v>-194437</v>
      </c>
      <c r="R20" s="605"/>
      <c r="S20" s="588"/>
      <c r="T20" s="588"/>
    </row>
    <row r="21" spans="1:21" ht="15" customHeight="1">
      <c r="M21" s="689"/>
      <c r="N21" s="687"/>
      <c r="O21" s="688"/>
      <c r="P21" s="688"/>
      <c r="Q21" s="688"/>
      <c r="R21" s="605"/>
      <c r="S21" s="588"/>
    </row>
    <row r="22" spans="1:21" ht="15" customHeight="1">
      <c r="M22" s="684"/>
      <c r="N22" s="685"/>
      <c r="O22" s="686"/>
      <c r="P22" s="686"/>
      <c r="Q22" s="686"/>
      <c r="R22" s="605"/>
      <c r="S22" s="588"/>
    </row>
    <row r="23" spans="1:21" ht="15" customHeight="1">
      <c r="M23" s="1246" t="s">
        <v>593</v>
      </c>
      <c r="N23" s="668" t="s">
        <v>575</v>
      </c>
      <c r="O23" s="670">
        <f>O8/O6-1</f>
        <v>-4.9001414269805532E-2</v>
      </c>
      <c r="P23" s="670">
        <f>P8/P6-1</f>
        <v>-5.0852538690589255E-2</v>
      </c>
      <c r="Q23" s="670">
        <f>Q8/Q6-1</f>
        <v>-4.6887074172419774E-2</v>
      </c>
      <c r="R23" s="605"/>
      <c r="S23" s="588"/>
    </row>
    <row r="24" spans="1:21" ht="15" customHeight="1">
      <c r="M24" s="1246"/>
      <c r="N24" s="993" t="s">
        <v>665</v>
      </c>
      <c r="O24" s="670">
        <f>O15/O8-1</f>
        <v>3.1424147883152065E-2</v>
      </c>
      <c r="P24" s="670">
        <f t="shared" ref="P24:Q24" si="2">P15/P8-1</f>
        <v>3.5663328033851416E-2</v>
      </c>
      <c r="Q24" s="670">
        <f t="shared" si="2"/>
        <v>2.6602334035032538E-2</v>
      </c>
      <c r="R24" s="605"/>
      <c r="S24" s="588"/>
    </row>
    <row r="25" spans="1:21" ht="15" customHeight="1">
      <c r="M25" s="1246"/>
      <c r="N25" s="668"/>
      <c r="O25" s="670"/>
      <c r="P25" s="670"/>
      <c r="Q25" s="670"/>
      <c r="R25" s="605"/>
      <c r="S25" s="588"/>
    </row>
    <row r="26" spans="1:21" ht="17.25" customHeight="1">
      <c r="M26" s="1246"/>
      <c r="N26" s="675" t="s">
        <v>666</v>
      </c>
      <c r="O26" s="670">
        <f>O15/O6-1</f>
        <v>-1.9117094075151386E-2</v>
      </c>
      <c r="P26" s="670">
        <f t="shared" ref="P26:Q26" si="3">P15/P6-1</f>
        <v>-1.7002781425414559E-2</v>
      </c>
      <c r="Q26" s="670">
        <f t="shared" si="3"/>
        <v>-2.1532045746447293E-2</v>
      </c>
      <c r="R26" s="605"/>
      <c r="S26" s="588"/>
    </row>
    <row r="27" spans="1:21" ht="15" customHeight="1">
      <c r="M27" s="641"/>
      <c r="N27" s="608"/>
      <c r="O27" s="609"/>
      <c r="P27" s="609"/>
      <c r="Q27" s="609"/>
      <c r="R27" s="605"/>
      <c r="S27" s="588"/>
    </row>
    <row r="28" spans="1:21" ht="15" customHeight="1">
      <c r="M28" s="588"/>
      <c r="N28" s="610"/>
      <c r="O28" s="611"/>
      <c r="P28" s="612"/>
      <c r="Q28" s="611"/>
      <c r="R28" s="605"/>
      <c r="S28" s="588"/>
    </row>
    <row r="29" spans="1:21" ht="15" customHeight="1">
      <c r="M29" s="588"/>
      <c r="N29" s="613"/>
      <c r="O29" s="588"/>
      <c r="P29" s="612"/>
      <c r="Q29" s="588"/>
      <c r="R29" s="605"/>
      <c r="S29" s="588"/>
    </row>
    <row r="30" spans="1:21" ht="15" customHeight="1">
      <c r="M30" s="588"/>
      <c r="N30" s="614"/>
      <c r="O30" s="615"/>
      <c r="P30" s="616"/>
      <c r="Q30" s="615"/>
      <c r="R30" s="605"/>
      <c r="S30" s="588"/>
    </row>
    <row r="31" spans="1:21" ht="15" customHeight="1">
      <c r="M31" s="588"/>
      <c r="N31" s="614"/>
      <c r="O31" s="615"/>
      <c r="P31" s="616"/>
      <c r="Q31" s="615"/>
      <c r="R31" s="605"/>
      <c r="S31" s="588"/>
    </row>
    <row r="32" spans="1:21" ht="15" customHeight="1">
      <c r="A32" s="617"/>
      <c r="B32" s="618">
        <v>-5.6277509688092101E-2</v>
      </c>
      <c r="C32" s="618">
        <v>-1.603793783503793E-2</v>
      </c>
      <c r="D32" s="618">
        <v>-1.625229806177797E-2</v>
      </c>
      <c r="E32" s="618">
        <v>-1.2513549942616553E-2</v>
      </c>
      <c r="F32" s="618">
        <v>-4.4830339946447917E-2</v>
      </c>
      <c r="G32" s="618">
        <v>-8.0710250201776468E-4</v>
      </c>
      <c r="H32" s="618">
        <v>-4.6464537435346398E-2</v>
      </c>
      <c r="I32" s="618"/>
      <c r="J32" s="618"/>
      <c r="K32" s="618"/>
      <c r="L32" s="618"/>
      <c r="M32" s="619"/>
      <c r="N32" s="614"/>
      <c r="O32" s="615"/>
      <c r="P32" s="616"/>
      <c r="Q32" s="615"/>
      <c r="R32" s="605"/>
      <c r="S32" s="588"/>
    </row>
    <row r="33" spans="1:20">
      <c r="A33" s="617"/>
      <c r="B33" s="617"/>
      <c r="C33" s="617"/>
      <c r="D33" s="617"/>
      <c r="E33" s="617"/>
      <c r="F33" s="617"/>
      <c r="G33" s="617"/>
      <c r="H33" s="617"/>
      <c r="I33" s="617"/>
      <c r="J33" s="617"/>
      <c r="K33" s="617"/>
      <c r="L33" s="617"/>
      <c r="M33" s="619"/>
      <c r="N33" s="863"/>
      <c r="O33" s="620"/>
      <c r="P33" s="616"/>
      <c r="Q33" s="615"/>
      <c r="R33" s="605"/>
      <c r="S33" s="588"/>
    </row>
    <row r="34" spans="1:20">
      <c r="M34" s="588"/>
      <c r="N34" s="863"/>
      <c r="O34" s="620"/>
      <c r="P34" s="616"/>
      <c r="Q34" s="615"/>
      <c r="R34" s="605"/>
      <c r="S34" s="588"/>
    </row>
    <row r="35" spans="1:20">
      <c r="M35" s="588"/>
      <c r="N35" s="613"/>
      <c r="O35" s="621"/>
      <c r="P35" s="612"/>
      <c r="Q35" s="588"/>
      <c r="R35" s="605"/>
      <c r="S35" s="588"/>
    </row>
    <row r="36" spans="1:20">
      <c r="M36" s="588"/>
      <c r="N36" s="613"/>
      <c r="O36" s="622"/>
      <c r="P36" s="612"/>
      <c r="Q36" s="588"/>
      <c r="R36" s="605"/>
      <c r="S36" s="588"/>
    </row>
    <row r="37" spans="1:20">
      <c r="N37" s="588"/>
      <c r="O37" s="621"/>
      <c r="P37" s="612"/>
      <c r="Q37" s="588"/>
      <c r="R37" s="605"/>
      <c r="S37" s="588"/>
    </row>
    <row r="38" spans="1:20">
      <c r="M38" s="588"/>
      <c r="N38" s="613"/>
      <c r="O38" s="588"/>
      <c r="P38" s="612"/>
      <c r="Q38" s="588"/>
      <c r="R38" s="605"/>
      <c r="S38" s="588"/>
    </row>
    <row r="39" spans="1:20">
      <c r="M39" s="588"/>
      <c r="N39" s="613"/>
      <c r="O39" s="588"/>
      <c r="P39" s="623"/>
      <c r="Q39" s="588"/>
      <c r="R39" s="605"/>
      <c r="S39" s="588"/>
    </row>
    <row r="40" spans="1:20">
      <c r="M40" s="588"/>
      <c r="N40" s="613"/>
      <c r="O40" s="588"/>
      <c r="P40" s="612"/>
      <c r="Q40" s="588"/>
      <c r="R40" s="605"/>
      <c r="S40" s="588"/>
    </row>
    <row r="41" spans="1:20">
      <c r="M41" s="588"/>
      <c r="N41" s="613"/>
      <c r="O41" s="588"/>
      <c r="P41" s="612"/>
      <c r="Q41" s="588"/>
      <c r="R41" s="605"/>
      <c r="S41" s="588"/>
    </row>
    <row r="42" spans="1:20">
      <c r="M42" s="588"/>
      <c r="N42" s="613"/>
      <c r="O42" s="588"/>
      <c r="P42" s="612"/>
      <c r="Q42" s="588"/>
      <c r="R42" s="605"/>
      <c r="S42" s="588"/>
    </row>
    <row r="43" spans="1:20">
      <c r="M43" s="588"/>
      <c r="N43" s="613"/>
      <c r="O43" s="588"/>
      <c r="P43" s="612"/>
      <c r="Q43" s="588"/>
      <c r="R43" s="605"/>
      <c r="S43" s="588"/>
    </row>
    <row r="44" spans="1:20">
      <c r="M44" s="588"/>
      <c r="N44" s="613"/>
      <c r="O44" s="588"/>
      <c r="P44" s="624"/>
      <c r="Q44" s="588"/>
      <c r="R44" s="605"/>
      <c r="S44" s="588"/>
    </row>
    <row r="45" spans="1:20">
      <c r="M45" s="588"/>
      <c r="N45" s="613"/>
      <c r="O45" s="588"/>
      <c r="P45" s="624"/>
      <c r="Q45" s="588"/>
      <c r="R45" s="605"/>
      <c r="S45" s="588"/>
    </row>
    <row r="46" spans="1:20">
      <c r="M46" s="588"/>
      <c r="N46" s="613"/>
      <c r="O46" s="588"/>
      <c r="P46" s="624"/>
      <c r="Q46" s="588"/>
      <c r="R46" s="605"/>
      <c r="S46" s="588"/>
      <c r="T46" s="607"/>
    </row>
    <row r="47" spans="1:20">
      <c r="M47" s="588"/>
      <c r="N47" s="602"/>
      <c r="O47" s="588"/>
      <c r="P47" s="588"/>
      <c r="Q47" s="588"/>
      <c r="R47" s="588"/>
      <c r="S47" s="588"/>
    </row>
    <row r="48" spans="1:20">
      <c r="M48" s="588"/>
      <c r="N48" s="602"/>
      <c r="O48" s="588"/>
      <c r="P48" s="588"/>
      <c r="Q48" s="588"/>
      <c r="R48" s="588"/>
      <c r="S48" s="588"/>
    </row>
    <row r="55" spans="14:19">
      <c r="N55" s="587"/>
      <c r="P55" s="603"/>
      <c r="Q55" s="604"/>
      <c r="R55" s="604"/>
      <c r="S55" s="605"/>
    </row>
    <row r="56" spans="14:19">
      <c r="N56" s="615"/>
      <c r="O56" s="625"/>
      <c r="P56" s="594"/>
      <c r="Q56" s="594"/>
      <c r="R56" s="594"/>
      <c r="S56" s="626"/>
    </row>
    <row r="57" spans="14:19">
      <c r="N57" s="615"/>
      <c r="O57" s="625"/>
      <c r="P57" s="594"/>
      <c r="Q57" s="594"/>
      <c r="R57" s="594"/>
      <c r="S57" s="626"/>
    </row>
    <row r="58" spans="14:19">
      <c r="N58" s="1249"/>
      <c r="O58" s="625"/>
      <c r="P58" s="594"/>
      <c r="Q58" s="594"/>
      <c r="R58" s="594"/>
      <c r="S58" s="626"/>
    </row>
    <row r="59" spans="14:19">
      <c r="N59" s="1250"/>
      <c r="O59" s="625"/>
      <c r="P59" s="594"/>
      <c r="Q59" s="594"/>
      <c r="R59" s="594"/>
      <c r="S59" s="626"/>
    </row>
    <row r="60" spans="14:19">
      <c r="N60" s="615"/>
      <c r="O60" s="625"/>
      <c r="P60" s="594"/>
      <c r="Q60" s="594"/>
      <c r="R60" s="594"/>
      <c r="S60" s="626"/>
    </row>
    <row r="61" spans="14:19">
      <c r="N61" s="1247"/>
      <c r="O61" s="626"/>
      <c r="P61" s="626"/>
      <c r="Q61" s="626"/>
      <c r="R61" s="626"/>
      <c r="S61" s="626"/>
    </row>
    <row r="62" spans="14:19">
      <c r="N62" s="1248"/>
      <c r="O62" s="626"/>
      <c r="P62" s="626"/>
      <c r="Q62" s="626"/>
      <c r="R62" s="626"/>
      <c r="S62" s="626"/>
    </row>
    <row r="63" spans="14:19">
      <c r="N63" s="1248"/>
      <c r="O63" s="626"/>
      <c r="P63" s="626"/>
      <c r="Q63" s="626"/>
      <c r="R63" s="626"/>
      <c r="S63" s="626"/>
    </row>
    <row r="64" spans="14:19">
      <c r="N64" s="1248"/>
      <c r="O64" s="626"/>
      <c r="P64" s="626"/>
      <c r="Q64" s="626"/>
      <c r="R64" s="626"/>
      <c r="S64" s="626"/>
    </row>
    <row r="65" spans="14:19">
      <c r="N65" s="615"/>
      <c r="O65" s="615"/>
      <c r="P65" s="615"/>
      <c r="Q65" s="615"/>
      <c r="R65" s="615"/>
      <c r="S65" s="626"/>
    </row>
    <row r="66" spans="14:19">
      <c r="N66" s="1247"/>
      <c r="O66" s="627"/>
      <c r="P66" s="627"/>
      <c r="Q66" s="627"/>
      <c r="R66" s="627"/>
      <c r="S66" s="626"/>
    </row>
    <row r="67" spans="14:19">
      <c r="N67" s="1248"/>
      <c r="O67" s="627"/>
      <c r="P67" s="627"/>
      <c r="Q67" s="627"/>
      <c r="R67" s="627"/>
      <c r="S67" s="626"/>
    </row>
    <row r="68" spans="14:19">
      <c r="N68" s="1248"/>
      <c r="O68" s="627"/>
      <c r="P68" s="627"/>
      <c r="Q68" s="627"/>
      <c r="R68" s="627"/>
      <c r="S68" s="626"/>
    </row>
    <row r="69" spans="14:19">
      <c r="N69" s="1248"/>
      <c r="O69" s="627"/>
      <c r="P69" s="627"/>
      <c r="Q69" s="627"/>
      <c r="R69" s="627"/>
      <c r="S69" s="626"/>
    </row>
    <row r="70" spans="14:19">
      <c r="N70" s="1248"/>
      <c r="O70" s="626"/>
      <c r="P70" s="627"/>
      <c r="Q70" s="627"/>
      <c r="R70" s="627"/>
      <c r="S70" s="626"/>
    </row>
    <row r="71" spans="14:19">
      <c r="N71" s="615"/>
      <c r="O71" s="614"/>
      <c r="P71" s="615"/>
      <c r="Q71" s="616"/>
      <c r="R71" s="615"/>
      <c r="S71" s="626"/>
    </row>
    <row r="72" spans="14:19">
      <c r="N72" s="615"/>
      <c r="O72" s="614"/>
      <c r="P72" s="615"/>
      <c r="Q72" s="616"/>
      <c r="R72" s="615"/>
      <c r="S72" s="626"/>
    </row>
    <row r="73" spans="14:19">
      <c r="N73" s="628"/>
      <c r="O73" s="615"/>
      <c r="P73" s="615"/>
      <c r="Q73" s="615"/>
      <c r="R73" s="615"/>
      <c r="S73" s="615"/>
    </row>
  </sheetData>
  <mergeCells count="5">
    <mergeCell ref="M17:M20"/>
    <mergeCell ref="M23:M26"/>
    <mergeCell ref="N66:N70"/>
    <mergeCell ref="N58:N59"/>
    <mergeCell ref="N61:N64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C5:AI62"/>
  <sheetViews>
    <sheetView showGridLines="0" topLeftCell="D4" zoomScale="85" zoomScaleNormal="85" workbookViewId="0">
      <selection activeCell="R34" sqref="R34"/>
    </sheetView>
  </sheetViews>
  <sheetFormatPr baseColWidth="10" defaultColWidth="11.42578125" defaultRowHeight="15"/>
  <cols>
    <col min="1" max="1" width="3.28515625" style="587" customWidth="1"/>
    <col min="2" max="9" width="11.42578125" style="587"/>
    <col min="10" max="10" width="17" style="587" customWidth="1"/>
    <col min="11" max="11" width="4" style="587" customWidth="1"/>
    <col min="12" max="12" width="11.42578125" style="587"/>
    <col min="13" max="13" width="11.42578125" style="587" customWidth="1"/>
    <col min="14" max="14" width="14.5703125" style="587" customWidth="1"/>
    <col min="15" max="15" width="27.7109375" style="587" customWidth="1"/>
    <col min="16" max="16" width="14" style="587" customWidth="1"/>
    <col min="17" max="17" width="14.42578125" style="587" customWidth="1"/>
    <col min="18" max="18" width="11.7109375" style="587" customWidth="1"/>
    <col min="19" max="19" width="11.5703125" style="587" customWidth="1"/>
    <col min="20" max="21" width="9" style="587" customWidth="1"/>
    <col min="22" max="22" width="17.5703125" style="587" customWidth="1"/>
    <col min="23" max="16384" width="11.42578125" style="587"/>
  </cols>
  <sheetData>
    <row r="5" spans="14:22" ht="18" customHeight="1">
      <c r="O5" s="663" t="s">
        <v>566</v>
      </c>
      <c r="P5" s="663" t="s">
        <v>15</v>
      </c>
      <c r="Q5" s="663" t="s">
        <v>576</v>
      </c>
      <c r="R5" s="663" t="s">
        <v>577</v>
      </c>
      <c r="S5" s="663" t="s">
        <v>578</v>
      </c>
      <c r="T5" s="663" t="s">
        <v>579</v>
      </c>
      <c r="U5" s="663" t="s">
        <v>4</v>
      </c>
      <c r="V5" s="663" t="s">
        <v>76</v>
      </c>
    </row>
    <row r="6" spans="14:22">
      <c r="N6" s="850"/>
      <c r="O6" s="660">
        <v>43901</v>
      </c>
      <c r="P6" s="664">
        <v>14865672</v>
      </c>
      <c r="Q6" s="664">
        <v>751967</v>
      </c>
      <c r="R6" s="664">
        <v>394898</v>
      </c>
      <c r="S6" s="664">
        <v>3266619</v>
      </c>
      <c r="T6" s="664">
        <v>63863</v>
      </c>
      <c r="U6" s="664">
        <v>1239</v>
      </c>
      <c r="V6" s="664">
        <f t="shared" ref="V6:V12" si="0">SUM(P6:U6)</f>
        <v>19344258</v>
      </c>
    </row>
    <row r="7" spans="14:22">
      <c r="N7" s="850"/>
      <c r="O7" s="660">
        <v>43921</v>
      </c>
      <c r="P7" s="664">
        <v>14029069</v>
      </c>
      <c r="Q7" s="664">
        <v>739907</v>
      </c>
      <c r="R7" s="664">
        <v>388480</v>
      </c>
      <c r="S7" s="664">
        <v>3225742</v>
      </c>
      <c r="T7" s="664">
        <v>61000</v>
      </c>
      <c r="U7" s="664">
        <v>1238</v>
      </c>
      <c r="V7" s="664">
        <f t="shared" si="0"/>
        <v>18445436</v>
      </c>
    </row>
    <row r="8" spans="14:22">
      <c r="N8" s="850"/>
      <c r="O8" s="660">
        <v>43951</v>
      </c>
      <c r="P8" s="664">
        <v>13980803</v>
      </c>
      <c r="Q8" s="664">
        <v>771525</v>
      </c>
      <c r="R8" s="664">
        <v>375868</v>
      </c>
      <c r="S8" s="664">
        <v>3205927</v>
      </c>
      <c r="T8" s="664">
        <v>61030</v>
      </c>
      <c r="U8" s="664">
        <v>1209</v>
      </c>
      <c r="V8" s="664">
        <f t="shared" si="0"/>
        <v>18396362</v>
      </c>
    </row>
    <row r="9" spans="14:22">
      <c r="N9" s="850"/>
      <c r="O9" s="665">
        <v>43982</v>
      </c>
      <c r="P9" s="666">
        <v>14131474</v>
      </c>
      <c r="Q9" s="666">
        <v>787409</v>
      </c>
      <c r="R9" s="666">
        <v>373592</v>
      </c>
      <c r="S9" s="666">
        <v>3228503</v>
      </c>
      <c r="T9" s="666">
        <v>61995</v>
      </c>
      <c r="U9" s="666">
        <v>1204</v>
      </c>
      <c r="V9" s="666">
        <f t="shared" si="0"/>
        <v>18584177</v>
      </c>
    </row>
    <row r="10" spans="14:22">
      <c r="N10" s="850"/>
      <c r="O10" s="665">
        <v>44012</v>
      </c>
      <c r="P10" s="666">
        <v>14088354</v>
      </c>
      <c r="Q10" s="666">
        <v>712105</v>
      </c>
      <c r="R10" s="666">
        <v>372654</v>
      </c>
      <c r="S10" s="666">
        <v>3246557</v>
      </c>
      <c r="T10" s="666">
        <v>63406</v>
      </c>
      <c r="U10" s="666">
        <v>1194</v>
      </c>
      <c r="V10" s="666">
        <f t="shared" si="0"/>
        <v>18484270</v>
      </c>
    </row>
    <row r="11" spans="14:22">
      <c r="N11" s="850"/>
      <c r="O11" s="667">
        <v>44043</v>
      </c>
      <c r="P11" s="664">
        <v>14304027</v>
      </c>
      <c r="Q11" s="664">
        <v>672752</v>
      </c>
      <c r="R11" s="664">
        <v>372436</v>
      </c>
      <c r="S11" s="664">
        <v>3258192</v>
      </c>
      <c r="T11" s="664">
        <v>65247</v>
      </c>
      <c r="U11" s="664">
        <v>1193</v>
      </c>
      <c r="V11" s="664">
        <f t="shared" si="0"/>
        <v>18673847</v>
      </c>
    </row>
    <row r="12" spans="14:22">
      <c r="N12" s="850"/>
      <c r="O12" s="667">
        <v>44074</v>
      </c>
      <c r="P12" s="666">
        <v>14200542</v>
      </c>
      <c r="Q12" s="666">
        <v>694728</v>
      </c>
      <c r="R12" s="666">
        <v>371459</v>
      </c>
      <c r="S12" s="666">
        <v>3258728</v>
      </c>
      <c r="T12" s="666">
        <v>64666</v>
      </c>
      <c r="U12" s="666">
        <v>1183</v>
      </c>
      <c r="V12" s="666">
        <f t="shared" si="0"/>
        <v>18591306</v>
      </c>
    </row>
    <row r="13" spans="14:22">
      <c r="N13" s="859"/>
      <c r="O13" s="667">
        <v>44104</v>
      </c>
      <c r="P13" s="666">
        <v>14414332</v>
      </c>
      <c r="Q13" s="666">
        <v>736618</v>
      </c>
      <c r="R13" s="666">
        <v>373238</v>
      </c>
      <c r="S13" s="666">
        <v>3255283</v>
      </c>
      <c r="T13" s="666">
        <v>63097</v>
      </c>
      <c r="U13" s="666">
        <v>1161</v>
      </c>
      <c r="V13" s="666">
        <f>SUM(P13:U13)</f>
        <v>18843729</v>
      </c>
    </row>
    <row r="14" spans="14:22">
      <c r="N14" s="859"/>
      <c r="O14" s="667">
        <v>44135</v>
      </c>
      <c r="P14" s="666">
        <v>14554758</v>
      </c>
      <c r="Q14" s="666">
        <v>723796</v>
      </c>
      <c r="R14" s="666">
        <v>378134</v>
      </c>
      <c r="S14" s="666">
        <v>3266427</v>
      </c>
      <c r="T14" s="666">
        <v>62014</v>
      </c>
      <c r="U14" s="666">
        <v>1155</v>
      </c>
      <c r="V14" s="666">
        <f>SUM(P14:U14)</f>
        <v>18986284</v>
      </c>
    </row>
    <row r="15" spans="14:22">
      <c r="N15" s="859"/>
      <c r="O15" s="718">
        <v>44165</v>
      </c>
      <c r="P15" s="849">
        <v>14505887</v>
      </c>
      <c r="Q15" s="849">
        <v>759469</v>
      </c>
      <c r="R15" s="849">
        <v>379967</v>
      </c>
      <c r="S15" s="849">
        <v>3266910</v>
      </c>
      <c r="T15" s="849">
        <v>61086</v>
      </c>
      <c r="U15" s="849">
        <v>1133</v>
      </c>
      <c r="V15" s="849">
        <f>SUM(P15:U15)</f>
        <v>18974452</v>
      </c>
    </row>
    <row r="16" spans="14:22">
      <c r="N16" s="851"/>
      <c r="O16" s="676"/>
      <c r="P16" s="677"/>
      <c r="Q16" s="677"/>
      <c r="R16" s="677"/>
      <c r="S16" s="677"/>
      <c r="T16" s="677"/>
      <c r="U16" s="677"/>
      <c r="V16" s="677"/>
    </row>
    <row r="17" spans="13:35" ht="15" customHeight="1">
      <c r="N17" s="1246" t="s">
        <v>592</v>
      </c>
      <c r="O17" s="668" t="s">
        <v>575</v>
      </c>
      <c r="P17" s="666">
        <f t="shared" ref="P17:V17" si="1">P8-P6</f>
        <v>-884869</v>
      </c>
      <c r="Q17" s="666">
        <f t="shared" si="1"/>
        <v>19558</v>
      </c>
      <c r="R17" s="666">
        <f t="shared" si="1"/>
        <v>-19030</v>
      </c>
      <c r="S17" s="666">
        <f t="shared" si="1"/>
        <v>-60692</v>
      </c>
      <c r="T17" s="666">
        <f t="shared" si="1"/>
        <v>-2833</v>
      </c>
      <c r="U17" s="666">
        <f t="shared" si="1"/>
        <v>-30</v>
      </c>
      <c r="V17" s="666">
        <f t="shared" si="1"/>
        <v>-947896</v>
      </c>
    </row>
    <row r="18" spans="13:35" ht="15" customHeight="1">
      <c r="N18" s="1246"/>
      <c r="O18" s="993" t="s">
        <v>665</v>
      </c>
      <c r="P18" s="666">
        <f t="shared" ref="P18:V18" si="2">P15-P8</f>
        <v>525084</v>
      </c>
      <c r="Q18" s="666">
        <f t="shared" si="2"/>
        <v>-12056</v>
      </c>
      <c r="R18" s="666">
        <f t="shared" si="2"/>
        <v>4099</v>
      </c>
      <c r="S18" s="666">
        <f t="shared" si="2"/>
        <v>60983</v>
      </c>
      <c r="T18" s="666">
        <f t="shared" si="2"/>
        <v>56</v>
      </c>
      <c r="U18" s="666">
        <f t="shared" si="2"/>
        <v>-76</v>
      </c>
      <c r="V18" s="666">
        <f t="shared" si="2"/>
        <v>578090</v>
      </c>
    </row>
    <row r="19" spans="13:35" ht="15" customHeight="1">
      <c r="N19" s="1246"/>
      <c r="O19" s="674" t="s">
        <v>666</v>
      </c>
      <c r="P19" s="666">
        <f t="shared" ref="P19:V19" si="3">P15-P6</f>
        <v>-359785</v>
      </c>
      <c r="Q19" s="666">
        <f t="shared" si="3"/>
        <v>7502</v>
      </c>
      <c r="R19" s="666">
        <f t="shared" si="3"/>
        <v>-14931</v>
      </c>
      <c r="S19" s="666">
        <f t="shared" si="3"/>
        <v>291</v>
      </c>
      <c r="T19" s="666">
        <f t="shared" si="3"/>
        <v>-2777</v>
      </c>
      <c r="U19" s="666">
        <f t="shared" si="3"/>
        <v>-106</v>
      </c>
      <c r="V19" s="666">
        <f t="shared" si="3"/>
        <v>-369806</v>
      </c>
    </row>
    <row r="20" spans="13:35" ht="15.75">
      <c r="N20" s="671"/>
      <c r="O20" s="672"/>
      <c r="P20" s="673"/>
      <c r="Q20" s="673"/>
      <c r="R20" s="673"/>
      <c r="S20" s="673"/>
      <c r="T20" s="673"/>
      <c r="U20" s="673"/>
      <c r="V20" s="673"/>
    </row>
    <row r="21" spans="13:35" ht="15" customHeight="1">
      <c r="N21" s="1244" t="s">
        <v>593</v>
      </c>
      <c r="O21" s="668" t="s">
        <v>575</v>
      </c>
      <c r="P21" s="670">
        <f t="shared" ref="P21:V21" si="4">P8/P6-1</f>
        <v>-5.9524318846803537E-2</v>
      </c>
      <c r="Q21" s="670">
        <f t="shared" si="4"/>
        <v>2.6009120081067483E-2</v>
      </c>
      <c r="R21" s="670">
        <f t="shared" si="4"/>
        <v>-4.8189659101844029E-2</v>
      </c>
      <c r="S21" s="670">
        <f t="shared" si="4"/>
        <v>-1.8579454781840199E-2</v>
      </c>
      <c r="T21" s="670">
        <f t="shared" si="4"/>
        <v>-4.4360584375929712E-2</v>
      </c>
      <c r="U21" s="670">
        <f t="shared" si="4"/>
        <v>-2.4213075060532718E-2</v>
      </c>
      <c r="V21" s="670">
        <f t="shared" si="4"/>
        <v>-4.9001414269805532E-2</v>
      </c>
    </row>
    <row r="22" spans="13:35" ht="15" customHeight="1">
      <c r="N22" s="1245"/>
      <c r="O22" s="993" t="s">
        <v>665</v>
      </c>
      <c r="P22" s="670">
        <f t="shared" ref="P22:V22" si="5">P15/P8-1</f>
        <v>3.7557499379685222E-2</v>
      </c>
      <c r="Q22" s="670">
        <f t="shared" si="5"/>
        <v>-1.5626194873788912E-2</v>
      </c>
      <c r="R22" s="670">
        <f t="shared" si="5"/>
        <v>1.090542424468155E-2</v>
      </c>
      <c r="S22" s="670">
        <f t="shared" si="5"/>
        <v>1.9021955272219282E-2</v>
      </c>
      <c r="T22" s="670">
        <f t="shared" si="5"/>
        <v>9.1758151728660309E-4</v>
      </c>
      <c r="U22" s="670">
        <f t="shared" si="5"/>
        <v>-6.2861869313482255E-2</v>
      </c>
      <c r="V22" s="670">
        <f t="shared" si="5"/>
        <v>3.1424147883152065E-2</v>
      </c>
    </row>
    <row r="23" spans="13:35" ht="15" customHeight="1">
      <c r="N23" s="1251"/>
      <c r="O23" s="995" t="s">
        <v>666</v>
      </c>
      <c r="P23" s="670">
        <f t="shared" ref="P23:V23" si="6">P15/P6-1</f>
        <v>-2.4202404035283398E-2</v>
      </c>
      <c r="Q23" s="670">
        <f t="shared" si="6"/>
        <v>9.9765016283959174E-3</v>
      </c>
      <c r="R23" s="670">
        <f t="shared" si="6"/>
        <v>-3.7809763533874552E-2</v>
      </c>
      <c r="S23" s="670">
        <f t="shared" si="6"/>
        <v>8.9082932536621584E-5</v>
      </c>
      <c r="T23" s="670">
        <f t="shared" si="6"/>
        <v>-4.3483707310962516E-2</v>
      </c>
      <c r="U23" s="670">
        <f t="shared" si="6"/>
        <v>-8.5552865213882168E-2</v>
      </c>
      <c r="V23" s="670">
        <f t="shared" si="6"/>
        <v>-1.9117094075151386E-2</v>
      </c>
    </row>
    <row r="24" spans="13:35" ht="15" customHeight="1">
      <c r="O24" s="631"/>
      <c r="V24" s="607"/>
    </row>
    <row r="25" spans="13:35" ht="15" customHeight="1">
      <c r="O25" s="631"/>
      <c r="V25" s="607"/>
    </row>
    <row r="26" spans="13:35" ht="15" customHeight="1">
      <c r="O26" s="631"/>
      <c r="U26" s="631"/>
      <c r="V26" s="607"/>
    </row>
    <row r="27" spans="13:35" ht="15" customHeight="1">
      <c r="O27" s="631"/>
      <c r="P27" s="615"/>
      <c r="Q27" s="615"/>
      <c r="R27" s="615"/>
      <c r="S27" s="615"/>
      <c r="T27" s="615"/>
      <c r="U27" s="615"/>
      <c r="V27" s="626"/>
      <c r="W27" s="615"/>
    </row>
    <row r="28" spans="13:35" ht="15" customHeight="1">
      <c r="M28" s="597"/>
      <c r="N28" s="597"/>
      <c r="O28" s="597"/>
      <c r="P28" s="615"/>
      <c r="Q28" s="615"/>
      <c r="R28" s="615"/>
      <c r="S28" s="615"/>
      <c r="T28" s="615"/>
      <c r="U28" s="615"/>
      <c r="V28" s="615"/>
      <c r="W28" s="615"/>
      <c r="X28" s="597"/>
      <c r="Y28" s="597"/>
      <c r="Z28" s="597"/>
      <c r="AA28" s="597"/>
      <c r="AB28" s="597"/>
      <c r="AC28" s="597"/>
      <c r="AD28" s="597"/>
      <c r="AE28" s="597"/>
      <c r="AF28" s="597"/>
      <c r="AG28" s="597"/>
      <c r="AH28" s="597"/>
      <c r="AI28" s="597"/>
    </row>
    <row r="29" spans="13:35" ht="15" customHeight="1">
      <c r="M29" s="883"/>
      <c r="N29" s="883"/>
      <c r="O29" s="883"/>
      <c r="P29" s="883"/>
      <c r="Q29" s="883"/>
      <c r="R29" s="883"/>
      <c r="S29" s="883"/>
      <c r="T29" s="883"/>
      <c r="U29" s="883"/>
      <c r="V29" s="883"/>
      <c r="W29" s="883"/>
      <c r="X29" s="883"/>
      <c r="Y29" s="883"/>
      <c r="Z29" s="597"/>
      <c r="AA29" s="597"/>
      <c r="AB29" s="597"/>
      <c r="AC29" s="597"/>
      <c r="AD29" s="597"/>
      <c r="AE29" s="597"/>
      <c r="AF29" s="597"/>
      <c r="AG29" s="597"/>
      <c r="AH29" s="597"/>
      <c r="AI29" s="597"/>
    </row>
    <row r="30" spans="13:35" ht="15" customHeight="1">
      <c r="M30" s="597"/>
      <c r="N30" s="597"/>
      <c r="O30" s="597"/>
      <c r="P30" s="615"/>
      <c r="Q30" s="626"/>
      <c r="R30" s="615"/>
      <c r="S30" s="615"/>
      <c r="T30" s="615"/>
      <c r="U30" s="615"/>
      <c r="V30" s="615"/>
      <c r="W30" s="615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</row>
    <row r="31" spans="13:35" ht="15" customHeight="1">
      <c r="M31" s="597"/>
      <c r="N31" s="597"/>
      <c r="O31" s="597"/>
      <c r="P31" s="886"/>
      <c r="Q31" s="615"/>
      <c r="R31" s="615"/>
      <c r="S31" s="615"/>
      <c r="T31" s="615"/>
      <c r="U31" s="615"/>
      <c r="V31" s="615"/>
      <c r="W31" s="615"/>
      <c r="X31" s="597"/>
      <c r="Y31" s="597"/>
      <c r="Z31" s="597"/>
      <c r="AA31" s="597"/>
      <c r="AB31" s="597"/>
      <c r="AC31" s="597"/>
      <c r="AD31" s="597"/>
      <c r="AE31" s="597"/>
      <c r="AF31" s="597"/>
      <c r="AG31" s="597"/>
      <c r="AH31" s="597"/>
      <c r="AI31" s="597"/>
    </row>
    <row r="32" spans="13:35" ht="15" customHeight="1">
      <c r="M32" s="597"/>
      <c r="N32" s="597"/>
      <c r="O32" s="597"/>
      <c r="P32" s="615"/>
      <c r="Q32" s="615"/>
      <c r="R32" s="615"/>
      <c r="S32" s="615"/>
      <c r="T32" s="615"/>
      <c r="U32" s="615"/>
      <c r="V32" s="615"/>
      <c r="W32" s="615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7"/>
      <c r="AI32" s="597"/>
    </row>
    <row r="33" spans="14:24" ht="15" customHeight="1">
      <c r="P33" s="615"/>
      <c r="Q33" s="615"/>
      <c r="R33" s="615"/>
      <c r="S33" s="615"/>
      <c r="T33" s="615"/>
      <c r="U33" s="615"/>
      <c r="V33" s="615"/>
      <c r="W33" s="615"/>
    </row>
    <row r="34" spans="14:24" ht="15" customHeight="1">
      <c r="P34" s="615"/>
      <c r="Q34" s="615"/>
      <c r="R34" s="615"/>
      <c r="S34" s="615"/>
      <c r="T34" s="615"/>
      <c r="U34" s="615"/>
      <c r="V34" s="615"/>
      <c r="W34" s="615"/>
      <c r="X34" s="597"/>
    </row>
    <row r="35" spans="14:24" ht="15" customHeight="1">
      <c r="P35" s="615"/>
      <c r="Q35" s="615"/>
      <c r="R35" s="615"/>
      <c r="S35" s="615"/>
      <c r="T35" s="615"/>
      <c r="U35" s="615"/>
      <c r="V35" s="615"/>
      <c r="W35" s="615"/>
      <c r="X35" s="597"/>
    </row>
    <row r="36" spans="14:24" ht="15" customHeight="1">
      <c r="W36" s="597"/>
      <c r="X36" s="597"/>
    </row>
    <row r="37" spans="14:24" ht="15" customHeight="1">
      <c r="W37" s="597"/>
      <c r="X37" s="597"/>
    </row>
    <row r="38" spans="14:24" ht="15" customHeight="1">
      <c r="W38" s="597"/>
      <c r="X38" s="597"/>
    </row>
    <row r="39" spans="14:24" ht="39" customHeight="1">
      <c r="P39" s="548"/>
      <c r="Q39"/>
      <c r="R39" s="548"/>
      <c r="S39"/>
      <c r="T39" s="548"/>
      <c r="W39" s="597"/>
      <c r="X39" s="597"/>
    </row>
    <row r="40" spans="14:24" ht="15" customHeight="1">
      <c r="W40" s="597"/>
      <c r="X40" s="597"/>
    </row>
    <row r="41" spans="14:24" ht="15" customHeight="1">
      <c r="N41" s="597"/>
      <c r="O41" s="663" t="s">
        <v>566</v>
      </c>
      <c r="P41" s="663" t="s">
        <v>594</v>
      </c>
      <c r="Q41" s="663" t="s">
        <v>595</v>
      </c>
      <c r="R41" s="663" t="s">
        <v>596</v>
      </c>
      <c r="S41" s="663" t="s">
        <v>352</v>
      </c>
      <c r="W41" s="597"/>
      <c r="X41" s="597"/>
    </row>
    <row r="42" spans="14:24" ht="15" customHeight="1">
      <c r="N42" s="852"/>
      <c r="O42" s="660">
        <v>43901</v>
      </c>
      <c r="P42" s="664">
        <v>9464786</v>
      </c>
      <c r="Q42" s="664">
        <v>4244446</v>
      </c>
      <c r="R42" s="664">
        <v>1156440</v>
      </c>
      <c r="S42" s="664">
        <v>14865672</v>
      </c>
      <c r="W42" s="597"/>
      <c r="X42" s="597"/>
    </row>
    <row r="43" spans="14:24" ht="15" customHeight="1">
      <c r="N43" s="852"/>
      <c r="O43" s="660">
        <v>43921</v>
      </c>
      <c r="P43" s="664">
        <v>9282881</v>
      </c>
      <c r="Q43" s="664">
        <v>3631196</v>
      </c>
      <c r="R43" s="664">
        <v>1114992</v>
      </c>
      <c r="S43" s="664">
        <v>14029069</v>
      </c>
      <c r="W43" s="597"/>
      <c r="X43" s="597"/>
    </row>
    <row r="44" spans="14:24" ht="15" customHeight="1">
      <c r="N44" s="852"/>
      <c r="O44" s="660">
        <v>43951</v>
      </c>
      <c r="P44" s="664">
        <v>9303999</v>
      </c>
      <c r="Q44" s="664">
        <v>3572116</v>
      </c>
      <c r="R44" s="664">
        <v>1104688</v>
      </c>
      <c r="S44" s="664">
        <f>P44+Q44+R44</f>
        <v>13980803</v>
      </c>
      <c r="V44" s="597"/>
      <c r="W44" s="597"/>
      <c r="X44" s="597"/>
    </row>
    <row r="45" spans="14:24" ht="15" customHeight="1">
      <c r="N45" s="852"/>
      <c r="O45" s="665">
        <v>43982</v>
      </c>
      <c r="P45" s="664">
        <v>9345952</v>
      </c>
      <c r="Q45" s="664">
        <v>3677523</v>
      </c>
      <c r="R45" s="664">
        <v>1107999</v>
      </c>
      <c r="S45" s="664">
        <f>P45+Q45+R45</f>
        <v>14131474</v>
      </c>
      <c r="V45" s="597"/>
      <c r="W45" s="597"/>
      <c r="X45" s="597"/>
    </row>
    <row r="46" spans="14:24" ht="15" customHeight="1">
      <c r="N46" s="852"/>
      <c r="O46" s="665">
        <v>44012</v>
      </c>
      <c r="P46" s="664">
        <v>9223240</v>
      </c>
      <c r="Q46" s="664">
        <v>3768846</v>
      </c>
      <c r="R46" s="664">
        <v>1096268</v>
      </c>
      <c r="S46" s="664">
        <f>P46+Q46+R46</f>
        <v>14088354</v>
      </c>
      <c r="V46" s="597"/>
      <c r="W46" s="597"/>
      <c r="X46" s="597"/>
    </row>
    <row r="47" spans="14:24" ht="15" customHeight="1">
      <c r="N47" s="852"/>
      <c r="O47" s="667">
        <v>44043</v>
      </c>
      <c r="P47" s="664">
        <v>9206687</v>
      </c>
      <c r="Q47" s="664">
        <v>4008986</v>
      </c>
      <c r="R47" s="664">
        <v>1088354</v>
      </c>
      <c r="S47" s="664">
        <f>P47+Q47+R47</f>
        <v>14304027</v>
      </c>
      <c r="V47" s="597"/>
      <c r="W47" s="597"/>
      <c r="X47" s="597"/>
    </row>
    <row r="48" spans="14:24" ht="15" customHeight="1">
      <c r="N48" s="852"/>
      <c r="O48" s="667">
        <v>44074</v>
      </c>
      <c r="P48" s="666">
        <v>9215326</v>
      </c>
      <c r="Q48" s="666">
        <v>3927258</v>
      </c>
      <c r="R48" s="666">
        <v>1057958</v>
      </c>
      <c r="S48" s="666">
        <f>P48+Q48+R48</f>
        <v>14200542</v>
      </c>
      <c r="V48" s="597"/>
      <c r="W48" s="597"/>
      <c r="X48" s="597"/>
    </row>
    <row r="49" spans="3:24" ht="15" customHeight="1">
      <c r="N49" s="859"/>
      <c r="O49" s="866">
        <v>44104</v>
      </c>
      <c r="P49" s="664">
        <v>9364624</v>
      </c>
      <c r="Q49" s="664">
        <v>3934155</v>
      </c>
      <c r="R49" s="664">
        <v>1115553</v>
      </c>
      <c r="S49" s="664">
        <f>SUM(P49:R49)</f>
        <v>14414332</v>
      </c>
      <c r="U49" s="597"/>
      <c r="V49" s="597"/>
      <c r="W49" s="597"/>
      <c r="X49" s="597"/>
    </row>
    <row r="50" spans="3:24" ht="15" customHeight="1">
      <c r="N50" s="859"/>
      <c r="O50" s="866">
        <v>44135</v>
      </c>
      <c r="P50" s="996">
        <v>9361865</v>
      </c>
      <c r="Q50" s="996">
        <v>4054786</v>
      </c>
      <c r="R50" s="997">
        <v>1138107</v>
      </c>
      <c r="S50" s="867">
        <f>SUM(P50:R50)</f>
        <v>14554758</v>
      </c>
      <c r="U50" s="597"/>
      <c r="V50" s="597"/>
      <c r="W50" s="597"/>
      <c r="X50" s="597"/>
    </row>
    <row r="51" spans="3:24" ht="15" customHeight="1">
      <c r="N51" s="859"/>
      <c r="O51" s="994">
        <v>44165</v>
      </c>
      <c r="P51" s="868">
        <v>9322483</v>
      </c>
      <c r="Q51" s="868">
        <v>4039508</v>
      </c>
      <c r="R51" s="869">
        <v>1143896</v>
      </c>
      <c r="S51" s="869">
        <f>SUM(P51:R51)</f>
        <v>14505887</v>
      </c>
      <c r="U51" s="597"/>
      <c r="V51" s="597"/>
      <c r="W51" s="597"/>
      <c r="X51" s="597"/>
    </row>
    <row r="52" spans="3:24">
      <c r="C52" s="617"/>
      <c r="D52" s="617"/>
      <c r="E52" s="617"/>
      <c r="F52" s="617"/>
      <c r="G52" s="617"/>
      <c r="H52" s="617"/>
      <c r="I52" s="617"/>
      <c r="J52" s="617"/>
      <c r="K52" s="617"/>
      <c r="N52" s="853"/>
      <c r="O52" s="673"/>
      <c r="P52" s="678"/>
      <c r="Q52" s="678"/>
      <c r="R52" s="678"/>
      <c r="S52" s="678"/>
      <c r="U52" s="597"/>
      <c r="V52" s="597"/>
      <c r="W52" s="597"/>
      <c r="X52" s="597"/>
    </row>
    <row r="53" spans="3:24" ht="15" customHeight="1">
      <c r="C53" s="617"/>
      <c r="D53" s="617"/>
      <c r="E53" s="617"/>
      <c r="F53" s="617"/>
      <c r="G53" s="617"/>
      <c r="H53" s="617"/>
      <c r="I53" s="617"/>
      <c r="J53" s="617"/>
      <c r="K53" s="617"/>
      <c r="N53" s="1246" t="s">
        <v>592</v>
      </c>
      <c r="O53" s="668" t="s">
        <v>575</v>
      </c>
      <c r="P53" s="666">
        <f>P44-P42</f>
        <v>-160787</v>
      </c>
      <c r="Q53" s="666">
        <f>Q44-Q42</f>
        <v>-672330</v>
      </c>
      <c r="R53" s="666">
        <f t="shared" ref="R53:S53" si="7">R44-R42</f>
        <v>-51752</v>
      </c>
      <c r="S53" s="666">
        <f t="shared" si="7"/>
        <v>-884869</v>
      </c>
      <c r="W53" s="597"/>
      <c r="X53" s="597"/>
    </row>
    <row r="54" spans="3:24" ht="15" customHeight="1">
      <c r="N54" s="1246"/>
      <c r="O54" s="993" t="s">
        <v>665</v>
      </c>
      <c r="P54" s="666">
        <f>P51-P44</f>
        <v>18484</v>
      </c>
      <c r="Q54" s="666">
        <f t="shared" ref="Q54:S54" si="8">Q51-Q44</f>
        <v>467392</v>
      </c>
      <c r="R54" s="666">
        <f t="shared" si="8"/>
        <v>39208</v>
      </c>
      <c r="S54" s="666">
        <f t="shared" si="8"/>
        <v>525084</v>
      </c>
      <c r="W54" s="597"/>
      <c r="X54" s="597"/>
    </row>
    <row r="55" spans="3:24" ht="14.25" customHeight="1">
      <c r="N55" s="1246"/>
      <c r="O55" s="674" t="s">
        <v>666</v>
      </c>
      <c r="P55" s="666">
        <f>P51-P42</f>
        <v>-142303</v>
      </c>
      <c r="Q55" s="666">
        <f t="shared" ref="Q55:S55" si="9">Q51-Q42</f>
        <v>-204938</v>
      </c>
      <c r="R55" s="666">
        <f t="shared" si="9"/>
        <v>-12544</v>
      </c>
      <c r="S55" s="666">
        <f t="shared" si="9"/>
        <v>-359785</v>
      </c>
      <c r="W55" s="597"/>
      <c r="X55" s="597"/>
    </row>
    <row r="56" spans="3:24" ht="15" customHeight="1">
      <c r="N56" s="679"/>
      <c r="O56" s="672"/>
      <c r="P56" s="680"/>
      <c r="Q56" s="680"/>
      <c r="R56" s="680"/>
      <c r="S56" s="680"/>
      <c r="W56" s="597"/>
      <c r="X56" s="597"/>
    </row>
    <row r="57" spans="3:24" ht="15" customHeight="1">
      <c r="N57" s="1246" t="s">
        <v>593</v>
      </c>
      <c r="O57" s="668" t="s">
        <v>575</v>
      </c>
      <c r="P57" s="670">
        <f>P44/P42-1</f>
        <v>-1.6987917106630834E-2</v>
      </c>
      <c r="Q57" s="670">
        <f t="shared" ref="Q57:S57" si="10">Q44/Q42-1</f>
        <v>-0.15840229796774419</v>
      </c>
      <c r="R57" s="670">
        <f t="shared" si="10"/>
        <v>-4.4751132786828518E-2</v>
      </c>
      <c r="S57" s="670">
        <f t="shared" si="10"/>
        <v>-5.9524318846803537E-2</v>
      </c>
      <c r="W57" s="597"/>
      <c r="X57" s="597"/>
    </row>
    <row r="58" spans="3:24" ht="15" customHeight="1">
      <c r="N58" s="1246"/>
      <c r="O58" s="993" t="s">
        <v>665</v>
      </c>
      <c r="P58" s="670">
        <f>P51/P44-1</f>
        <v>1.9866726124970757E-3</v>
      </c>
      <c r="Q58" s="670">
        <f t="shared" ref="Q58:S58" si="11">Q51/Q44-1</f>
        <v>0.13084457503619706</v>
      </c>
      <c r="R58" s="670">
        <f t="shared" si="11"/>
        <v>3.5492374317454445E-2</v>
      </c>
      <c r="S58" s="670">
        <f t="shared" si="11"/>
        <v>3.7557499379685222E-2</v>
      </c>
      <c r="W58" s="597"/>
      <c r="X58" s="597"/>
    </row>
    <row r="59" spans="3:24">
      <c r="N59" s="1246"/>
      <c r="O59" s="675" t="s">
        <v>666</v>
      </c>
      <c r="P59" s="670">
        <f>P51/P42-1</f>
        <v>-1.5034993923792928E-2</v>
      </c>
      <c r="Q59" s="670">
        <f t="shared" ref="Q59:S59" si="12">Q51/Q42-1</f>
        <v>-4.8283804293893673E-2</v>
      </c>
      <c r="R59" s="670">
        <f t="shared" si="12"/>
        <v>-1.0847082425374466E-2</v>
      </c>
      <c r="S59" s="670">
        <f t="shared" si="12"/>
        <v>-2.4202404035283398E-2</v>
      </c>
    </row>
    <row r="60" spans="3:24" ht="15" customHeight="1">
      <c r="N60" s="641"/>
      <c r="O60" s="637"/>
      <c r="P60" s="630"/>
      <c r="Q60" s="630"/>
      <c r="R60" s="630"/>
      <c r="S60" s="630"/>
    </row>
    <row r="61" spans="3:24" ht="15" customHeight="1">
      <c r="N61" s="641"/>
    </row>
    <row r="62" spans="3:24">
      <c r="R62" s="597"/>
    </row>
  </sheetData>
  <mergeCells count="4">
    <mergeCell ref="N21:N23"/>
    <mergeCell ref="N57:N59"/>
    <mergeCell ref="N53:N55"/>
    <mergeCell ref="N17:N19"/>
  </mergeCells>
  <printOptions horizontalCentered="1" verticalCentered="1"/>
  <pageMargins left="0.39370078740157483" right="0.39370078740157483" top="0.39370078740157483" bottom="0.78740157480314965" header="0" footer="0"/>
  <pageSetup paperSize="9" scale="7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C4:AO69"/>
  <sheetViews>
    <sheetView showGridLines="0" topLeftCell="A22" zoomScale="85" zoomScaleNormal="85" workbookViewId="0">
      <selection activeCell="O33" sqref="O33"/>
    </sheetView>
  </sheetViews>
  <sheetFormatPr baseColWidth="10" defaultColWidth="11.42578125" defaultRowHeight="15"/>
  <cols>
    <col min="1" max="11" width="11.42578125" style="587"/>
    <col min="12" max="12" width="6.42578125" style="587" customWidth="1"/>
    <col min="13" max="13" width="11.42578125" style="587"/>
    <col min="14" max="14" width="18.140625" style="587" customWidth="1"/>
    <col min="15" max="15" width="19.140625" style="587" customWidth="1"/>
    <col min="16" max="16" width="15.140625" style="587" customWidth="1"/>
    <col min="17" max="17" width="14" style="587" customWidth="1"/>
    <col min="18" max="18" width="13.140625" style="587" customWidth="1"/>
    <col min="19" max="20" width="14.42578125" style="587" customWidth="1"/>
    <col min="21" max="21" width="13.28515625" style="587" customWidth="1"/>
    <col min="22" max="22" width="12.42578125" style="587" customWidth="1"/>
    <col min="23" max="23" width="13.5703125" style="587" customWidth="1"/>
    <col min="24" max="25" width="12.140625" style="587" customWidth="1"/>
    <col min="26" max="26" width="4.85546875" style="587" customWidth="1"/>
    <col min="27" max="29" width="10.7109375" style="587" customWidth="1"/>
    <col min="30" max="30" width="4.85546875" style="597" customWidth="1"/>
    <col min="31" max="33" width="10.7109375" style="587" customWidth="1"/>
    <col min="34" max="34" width="11.42578125" style="597" customWidth="1"/>
    <col min="35" max="36" width="11.42578125" style="587" customWidth="1"/>
    <col min="37" max="16384" width="11.42578125" style="587"/>
  </cols>
  <sheetData>
    <row r="4" spans="14:29">
      <c r="N4" s="632"/>
      <c r="O4" s="632"/>
      <c r="P4" s="632"/>
      <c r="Q4" s="632"/>
      <c r="R4" s="632"/>
      <c r="S4" s="632"/>
      <c r="T4" s="632"/>
      <c r="U4" s="632"/>
      <c r="V4" s="632"/>
      <c r="W4" s="632"/>
      <c r="X4" s="632"/>
      <c r="Y4" s="632"/>
      <c r="Z4" s="632"/>
      <c r="AA4" s="632"/>
      <c r="AB4" s="632"/>
      <c r="AC4" s="632"/>
    </row>
    <row r="5" spans="14:29"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2"/>
      <c r="Z5" s="632"/>
      <c r="AA5" s="632"/>
      <c r="AB5" s="632"/>
      <c r="AC5" s="632"/>
    </row>
    <row r="6" spans="14:29">
      <c r="N6" s="1252"/>
      <c r="V6" s="608"/>
      <c r="W6" s="608"/>
      <c r="X6" s="608"/>
      <c r="Y6" s="608"/>
      <c r="Z6" s="608"/>
      <c r="AA6" s="608"/>
      <c r="AB6" s="608"/>
      <c r="AC6" s="608"/>
    </row>
    <row r="7" spans="14:29" ht="15" customHeight="1">
      <c r="N7" s="1253"/>
      <c r="P7" s="663" t="s">
        <v>566</v>
      </c>
      <c r="Q7" s="663" t="s">
        <v>580</v>
      </c>
      <c r="R7" s="663" t="s">
        <v>210</v>
      </c>
      <c r="S7" s="663" t="s">
        <v>96</v>
      </c>
      <c r="T7" s="875" t="s">
        <v>211</v>
      </c>
      <c r="U7" s="632"/>
      <c r="V7" s="632"/>
      <c r="W7" s="632"/>
      <c r="X7" s="632"/>
      <c r="Y7" s="632"/>
      <c r="Z7" s="632"/>
      <c r="AA7" s="632"/>
      <c r="AB7" s="632"/>
      <c r="AC7" s="632"/>
    </row>
    <row r="8" spans="14:29">
      <c r="N8" s="632"/>
      <c r="O8" s="850"/>
      <c r="P8" s="660">
        <v>43901</v>
      </c>
      <c r="Q8" s="664">
        <v>1125376</v>
      </c>
      <c r="R8" s="664">
        <v>2285601</v>
      </c>
      <c r="S8" s="664">
        <v>1275710</v>
      </c>
      <c r="T8" s="664">
        <v>14657571</v>
      </c>
      <c r="U8" s="632"/>
      <c r="V8" s="632"/>
      <c r="W8" s="632"/>
      <c r="X8" s="632"/>
      <c r="Y8" s="632"/>
      <c r="Z8" s="632"/>
      <c r="AA8" s="632"/>
      <c r="AB8" s="632"/>
      <c r="AC8" s="632"/>
    </row>
    <row r="9" spans="14:29">
      <c r="N9" s="632"/>
      <c r="O9" s="850"/>
      <c r="P9" s="660">
        <v>43921</v>
      </c>
      <c r="Q9" s="664">
        <v>1109320</v>
      </c>
      <c r="R9" s="664">
        <v>2204744</v>
      </c>
      <c r="S9" s="664">
        <v>1118721</v>
      </c>
      <c r="T9" s="664">
        <v>14012651</v>
      </c>
      <c r="U9" s="632"/>
      <c r="V9" s="632"/>
      <c r="W9" s="632"/>
      <c r="X9" s="632"/>
      <c r="Y9" s="632"/>
      <c r="Z9" s="632"/>
      <c r="AA9" s="632"/>
      <c r="AB9" s="632"/>
      <c r="AC9" s="632"/>
    </row>
    <row r="10" spans="14:29">
      <c r="N10" s="632"/>
      <c r="O10" s="850"/>
      <c r="P10" s="665">
        <v>43951</v>
      </c>
      <c r="Q10" s="666">
        <v>1142657</v>
      </c>
      <c r="R10" s="666">
        <v>2189686</v>
      </c>
      <c r="S10" s="666">
        <v>1145756</v>
      </c>
      <c r="T10" s="666">
        <v>13918263</v>
      </c>
      <c r="U10" s="632"/>
      <c r="V10" s="632"/>
      <c r="W10" s="632"/>
      <c r="X10" s="632"/>
      <c r="Y10" s="632"/>
      <c r="Z10" s="632"/>
      <c r="AA10" s="632"/>
      <c r="AB10" s="632"/>
      <c r="AC10" s="632"/>
    </row>
    <row r="11" spans="14:29">
      <c r="N11" s="632"/>
      <c r="O11" s="850"/>
      <c r="P11" s="665">
        <v>43982</v>
      </c>
      <c r="Q11" s="666">
        <v>1164026</v>
      </c>
      <c r="R11" s="666">
        <v>2201615</v>
      </c>
      <c r="S11" s="666">
        <v>1200981</v>
      </c>
      <c r="T11" s="666">
        <v>14017554</v>
      </c>
      <c r="U11" s="608"/>
      <c r="V11" s="608"/>
      <c r="W11" s="608"/>
      <c r="X11" s="608"/>
      <c r="Y11" s="608"/>
      <c r="Z11" s="608"/>
      <c r="AA11" s="608"/>
      <c r="AB11" s="608"/>
      <c r="AC11" s="632"/>
    </row>
    <row r="12" spans="14:29">
      <c r="N12" s="632"/>
      <c r="O12" s="850"/>
      <c r="P12" s="665">
        <v>44012</v>
      </c>
      <c r="Q12" s="666">
        <v>1091000</v>
      </c>
      <c r="R12" s="666">
        <v>2215055</v>
      </c>
      <c r="S12" s="666">
        <v>1236908</v>
      </c>
      <c r="T12" s="666">
        <v>13941307</v>
      </c>
      <c r="U12" s="608"/>
      <c r="V12" s="608"/>
      <c r="W12" s="608"/>
      <c r="X12" s="608"/>
      <c r="Y12" s="608"/>
      <c r="Z12" s="608"/>
      <c r="AA12" s="608"/>
      <c r="AB12" s="608"/>
      <c r="AC12" s="632"/>
    </row>
    <row r="13" spans="14:29">
      <c r="N13" s="632"/>
      <c r="O13" s="850"/>
      <c r="P13" s="665">
        <v>44043</v>
      </c>
      <c r="Q13" s="664">
        <v>1051618</v>
      </c>
      <c r="R13" s="664">
        <v>2228936</v>
      </c>
      <c r="S13" s="664">
        <v>1246624</v>
      </c>
      <c r="T13" s="664">
        <v>14146669</v>
      </c>
      <c r="U13" s="608"/>
      <c r="V13" s="608"/>
      <c r="W13" s="608"/>
      <c r="X13" s="608"/>
      <c r="Y13" s="608"/>
      <c r="Z13" s="608"/>
      <c r="AA13" s="608"/>
      <c r="AB13" s="608"/>
      <c r="AC13" s="632"/>
    </row>
    <row r="14" spans="14:29">
      <c r="N14" s="632"/>
      <c r="O14" s="850"/>
      <c r="P14" s="665">
        <v>44074</v>
      </c>
      <c r="Q14" s="666">
        <v>1071867</v>
      </c>
      <c r="R14" s="666">
        <v>2224206</v>
      </c>
      <c r="S14" s="666">
        <v>1236813</v>
      </c>
      <c r="T14" s="666">
        <v>14058420</v>
      </c>
      <c r="U14" s="608"/>
      <c r="V14" s="608"/>
      <c r="W14" s="608"/>
      <c r="X14" s="608"/>
      <c r="Y14" s="608"/>
      <c r="Z14" s="608"/>
      <c r="AA14" s="632"/>
      <c r="AB14" s="632"/>
      <c r="AC14" s="632"/>
    </row>
    <row r="15" spans="14:29">
      <c r="N15" s="632"/>
      <c r="O15" s="859"/>
      <c r="P15" s="872">
        <v>44104</v>
      </c>
      <c r="Q15" s="666">
        <v>1117097</v>
      </c>
      <c r="R15" s="666">
        <v>2236808</v>
      </c>
      <c r="S15" s="666">
        <v>1252510</v>
      </c>
      <c r="T15" s="666">
        <v>14237314</v>
      </c>
      <c r="U15" s="608"/>
      <c r="V15" s="608"/>
      <c r="W15" s="608"/>
      <c r="X15" s="608"/>
      <c r="Y15" s="608"/>
      <c r="Z15" s="608"/>
      <c r="AA15" s="632"/>
      <c r="AB15" s="632"/>
      <c r="AC15" s="632"/>
    </row>
    <row r="16" spans="14:29">
      <c r="N16" s="632"/>
      <c r="O16" s="859"/>
      <c r="P16" s="872">
        <v>44135</v>
      </c>
      <c r="Q16" s="666">
        <v>1097482</v>
      </c>
      <c r="R16" s="666">
        <v>2244697</v>
      </c>
      <c r="S16" s="666">
        <v>1260964</v>
      </c>
      <c r="T16" s="666">
        <v>14383141</v>
      </c>
      <c r="U16" s="608"/>
      <c r="V16" s="608"/>
      <c r="W16" s="608"/>
      <c r="X16" s="608"/>
      <c r="Y16" s="608"/>
      <c r="Z16" s="608"/>
      <c r="AA16" s="632"/>
      <c r="AB16" s="632"/>
      <c r="AC16" s="632"/>
    </row>
    <row r="17" spans="14:36">
      <c r="N17" s="632"/>
      <c r="O17" s="859"/>
      <c r="P17" s="855">
        <v>44165</v>
      </c>
      <c r="Q17" s="849">
        <v>1132440</v>
      </c>
      <c r="R17" s="849">
        <v>2241408</v>
      </c>
      <c r="S17" s="849">
        <v>1263128</v>
      </c>
      <c r="T17" s="849">
        <v>14337476</v>
      </c>
      <c r="U17" s="608"/>
      <c r="V17" s="608"/>
      <c r="W17" s="608"/>
      <c r="X17" s="608"/>
      <c r="Y17" s="608"/>
      <c r="Z17" s="608"/>
      <c r="AA17" s="632"/>
      <c r="AB17" s="632"/>
      <c r="AC17" s="632"/>
    </row>
    <row r="18" spans="14:36">
      <c r="N18" s="632"/>
      <c r="O18" s="851"/>
      <c r="P18" s="683"/>
      <c r="Q18" s="690"/>
      <c r="R18" s="690"/>
      <c r="S18" s="690"/>
      <c r="T18" s="690"/>
      <c r="U18" s="632"/>
      <c r="V18" s="632"/>
      <c r="W18" s="632"/>
      <c r="X18" s="632"/>
      <c r="Y18" s="632"/>
      <c r="Z18" s="632"/>
      <c r="AA18" s="632"/>
      <c r="AB18" s="632"/>
      <c r="AC18" s="632"/>
    </row>
    <row r="19" spans="14:36" ht="15" customHeight="1">
      <c r="N19" s="632"/>
      <c r="O19" s="1246" t="s">
        <v>592</v>
      </c>
      <c r="P19" s="668" t="s">
        <v>575</v>
      </c>
      <c r="Q19" s="666">
        <f>Q10-Q8</f>
        <v>17281</v>
      </c>
      <c r="R19" s="666">
        <f>R10-R8</f>
        <v>-95915</v>
      </c>
      <c r="S19" s="666">
        <f>S10-S8</f>
        <v>-129954</v>
      </c>
      <c r="T19" s="666">
        <f>T10-T8</f>
        <v>-739308</v>
      </c>
      <c r="U19" s="632"/>
      <c r="V19" s="632"/>
      <c r="W19" s="632"/>
      <c r="X19" s="632"/>
      <c r="Y19" s="632"/>
      <c r="Z19" s="632"/>
      <c r="AA19" s="632"/>
      <c r="AB19" s="632"/>
      <c r="AC19" s="632"/>
    </row>
    <row r="20" spans="14:36" ht="15" customHeight="1">
      <c r="N20" s="632"/>
      <c r="O20" s="1246"/>
      <c r="P20" s="993" t="s">
        <v>665</v>
      </c>
      <c r="Q20" s="666">
        <f>Q17-Q10</f>
        <v>-10217</v>
      </c>
      <c r="R20" s="666">
        <f t="shared" ref="R20:T20" si="0">R17-R10</f>
        <v>51722</v>
      </c>
      <c r="S20" s="666">
        <f t="shared" si="0"/>
        <v>117372</v>
      </c>
      <c r="T20" s="666">
        <f t="shared" si="0"/>
        <v>419213</v>
      </c>
      <c r="U20" s="633"/>
      <c r="V20" s="633"/>
      <c r="W20" s="633"/>
      <c r="X20" s="633"/>
      <c r="Y20" s="633"/>
      <c r="Z20" s="633"/>
      <c r="AA20" s="633"/>
      <c r="AB20" s="633"/>
      <c r="AC20" s="632"/>
    </row>
    <row r="21" spans="14:36" ht="49.5" customHeight="1">
      <c r="N21" s="632"/>
      <c r="O21" s="1246"/>
      <c r="P21" s="693" t="s">
        <v>666</v>
      </c>
      <c r="Q21" s="694">
        <f>Q17-Q8</f>
        <v>7064</v>
      </c>
      <c r="R21" s="694">
        <f t="shared" ref="R21:T21" si="1">R17-R8</f>
        <v>-44193</v>
      </c>
      <c r="S21" s="694">
        <f t="shared" si="1"/>
        <v>-12582</v>
      </c>
      <c r="T21" s="694">
        <f t="shared" si="1"/>
        <v>-320095</v>
      </c>
      <c r="U21" s="608"/>
      <c r="V21" s="608"/>
      <c r="W21" s="608"/>
      <c r="X21" s="608"/>
      <c r="Y21" s="608"/>
      <c r="Z21" s="608"/>
      <c r="AA21" s="608"/>
      <c r="AB21" s="608"/>
      <c r="AC21" s="632"/>
    </row>
    <row r="22" spans="14:36">
      <c r="O22" s="691"/>
      <c r="P22" s="672"/>
      <c r="Q22" s="692"/>
      <c r="R22" s="692"/>
      <c r="S22" s="692"/>
      <c r="T22" s="692"/>
    </row>
    <row r="23" spans="14:36" ht="15" customHeight="1">
      <c r="O23" s="1246" t="s">
        <v>593</v>
      </c>
      <c r="P23" s="668" t="s">
        <v>575</v>
      </c>
      <c r="Q23" s="670">
        <f>Q10/Q8-1</f>
        <v>1.5355756653776087E-2</v>
      </c>
      <c r="R23" s="670">
        <f>R10/R8-1</f>
        <v>-4.1964892384978802E-2</v>
      </c>
      <c r="S23" s="670">
        <f>S10/S8-1</f>
        <v>-0.10186797939970682</v>
      </c>
      <c r="T23" s="670">
        <f>T10/T8-1</f>
        <v>-5.0438643619737489E-2</v>
      </c>
    </row>
    <row r="24" spans="14:36" ht="15" customHeight="1">
      <c r="O24" s="1246"/>
      <c r="P24" s="993" t="s">
        <v>665</v>
      </c>
      <c r="Q24" s="670">
        <f>Q17/Q10-1</f>
        <v>-8.9414408698322845E-3</v>
      </c>
      <c r="R24" s="670">
        <f t="shared" ref="R24:T24" si="2">R17/R10-1</f>
        <v>2.362073831590461E-2</v>
      </c>
      <c r="S24" s="670">
        <f t="shared" si="2"/>
        <v>0.10244065926776735</v>
      </c>
      <c r="T24" s="670">
        <f t="shared" si="2"/>
        <v>3.0119634899843373E-2</v>
      </c>
    </row>
    <row r="25" spans="14:36" ht="49.5" customHeight="1">
      <c r="O25" s="1246"/>
      <c r="P25" s="693" t="s">
        <v>666</v>
      </c>
      <c r="Q25" s="695">
        <f>Q17/Q8-1</f>
        <v>6.2770131938125751E-3</v>
      </c>
      <c r="R25" s="695">
        <f t="shared" ref="R25:T25" si="3">R17/R8-1</f>
        <v>-1.9335395810554878E-2</v>
      </c>
      <c r="S25" s="695">
        <f t="shared" si="3"/>
        <v>-9.8627430999208565E-3</v>
      </c>
      <c r="T25" s="695">
        <f t="shared" si="3"/>
        <v>-2.1838202250563876E-2</v>
      </c>
      <c r="U25" s="631"/>
      <c r="V25" s="631"/>
      <c r="W25" s="631"/>
      <c r="X25" s="631"/>
      <c r="Y25" s="631"/>
      <c r="Z25" s="631"/>
      <c r="AA25" s="631"/>
      <c r="AB25" s="631"/>
    </row>
    <row r="26" spans="14:36">
      <c r="P26" s="632"/>
      <c r="Q26" s="632"/>
      <c r="R26" s="632"/>
      <c r="S26" s="632"/>
      <c r="T26" s="632"/>
      <c r="U26" s="632"/>
      <c r="V26" s="632"/>
      <c r="W26" s="632"/>
      <c r="X26" s="632"/>
      <c r="Y26" s="632"/>
      <c r="Z26" s="632"/>
      <c r="AA26" s="632"/>
      <c r="AB26" s="632"/>
      <c r="AC26" s="632"/>
      <c r="AE26" s="632"/>
      <c r="AF26" s="632"/>
      <c r="AG26" s="632"/>
      <c r="AI26" s="632"/>
      <c r="AJ26" s="632"/>
    </row>
    <row r="27" spans="14:36">
      <c r="P27" s="632"/>
      <c r="Q27" s="606"/>
      <c r="R27" s="632"/>
      <c r="S27" s="632"/>
      <c r="T27" s="632"/>
      <c r="U27" s="632"/>
      <c r="V27" s="632"/>
      <c r="W27" s="632"/>
      <c r="X27" s="632"/>
      <c r="Y27" s="632"/>
      <c r="Z27" s="632"/>
      <c r="AA27" s="632"/>
      <c r="AB27" s="632"/>
      <c r="AC27" s="632"/>
      <c r="AE27" s="632"/>
      <c r="AF27" s="632"/>
      <c r="AG27" s="632"/>
      <c r="AI27" s="632"/>
      <c r="AJ27" s="632"/>
    </row>
    <row r="28" spans="14:36">
      <c r="P28" s="632"/>
      <c r="Q28" s="609"/>
      <c r="R28" s="609"/>
      <c r="S28" s="609"/>
      <c r="T28" s="609"/>
      <c r="U28" s="609"/>
      <c r="V28" s="632"/>
      <c r="W28" s="632"/>
      <c r="X28" s="632"/>
      <c r="Y28" s="632"/>
      <c r="Z28" s="632"/>
      <c r="AA28" s="632"/>
      <c r="AB28" s="632"/>
      <c r="AC28" s="632"/>
      <c r="AE28" s="632"/>
      <c r="AF28" s="632"/>
      <c r="AG28" s="632"/>
      <c r="AI28" s="632"/>
      <c r="AJ28" s="632"/>
    </row>
    <row r="29" spans="14:36">
      <c r="N29" s="615"/>
      <c r="O29" s="615"/>
      <c r="P29" s="615"/>
      <c r="Q29" s="548"/>
      <c r="R29" s="548"/>
      <c r="S29" s="548"/>
      <c r="T29" s="548"/>
      <c r="U29" s="627"/>
      <c r="V29" s="615"/>
      <c r="W29" s="632"/>
      <c r="X29" s="632"/>
      <c r="Y29" s="632"/>
      <c r="Z29" s="632"/>
      <c r="AA29" s="632"/>
      <c r="AB29" s="632"/>
      <c r="AC29" s="632"/>
      <c r="AE29" s="632"/>
      <c r="AF29" s="632"/>
      <c r="AG29" s="632"/>
      <c r="AI29" s="632"/>
      <c r="AJ29" s="632"/>
    </row>
    <row r="30" spans="14:36">
      <c r="N30" s="615"/>
      <c r="O30" s="860"/>
      <c r="P30" s="626"/>
      <c r="Q30" s="626"/>
      <c r="R30" s="626"/>
      <c r="S30" s="624"/>
      <c r="T30" s="624"/>
      <c r="U30" s="624"/>
      <c r="V30" s="615"/>
      <c r="W30" s="632"/>
      <c r="X30" s="632"/>
      <c r="Y30" s="632"/>
      <c r="Z30" s="632"/>
      <c r="AA30" s="632"/>
      <c r="AB30" s="632"/>
      <c r="AC30" s="632"/>
      <c r="AE30" s="632"/>
      <c r="AF30" s="632"/>
      <c r="AG30" s="632"/>
      <c r="AI30" s="632"/>
      <c r="AJ30" s="632"/>
    </row>
    <row r="31" spans="14:36">
      <c r="N31" s="615"/>
      <c r="O31" s="615"/>
      <c r="P31" s="852"/>
      <c r="Q31" s="626"/>
      <c r="R31" s="626"/>
      <c r="S31" s="626"/>
      <c r="T31" s="626"/>
      <c r="U31" s="626"/>
      <c r="V31" s="615"/>
      <c r="W31" s="632"/>
      <c r="X31" s="632"/>
      <c r="Y31" s="632"/>
      <c r="Z31" s="632"/>
      <c r="AA31" s="632"/>
      <c r="AB31" s="632"/>
      <c r="AC31" s="632"/>
      <c r="AE31" s="632"/>
      <c r="AF31" s="632"/>
      <c r="AG31" s="632"/>
      <c r="AI31" s="632"/>
      <c r="AJ31" s="632"/>
    </row>
    <row r="32" spans="14:36">
      <c r="N32" s="615"/>
      <c r="O32" s="615"/>
      <c r="P32" s="852"/>
      <c r="Q32" s="626"/>
      <c r="R32" s="626"/>
      <c r="S32" s="626"/>
      <c r="T32" s="626"/>
      <c r="U32" s="626"/>
      <c r="V32" s="615"/>
      <c r="W32" s="632"/>
      <c r="X32" s="632"/>
      <c r="Y32" s="632"/>
      <c r="Z32" s="632"/>
      <c r="AA32" s="632"/>
      <c r="AB32" s="632"/>
      <c r="AC32" s="632"/>
      <c r="AE32" s="632"/>
      <c r="AF32" s="632"/>
      <c r="AG32" s="632"/>
      <c r="AI32" s="632"/>
      <c r="AJ32" s="632"/>
    </row>
    <row r="33" spans="3:36" ht="15.75">
      <c r="N33" s="615"/>
      <c r="O33" s="861"/>
      <c r="P33" s="615"/>
      <c r="Q33" s="615"/>
      <c r="R33" s="615"/>
      <c r="S33" s="615"/>
      <c r="T33" s="615"/>
      <c r="U33" s="615"/>
      <c r="V33" s="615"/>
    </row>
    <row r="34" spans="3:36">
      <c r="N34" s="615"/>
      <c r="O34" s="615"/>
      <c r="P34" s="615"/>
      <c r="Q34" s="615"/>
      <c r="R34" s="615"/>
      <c r="S34" s="615"/>
      <c r="T34" s="615"/>
      <c r="U34" s="615"/>
      <c r="V34" s="615"/>
      <c r="AJ34" s="596"/>
    </row>
    <row r="35" spans="3:36" ht="20.25" customHeight="1">
      <c r="O35" s="607"/>
      <c r="P35" s="607"/>
      <c r="Q35" s="607"/>
      <c r="R35" s="607"/>
      <c r="W35" s="859"/>
      <c r="X35" s="859"/>
      <c r="Y35" s="859"/>
      <c r="AA35" s="1246" t="s">
        <v>598</v>
      </c>
      <c r="AB35" s="1246"/>
      <c r="AC35" s="1246"/>
      <c r="AD35" s="702"/>
      <c r="AE35" s="1246" t="s">
        <v>599</v>
      </c>
      <c r="AF35" s="1246"/>
      <c r="AG35" s="1246"/>
      <c r="AH35" s="641"/>
    </row>
    <row r="36" spans="3:36" ht="7.5" customHeight="1">
      <c r="O36" s="607"/>
      <c r="P36" s="607"/>
      <c r="Q36" s="607"/>
      <c r="R36" s="607"/>
      <c r="AA36" s="704"/>
      <c r="AB36" s="704"/>
      <c r="AC36" s="704"/>
      <c r="AD36" s="615"/>
      <c r="AE36" s="704"/>
      <c r="AF36" s="704"/>
      <c r="AG36" s="704"/>
      <c r="AH36" s="641"/>
    </row>
    <row r="37" spans="3:36" ht="34.5" customHeight="1">
      <c r="N37" s="733"/>
      <c r="O37" s="1086" t="s">
        <v>566</v>
      </c>
      <c r="P37" s="697">
        <v>43901</v>
      </c>
      <c r="Q37" s="697">
        <v>43921</v>
      </c>
      <c r="R37" s="697">
        <v>43951</v>
      </c>
      <c r="S37" s="698">
        <v>43980</v>
      </c>
      <c r="T37" s="698">
        <v>44012</v>
      </c>
      <c r="U37" s="698">
        <v>44043</v>
      </c>
      <c r="V37" s="858">
        <v>44074</v>
      </c>
      <c r="W37" s="858">
        <v>44104</v>
      </c>
      <c r="X37" s="858">
        <v>44135</v>
      </c>
      <c r="Y37" s="719">
        <v>44165</v>
      </c>
      <c r="Z37" s="705"/>
      <c r="AA37" s="693" t="s">
        <v>581</v>
      </c>
      <c r="AB37" s="693" t="s">
        <v>667</v>
      </c>
      <c r="AC37" s="707" t="s">
        <v>668</v>
      </c>
      <c r="AD37" s="708"/>
      <c r="AE37" s="693" t="s">
        <v>581</v>
      </c>
      <c r="AF37" s="693" t="s">
        <v>667</v>
      </c>
      <c r="AG37" s="707" t="s">
        <v>668</v>
      </c>
    </row>
    <row r="38" spans="3:36" ht="15" customHeight="1">
      <c r="C38" s="617"/>
      <c r="D38" s="617"/>
      <c r="E38" s="617"/>
      <c r="F38" s="617"/>
      <c r="G38" s="617"/>
      <c r="H38" s="617"/>
      <c r="I38" s="617"/>
      <c r="J38" s="617"/>
      <c r="K38" s="617"/>
      <c r="N38" s="733"/>
      <c r="O38" s="1086" t="s">
        <v>582</v>
      </c>
      <c r="P38" s="694">
        <v>2437400</v>
      </c>
      <c r="Q38" s="666">
        <v>2344924</v>
      </c>
      <c r="R38" s="666">
        <v>2315271</v>
      </c>
      <c r="S38" s="664">
        <v>2334536</v>
      </c>
      <c r="T38" s="664">
        <v>2361534</v>
      </c>
      <c r="U38" s="699">
        <v>2394508</v>
      </c>
      <c r="V38" s="856">
        <v>2378322</v>
      </c>
      <c r="W38" s="856">
        <v>2364126</v>
      </c>
      <c r="X38" s="856">
        <v>2395068</v>
      </c>
      <c r="Y38" s="873">
        <v>2389073</v>
      </c>
      <c r="Z38" s="706"/>
      <c r="AA38" s="664">
        <f t="shared" ref="AA38:AA48" si="4">R38-P38</f>
        <v>-122129</v>
      </c>
      <c r="AB38" s="664">
        <f>Y38-R38</f>
        <v>73802</v>
      </c>
      <c r="AC38" s="664">
        <f>Y38-P38</f>
        <v>-48327</v>
      </c>
      <c r="AD38" s="703"/>
      <c r="AE38" s="701">
        <f t="shared" ref="AE38:AE48" si="5">R38/P38-1</f>
        <v>-5.0106260769672617E-2</v>
      </c>
      <c r="AF38" s="701">
        <f>Y38/R38-1</f>
        <v>3.1876182097041683E-2</v>
      </c>
      <c r="AG38" s="701">
        <f>Y38/P38-1</f>
        <v>-1.9827274965126818E-2</v>
      </c>
    </row>
    <row r="39" spans="3:36" ht="15" customHeight="1">
      <c r="C39" s="617"/>
      <c r="D39" s="618">
        <v>-5.6277509688092101E-2</v>
      </c>
      <c r="E39" s="618">
        <v>-1.603793783503793E-2</v>
      </c>
      <c r="F39" s="618">
        <v>-1.625229806177797E-2</v>
      </c>
      <c r="G39" s="618">
        <v>-1.2513549942616553E-2</v>
      </c>
      <c r="H39" s="618">
        <v>-4.4830339946447917E-2</v>
      </c>
      <c r="I39" s="618">
        <v>-8.0710250201776468E-4</v>
      </c>
      <c r="J39" s="618">
        <v>-4.6464537435346398E-2</v>
      </c>
      <c r="K39" s="617"/>
      <c r="N39" s="733"/>
      <c r="O39" s="1086" t="s">
        <v>583</v>
      </c>
      <c r="P39" s="694">
        <v>1866997</v>
      </c>
      <c r="Q39" s="885">
        <v>1792056</v>
      </c>
      <c r="R39" s="666">
        <v>1780129</v>
      </c>
      <c r="S39" s="664">
        <v>1789119</v>
      </c>
      <c r="T39" s="664">
        <v>1800176</v>
      </c>
      <c r="U39" s="699">
        <v>1807681</v>
      </c>
      <c r="V39" s="856">
        <v>1803203</v>
      </c>
      <c r="W39" s="856">
        <v>1819829</v>
      </c>
      <c r="X39" s="856">
        <v>1827595</v>
      </c>
      <c r="Y39" s="873">
        <v>1826422</v>
      </c>
      <c r="Z39" s="706"/>
      <c r="AA39" s="664">
        <f t="shared" si="4"/>
        <v>-86868</v>
      </c>
      <c r="AB39" s="664">
        <f t="shared" ref="AB39:AB50" si="6">Y39-R39</f>
        <v>46293</v>
      </c>
      <c r="AC39" s="664">
        <f t="shared" ref="AC39:AC50" si="7">Y39-P39</f>
        <v>-40575</v>
      </c>
      <c r="AD39" s="703"/>
      <c r="AE39" s="701">
        <f t="shared" si="5"/>
        <v>-4.6528194742680329E-2</v>
      </c>
      <c r="AF39" s="701">
        <f t="shared" ref="AF39:AF50" si="8">Y39/R39-1</f>
        <v>2.6005418708419548E-2</v>
      </c>
      <c r="AG39" s="701">
        <f t="shared" ref="AG39:AG50" si="9">Y39/P39-1</f>
        <v>-2.1732761220291219E-2</v>
      </c>
    </row>
    <row r="40" spans="3:36" ht="15" customHeight="1">
      <c r="C40" s="617"/>
      <c r="D40" s="617"/>
      <c r="E40" s="617"/>
      <c r="F40" s="617"/>
      <c r="G40" s="617"/>
      <c r="H40" s="617"/>
      <c r="I40" s="617"/>
      <c r="J40" s="617"/>
      <c r="K40" s="617"/>
      <c r="N40" s="733"/>
      <c r="O40" s="1086" t="s">
        <v>584</v>
      </c>
      <c r="P40" s="694">
        <v>1611802</v>
      </c>
      <c r="Q40" s="885">
        <v>1618887</v>
      </c>
      <c r="R40" s="666">
        <v>1624475</v>
      </c>
      <c r="S40" s="664">
        <v>1614860</v>
      </c>
      <c r="T40" s="664">
        <v>1603786</v>
      </c>
      <c r="U40" s="699">
        <v>1666851</v>
      </c>
      <c r="V40" s="856">
        <v>1674988</v>
      </c>
      <c r="W40" s="856">
        <v>1657700</v>
      </c>
      <c r="X40" s="856">
        <v>1677986</v>
      </c>
      <c r="Y40" s="873">
        <v>1679221</v>
      </c>
      <c r="Z40" s="706"/>
      <c r="AA40" s="664">
        <f t="shared" si="4"/>
        <v>12673</v>
      </c>
      <c r="AB40" s="664">
        <f t="shared" si="6"/>
        <v>54746</v>
      </c>
      <c r="AC40" s="664">
        <f t="shared" si="7"/>
        <v>67419</v>
      </c>
      <c r="AD40" s="703"/>
      <c r="AE40" s="701">
        <f t="shared" si="5"/>
        <v>7.8626282880900344E-3</v>
      </c>
      <c r="AF40" s="701">
        <f t="shared" si="8"/>
        <v>3.3700734083319306E-2</v>
      </c>
      <c r="AG40" s="701">
        <f t="shared" si="9"/>
        <v>4.1828338716542124E-2</v>
      </c>
    </row>
    <row r="41" spans="3:36" ht="15" customHeight="1">
      <c r="C41" s="617"/>
      <c r="D41" s="617"/>
      <c r="E41" s="617"/>
      <c r="F41" s="617"/>
      <c r="G41" s="617"/>
      <c r="H41" s="617"/>
      <c r="I41" s="617"/>
      <c r="J41" s="617"/>
      <c r="K41" s="617"/>
      <c r="N41" s="924"/>
      <c r="O41" s="1086" t="s">
        <v>585</v>
      </c>
      <c r="P41" s="694">
        <v>1307465</v>
      </c>
      <c r="Q41" s="885">
        <v>1190941</v>
      </c>
      <c r="R41" s="666">
        <v>1177850</v>
      </c>
      <c r="S41" s="664">
        <v>1205188</v>
      </c>
      <c r="T41" s="664">
        <v>1212626</v>
      </c>
      <c r="U41" s="699">
        <v>1239592</v>
      </c>
      <c r="V41" s="856">
        <v>1268099</v>
      </c>
      <c r="W41" s="856">
        <v>1296175</v>
      </c>
      <c r="X41" s="856">
        <v>1315642</v>
      </c>
      <c r="Y41" s="873">
        <v>1328036</v>
      </c>
      <c r="Z41" s="706"/>
      <c r="AA41" s="664">
        <f t="shared" si="4"/>
        <v>-129615</v>
      </c>
      <c r="AB41" s="664">
        <f t="shared" si="6"/>
        <v>150186</v>
      </c>
      <c r="AC41" s="664">
        <f t="shared" si="7"/>
        <v>20571</v>
      </c>
      <c r="AD41" s="703"/>
      <c r="AE41" s="701">
        <f t="shared" si="5"/>
        <v>-9.9134584864604358E-2</v>
      </c>
      <c r="AF41" s="701">
        <f t="shared" si="8"/>
        <v>0.12750859617098942</v>
      </c>
      <c r="AG41" s="701">
        <f t="shared" si="9"/>
        <v>1.5733499558305608E-2</v>
      </c>
    </row>
    <row r="42" spans="3:36" ht="15" customHeight="1">
      <c r="N42" s="924"/>
      <c r="O42" s="1086" t="s">
        <v>586</v>
      </c>
      <c r="P42" s="694">
        <v>1269323</v>
      </c>
      <c r="Q42" s="666">
        <v>1088175</v>
      </c>
      <c r="R42" s="666">
        <v>1115644</v>
      </c>
      <c r="S42" s="664">
        <v>1151046</v>
      </c>
      <c r="T42" s="664">
        <v>1149162</v>
      </c>
      <c r="U42" s="699">
        <v>1232821</v>
      </c>
      <c r="V42" s="856">
        <v>1209871</v>
      </c>
      <c r="W42" s="856">
        <v>1167942</v>
      </c>
      <c r="X42" s="856">
        <v>1140795</v>
      </c>
      <c r="Y42" s="873">
        <v>1014335</v>
      </c>
      <c r="Z42" s="706"/>
      <c r="AA42" s="664">
        <f t="shared" si="4"/>
        <v>-153679</v>
      </c>
      <c r="AB42" s="664">
        <f t="shared" si="6"/>
        <v>-101309</v>
      </c>
      <c r="AC42" s="664">
        <f t="shared" si="7"/>
        <v>-254988</v>
      </c>
      <c r="AD42" s="703"/>
      <c r="AE42" s="701">
        <f t="shared" si="5"/>
        <v>-0.12107162637090796</v>
      </c>
      <c r="AF42" s="701">
        <f t="shared" si="8"/>
        <v>-9.0807641147175988E-2</v>
      </c>
      <c r="AG42" s="701">
        <f t="shared" si="9"/>
        <v>-0.20088503871748953</v>
      </c>
    </row>
    <row r="43" spans="3:36" ht="26.25" customHeight="1">
      <c r="N43" s="924"/>
      <c r="O43" s="1086" t="s">
        <v>636</v>
      </c>
      <c r="P43" s="709">
        <v>1113329</v>
      </c>
      <c r="Q43" s="666">
        <v>1093606</v>
      </c>
      <c r="R43" s="666">
        <v>1086257</v>
      </c>
      <c r="S43" s="664">
        <v>1091597</v>
      </c>
      <c r="T43" s="664">
        <v>1087906</v>
      </c>
      <c r="U43" s="699">
        <v>1101713</v>
      </c>
      <c r="V43" s="856">
        <v>1089917</v>
      </c>
      <c r="W43" s="856">
        <v>1111703</v>
      </c>
      <c r="X43" s="856">
        <v>1085966</v>
      </c>
      <c r="Y43" s="873">
        <v>1142914</v>
      </c>
      <c r="Z43" s="706"/>
      <c r="AA43" s="664">
        <f t="shared" si="4"/>
        <v>-27072</v>
      </c>
      <c r="AB43" s="664">
        <f t="shared" si="6"/>
        <v>56657</v>
      </c>
      <c r="AC43" s="664">
        <f t="shared" si="7"/>
        <v>29585</v>
      </c>
      <c r="AD43" s="703"/>
      <c r="AE43" s="701">
        <f t="shared" si="5"/>
        <v>-2.4316262308805348E-2</v>
      </c>
      <c r="AF43" s="701">
        <f t="shared" si="8"/>
        <v>5.2158006806860557E-2</v>
      </c>
      <c r="AG43" s="701">
        <f t="shared" si="9"/>
        <v>2.6573456723035127E-2</v>
      </c>
    </row>
    <row r="44" spans="3:36" ht="15.75">
      <c r="N44" s="924"/>
      <c r="O44" s="1086" t="s">
        <v>588</v>
      </c>
      <c r="P44" s="694">
        <v>889657</v>
      </c>
      <c r="Q44" s="666">
        <v>737688</v>
      </c>
      <c r="R44" s="666">
        <v>766363</v>
      </c>
      <c r="S44" s="664">
        <v>930383</v>
      </c>
      <c r="T44" s="664">
        <v>849516</v>
      </c>
      <c r="U44" s="699">
        <v>783233</v>
      </c>
      <c r="V44" s="856">
        <v>719849</v>
      </c>
      <c r="W44" s="856">
        <v>862990</v>
      </c>
      <c r="X44" s="856">
        <v>983771</v>
      </c>
      <c r="Y44" s="873">
        <v>871400</v>
      </c>
      <c r="Z44" s="706"/>
      <c r="AA44" s="664">
        <f t="shared" si="4"/>
        <v>-123294</v>
      </c>
      <c r="AB44" s="664">
        <f t="shared" si="6"/>
        <v>105037</v>
      </c>
      <c r="AC44" s="664">
        <f t="shared" si="7"/>
        <v>-18257</v>
      </c>
      <c r="AD44" s="703"/>
      <c r="AE44" s="701">
        <f t="shared" si="5"/>
        <v>-0.13858599437760843</v>
      </c>
      <c r="AF44" s="701">
        <f t="shared" si="8"/>
        <v>0.13705906991856343</v>
      </c>
      <c r="AG44" s="701">
        <f t="shared" si="9"/>
        <v>-2.052139195217928E-2</v>
      </c>
    </row>
    <row r="45" spans="3:36" ht="15.75">
      <c r="N45" s="924"/>
      <c r="O45" s="1086" t="s">
        <v>587</v>
      </c>
      <c r="P45" s="694">
        <v>1007515</v>
      </c>
      <c r="Q45" s="666">
        <v>954717</v>
      </c>
      <c r="R45" s="666">
        <v>939441</v>
      </c>
      <c r="S45" s="664">
        <v>816398</v>
      </c>
      <c r="T45" s="664">
        <v>831610</v>
      </c>
      <c r="U45" s="699">
        <v>857873</v>
      </c>
      <c r="V45" s="856">
        <v>847708</v>
      </c>
      <c r="W45" s="856">
        <v>905854</v>
      </c>
      <c r="X45" s="856">
        <v>869723</v>
      </c>
      <c r="Y45" s="873">
        <v>1001083</v>
      </c>
      <c r="Z45" s="706"/>
      <c r="AA45" s="664">
        <f t="shared" si="4"/>
        <v>-68074</v>
      </c>
      <c r="AB45" s="664">
        <f t="shared" si="6"/>
        <v>61642</v>
      </c>
      <c r="AC45" s="664">
        <f t="shared" si="7"/>
        <v>-6432</v>
      </c>
      <c r="AD45" s="703"/>
      <c r="AE45" s="701">
        <f t="shared" si="5"/>
        <v>-6.7566239708589992E-2</v>
      </c>
      <c r="AF45" s="701">
        <f t="shared" si="8"/>
        <v>6.5615616095103357E-2</v>
      </c>
      <c r="AG45" s="701">
        <f t="shared" si="9"/>
        <v>-6.3840240591951369E-3</v>
      </c>
    </row>
    <row r="46" spans="3:36" ht="15.75" customHeight="1">
      <c r="N46" s="924"/>
      <c r="O46" s="1086" t="s">
        <v>589</v>
      </c>
      <c r="P46" s="694">
        <v>776158</v>
      </c>
      <c r="Q46" s="666">
        <v>744221</v>
      </c>
      <c r="R46" s="666">
        <v>734972</v>
      </c>
      <c r="S46" s="699">
        <v>738424</v>
      </c>
      <c r="T46" s="699">
        <v>738614</v>
      </c>
      <c r="U46" s="664">
        <v>740620</v>
      </c>
      <c r="V46" s="857">
        <v>737449</v>
      </c>
      <c r="W46" s="857">
        <v>747030</v>
      </c>
      <c r="X46" s="857">
        <v>758368</v>
      </c>
      <c r="Y46" s="874">
        <v>760487</v>
      </c>
      <c r="Z46" s="703"/>
      <c r="AA46" s="664">
        <f t="shared" si="4"/>
        <v>-41186</v>
      </c>
      <c r="AB46" s="664">
        <f t="shared" si="6"/>
        <v>25515</v>
      </c>
      <c r="AC46" s="664">
        <f t="shared" si="7"/>
        <v>-15671</v>
      </c>
      <c r="AD46" s="703"/>
      <c r="AE46" s="701">
        <f t="shared" si="5"/>
        <v>-5.3063938012621104E-2</v>
      </c>
      <c r="AF46" s="701">
        <f t="shared" si="8"/>
        <v>3.4715608213646165E-2</v>
      </c>
      <c r="AG46" s="701">
        <f t="shared" si="9"/>
        <v>-2.0190476681294256E-2</v>
      </c>
    </row>
    <row r="47" spans="3:36" ht="26.25" customHeight="1">
      <c r="N47" s="925"/>
      <c r="O47" s="1086" t="s">
        <v>635</v>
      </c>
      <c r="P47" s="694">
        <v>732501</v>
      </c>
      <c r="Q47" s="666">
        <v>697655</v>
      </c>
      <c r="R47" s="666">
        <v>691486</v>
      </c>
      <c r="S47" s="699">
        <v>697271</v>
      </c>
      <c r="T47" s="699">
        <v>696889</v>
      </c>
      <c r="U47" s="664">
        <v>707620</v>
      </c>
      <c r="V47" s="857">
        <v>707555</v>
      </c>
      <c r="W47" s="857">
        <v>715171</v>
      </c>
      <c r="X47" s="857">
        <v>718288</v>
      </c>
      <c r="Y47" s="874">
        <v>721627</v>
      </c>
      <c r="Z47" s="703"/>
      <c r="AA47" s="664">
        <f t="shared" si="4"/>
        <v>-41015</v>
      </c>
      <c r="AB47" s="664">
        <f t="shared" si="6"/>
        <v>30141</v>
      </c>
      <c r="AC47" s="664">
        <f t="shared" si="7"/>
        <v>-10874</v>
      </c>
      <c r="AD47" s="703"/>
      <c r="AE47" s="701">
        <f t="shared" si="5"/>
        <v>-5.5993097620344545E-2</v>
      </c>
      <c r="AF47" s="701">
        <f t="shared" si="8"/>
        <v>4.3588734985234634E-2</v>
      </c>
      <c r="AG47" s="701">
        <f t="shared" si="9"/>
        <v>-1.4845030928285374E-2</v>
      </c>
    </row>
    <row r="48" spans="3:36" ht="15.75">
      <c r="N48" s="1085"/>
      <c r="O48" s="1032" t="s">
        <v>590</v>
      </c>
      <c r="P48" s="669">
        <v>1853525</v>
      </c>
      <c r="Q48" s="666">
        <v>1766199</v>
      </c>
      <c r="R48" s="666">
        <v>1748915</v>
      </c>
      <c r="S48" s="700">
        <v>1762652</v>
      </c>
      <c r="T48" s="700">
        <v>1756535</v>
      </c>
      <c r="U48" s="664">
        <v>1771515</v>
      </c>
      <c r="V48" s="857">
        <v>1763581</v>
      </c>
      <c r="W48" s="857">
        <v>1765812</v>
      </c>
      <c r="X48" s="857">
        <v>1781556</v>
      </c>
      <c r="Y48" s="874">
        <v>1771289</v>
      </c>
      <c r="Z48" s="703"/>
      <c r="AA48" s="664">
        <f t="shared" si="4"/>
        <v>-104610</v>
      </c>
      <c r="AB48" s="664">
        <f t="shared" si="6"/>
        <v>22374</v>
      </c>
      <c r="AC48" s="664">
        <f t="shared" si="7"/>
        <v>-82236</v>
      </c>
      <c r="AD48" s="703"/>
      <c r="AE48" s="701">
        <f t="shared" si="5"/>
        <v>-5.6438407898463772E-2</v>
      </c>
      <c r="AF48" s="701">
        <f t="shared" si="8"/>
        <v>1.2793074563372198E-2</v>
      </c>
      <c r="AG48" s="701">
        <f t="shared" si="9"/>
        <v>-4.4367354095574685E-2</v>
      </c>
    </row>
    <row r="49" spans="14:41">
      <c r="N49" s="588"/>
      <c r="O49" s="683"/>
      <c r="P49" s="683"/>
      <c r="Q49" s="680"/>
      <c r="R49" s="683"/>
      <c r="S49" s="683"/>
      <c r="T49" s="683"/>
      <c r="U49" s="677"/>
      <c r="V49" s="680"/>
      <c r="W49" s="680"/>
      <c r="X49" s="680"/>
      <c r="Y49" s="680"/>
      <c r="Z49" s="626"/>
      <c r="AA49" s="677"/>
      <c r="AB49" s="664">
        <f t="shared" si="6"/>
        <v>0</v>
      </c>
      <c r="AC49" s="664">
        <f t="shared" si="7"/>
        <v>0</v>
      </c>
      <c r="AD49" s="615"/>
      <c r="AE49" s="710"/>
      <c r="AF49" s="701"/>
      <c r="AG49" s="701"/>
      <c r="AJ49" s="597"/>
      <c r="AK49" s="597"/>
      <c r="AL49" s="597"/>
      <c r="AM49" s="597"/>
      <c r="AN49" s="597"/>
      <c r="AO49" s="597"/>
    </row>
    <row r="50" spans="14:41" ht="15.75">
      <c r="N50" s="588"/>
      <c r="O50" s="696" t="s">
        <v>12</v>
      </c>
      <c r="P50" s="664">
        <f t="shared" ref="P50:R50" si="10">SUM(P38:P49)</f>
        <v>14865672</v>
      </c>
      <c r="Q50" s="664">
        <f t="shared" si="10"/>
        <v>14029069</v>
      </c>
      <c r="R50" s="664">
        <f t="shared" si="10"/>
        <v>13980803</v>
      </c>
      <c r="S50" s="664">
        <f>SUM(S38:S49)</f>
        <v>14131474</v>
      </c>
      <c r="T50" s="664">
        <f>SUM(T38:T49)</f>
        <v>14088354</v>
      </c>
      <c r="U50" s="664">
        <f>SUM(U38:U48)</f>
        <v>14304027</v>
      </c>
      <c r="V50" s="857">
        <f>SUM(V38:V48)</f>
        <v>14200542</v>
      </c>
      <c r="W50" s="857">
        <f>SUM(W38:W48)</f>
        <v>14414332</v>
      </c>
      <c r="X50" s="857">
        <f>SUM(X38:X48)</f>
        <v>14554758</v>
      </c>
      <c r="Y50" s="874">
        <f>SUM(Y38:Y48)</f>
        <v>14505887</v>
      </c>
      <c r="Z50" s="703"/>
      <c r="AA50" s="664">
        <f>R50-P50</f>
        <v>-884869</v>
      </c>
      <c r="AB50" s="664">
        <f t="shared" si="6"/>
        <v>525084</v>
      </c>
      <c r="AC50" s="664">
        <f t="shared" si="7"/>
        <v>-359785</v>
      </c>
      <c r="AD50" s="703"/>
      <c r="AE50" s="701">
        <f>R50/P50-1</f>
        <v>-5.9524318846803537E-2</v>
      </c>
      <c r="AF50" s="701">
        <f t="shared" si="8"/>
        <v>3.7557499379685222E-2</v>
      </c>
      <c r="AG50" s="701">
        <f t="shared" si="9"/>
        <v>-2.4202404035283398E-2</v>
      </c>
      <c r="AJ50" s="635"/>
      <c r="AK50" s="635"/>
      <c r="AL50" s="635"/>
      <c r="AM50" s="597"/>
      <c r="AN50" s="597"/>
      <c r="AO50" s="597"/>
    </row>
    <row r="51" spans="14:41">
      <c r="N51" s="588"/>
      <c r="O51" s="597"/>
      <c r="P51" s="597"/>
      <c r="Q51" s="597"/>
      <c r="R51" s="597"/>
      <c r="S51" s="884"/>
      <c r="T51" s="884"/>
      <c r="U51" s="597"/>
      <c r="V51" s="597"/>
      <c r="W51" s="597"/>
      <c r="X51" s="597"/>
      <c r="Y51" s="597"/>
      <c r="Z51" s="597"/>
      <c r="AA51" s="597"/>
      <c r="AB51" s="607"/>
      <c r="AC51" s="597"/>
      <c r="AE51" s="597"/>
      <c r="AF51" s="597"/>
      <c r="AG51" s="597"/>
      <c r="AI51" s="597"/>
      <c r="AJ51" s="597"/>
      <c r="AK51" s="597"/>
      <c r="AL51" s="597"/>
      <c r="AM51" s="597"/>
      <c r="AN51" s="597"/>
      <c r="AO51" s="597"/>
    </row>
    <row r="52" spans="14:41">
      <c r="N52" s="588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635"/>
      <c r="AB52" s="635"/>
      <c r="AC52" s="635"/>
      <c r="AD52" s="635"/>
      <c r="AE52" s="635"/>
      <c r="AF52" s="635"/>
      <c r="AG52" s="635"/>
      <c r="AH52" s="634"/>
      <c r="AI52" s="634"/>
      <c r="AJ52" s="634"/>
      <c r="AK52" s="634"/>
      <c r="AL52" s="597"/>
      <c r="AM52" s="597"/>
      <c r="AN52" s="597"/>
      <c r="AO52" s="597"/>
    </row>
    <row r="53" spans="14:41">
      <c r="N53" s="588"/>
      <c r="O53" s="615"/>
      <c r="P53" s="634"/>
      <c r="Q53" s="597"/>
      <c r="R53" s="634"/>
      <c r="S53" s="629"/>
      <c r="T53" s="629"/>
      <c r="U53" s="597"/>
      <c r="V53" s="597"/>
      <c r="W53" s="597"/>
      <c r="X53" s="597"/>
      <c r="Y53" s="597"/>
      <c r="Z53" s="597"/>
      <c r="AA53" s="597"/>
      <c r="AB53" s="597"/>
      <c r="AC53" s="629"/>
      <c r="AD53" s="629"/>
      <c r="AE53" s="636"/>
      <c r="AF53" s="629"/>
      <c r="AG53" s="629"/>
      <c r="AH53" s="629"/>
      <c r="AI53" s="629"/>
      <c r="AJ53" s="629"/>
      <c r="AK53" s="629"/>
      <c r="AL53" s="629"/>
      <c r="AM53" s="597"/>
      <c r="AN53" s="597"/>
      <c r="AO53" s="597"/>
    </row>
    <row r="54" spans="14:41">
      <c r="N54" s="588"/>
      <c r="O54" s="615"/>
      <c r="P54" s="635"/>
      <c r="Q54" s="597"/>
      <c r="R54" s="634"/>
      <c r="S54" s="629"/>
      <c r="T54" s="629"/>
      <c r="U54" s="733"/>
      <c r="V54" s="597"/>
      <c r="W54" s="597"/>
      <c r="X54" s="597"/>
      <c r="Y54" s="597"/>
      <c r="Z54" s="597"/>
      <c r="AA54" s="597"/>
      <c r="AB54" s="597"/>
      <c r="AC54" s="597"/>
      <c r="AE54" s="636"/>
      <c r="AF54" s="597"/>
      <c r="AG54" s="597"/>
      <c r="AI54" s="597"/>
      <c r="AJ54" s="597"/>
      <c r="AK54" s="597"/>
      <c r="AL54" s="597"/>
      <c r="AM54" s="597"/>
      <c r="AN54" s="597"/>
      <c r="AO54" s="597"/>
    </row>
    <row r="55" spans="14:41">
      <c r="N55" s="588"/>
      <c r="O55" s="615"/>
      <c r="P55" s="635"/>
      <c r="Q55" s="597"/>
      <c r="R55" s="634"/>
      <c r="S55" s="629"/>
      <c r="T55" s="629"/>
      <c r="U55" s="733"/>
      <c r="V55" s="597"/>
      <c r="W55" s="597"/>
      <c r="X55" s="597"/>
      <c r="Y55" s="597"/>
      <c r="Z55" s="597"/>
      <c r="AA55" s="597"/>
      <c r="AB55" s="597"/>
      <c r="AC55" s="597"/>
      <c r="AE55" s="636"/>
      <c r="AF55" s="597"/>
      <c r="AG55" s="597"/>
      <c r="AI55" s="597"/>
      <c r="AJ55" s="597"/>
      <c r="AK55" s="597"/>
      <c r="AL55" s="597"/>
      <c r="AM55" s="597"/>
      <c r="AN55" s="597"/>
      <c r="AO55" s="597"/>
    </row>
    <row r="56" spans="14:41">
      <c r="N56" s="588"/>
      <c r="O56" s="615"/>
      <c r="P56" s="635"/>
      <c r="Q56" s="597"/>
      <c r="R56" s="634"/>
      <c r="S56" s="629"/>
      <c r="T56" s="629"/>
      <c r="U56" s="733"/>
      <c r="V56" s="597"/>
      <c r="W56" s="597"/>
      <c r="X56" s="597"/>
      <c r="Y56" s="597"/>
      <c r="Z56" s="597"/>
      <c r="AA56" s="597"/>
      <c r="AB56" s="597"/>
      <c r="AC56" s="597"/>
      <c r="AE56" s="636"/>
      <c r="AF56" s="597"/>
      <c r="AG56" s="597"/>
      <c r="AI56" s="597"/>
      <c r="AJ56" s="597"/>
      <c r="AK56" s="597"/>
      <c r="AL56" s="597"/>
      <c r="AM56" s="597"/>
      <c r="AN56" s="597"/>
      <c r="AO56" s="597"/>
    </row>
    <row r="57" spans="14:41">
      <c r="N57" s="588"/>
      <c r="O57" s="615"/>
      <c r="P57" s="635"/>
      <c r="Q57" s="597"/>
      <c r="R57" s="634"/>
      <c r="S57" s="629"/>
      <c r="T57" s="629"/>
      <c r="U57" s="733"/>
      <c r="V57" s="597"/>
      <c r="W57" s="597"/>
      <c r="X57" s="597"/>
      <c r="Y57" s="597"/>
      <c r="Z57" s="597"/>
      <c r="AA57" s="597"/>
      <c r="AB57" s="597"/>
      <c r="AC57" s="597"/>
      <c r="AE57" s="636"/>
      <c r="AF57" s="597"/>
      <c r="AG57" s="597"/>
      <c r="AI57" s="597"/>
      <c r="AJ57" s="597"/>
      <c r="AK57" s="597"/>
      <c r="AL57" s="597"/>
      <c r="AM57" s="597"/>
      <c r="AN57" s="597"/>
      <c r="AO57" s="597"/>
    </row>
    <row r="58" spans="14:41">
      <c r="N58" s="588"/>
      <c r="O58" s="615"/>
      <c r="P58" s="635"/>
      <c r="Q58" s="597"/>
      <c r="R58" s="634"/>
      <c r="S58" s="629"/>
      <c r="T58" s="629"/>
      <c r="U58" s="924"/>
      <c r="V58" s="597"/>
      <c r="W58" s="597"/>
      <c r="X58" s="597"/>
      <c r="Y58" s="597"/>
      <c r="Z58" s="597"/>
      <c r="AA58" s="597"/>
      <c r="AB58" s="597"/>
      <c r="AC58" s="597"/>
      <c r="AE58" s="636"/>
      <c r="AF58" s="597"/>
      <c r="AG58" s="597"/>
      <c r="AI58" s="597"/>
      <c r="AJ58" s="597"/>
      <c r="AK58" s="597"/>
      <c r="AL58" s="597"/>
      <c r="AM58" s="597"/>
      <c r="AN58" s="597"/>
      <c r="AO58" s="597"/>
    </row>
    <row r="59" spans="14:41">
      <c r="O59" s="597"/>
      <c r="P59" s="635"/>
      <c r="Q59" s="597"/>
      <c r="R59" s="634"/>
      <c r="S59" s="629"/>
      <c r="T59" s="629"/>
      <c r="U59" s="924"/>
      <c r="V59" s="629"/>
      <c r="W59" s="629"/>
      <c r="X59" s="629"/>
      <c r="Y59" s="629"/>
      <c r="Z59" s="629"/>
      <c r="AA59" s="597"/>
      <c r="AB59" s="597"/>
      <c r="AC59" s="597"/>
      <c r="AE59" s="636"/>
      <c r="AF59" s="597"/>
      <c r="AG59" s="597"/>
      <c r="AI59" s="597"/>
      <c r="AJ59" s="597"/>
      <c r="AK59" s="597"/>
      <c r="AL59" s="597"/>
      <c r="AM59" s="597"/>
      <c r="AN59" s="597"/>
      <c r="AO59" s="597"/>
    </row>
    <row r="60" spans="14:41">
      <c r="O60" s="597"/>
      <c r="P60" s="635"/>
      <c r="Q60" s="597"/>
      <c r="R60" s="634"/>
      <c r="S60" s="629"/>
      <c r="T60" s="629"/>
      <c r="U60" s="924"/>
      <c r="V60" s="597"/>
      <c r="W60" s="597"/>
      <c r="X60" s="597"/>
      <c r="Y60" s="597"/>
      <c r="Z60" s="597"/>
      <c r="AA60" s="597"/>
      <c r="AB60" s="597"/>
      <c r="AC60" s="597"/>
      <c r="AE60" s="636"/>
      <c r="AF60" s="597"/>
      <c r="AG60" s="597"/>
      <c r="AI60" s="597"/>
      <c r="AJ60" s="597"/>
      <c r="AK60" s="597"/>
      <c r="AL60" s="597"/>
      <c r="AM60" s="597"/>
      <c r="AN60" s="597"/>
      <c r="AO60" s="597"/>
    </row>
    <row r="61" spans="14:41">
      <c r="O61" s="597"/>
      <c r="P61" s="635"/>
      <c r="Q61" s="597"/>
      <c r="R61" s="634"/>
      <c r="S61" s="629"/>
      <c r="T61" s="629"/>
      <c r="U61" s="924"/>
      <c r="V61" s="597"/>
      <c r="W61" s="597"/>
      <c r="X61" s="597"/>
      <c r="Y61" s="597"/>
      <c r="Z61" s="597"/>
      <c r="AA61" s="597"/>
      <c r="AB61" s="597"/>
      <c r="AC61" s="597"/>
      <c r="AE61" s="636"/>
      <c r="AF61" s="597"/>
      <c r="AG61" s="597"/>
      <c r="AI61" s="597"/>
      <c r="AJ61" s="597"/>
      <c r="AK61" s="597"/>
      <c r="AL61" s="597"/>
      <c r="AM61" s="597"/>
      <c r="AN61" s="597"/>
      <c r="AO61" s="597"/>
    </row>
    <row r="62" spans="14:41">
      <c r="O62" s="597"/>
      <c r="P62" s="635"/>
      <c r="Q62" s="597"/>
      <c r="R62" s="634"/>
      <c r="S62" s="629"/>
      <c r="T62" s="629"/>
      <c r="U62" s="924"/>
      <c r="V62" s="597"/>
      <c r="W62" s="597"/>
      <c r="X62" s="597"/>
      <c r="Y62" s="597"/>
      <c r="Z62" s="597"/>
      <c r="AA62" s="597"/>
      <c r="AB62" s="597"/>
      <c r="AC62" s="597"/>
      <c r="AE62" s="636"/>
      <c r="AF62" s="597"/>
      <c r="AG62" s="597"/>
      <c r="AI62" s="597"/>
      <c r="AJ62" s="597"/>
      <c r="AK62" s="597"/>
      <c r="AL62" s="597"/>
      <c r="AM62" s="597"/>
      <c r="AN62" s="597"/>
      <c r="AO62" s="597"/>
    </row>
    <row r="63" spans="14:41">
      <c r="O63" s="597"/>
      <c r="P63" s="635"/>
      <c r="Q63" s="597"/>
      <c r="R63" s="597"/>
      <c r="S63" s="629"/>
      <c r="T63" s="629"/>
      <c r="U63" s="924"/>
      <c r="V63" s="597"/>
      <c r="W63" s="597"/>
      <c r="X63" s="597"/>
      <c r="Y63" s="597"/>
      <c r="Z63" s="597"/>
      <c r="AA63" s="597"/>
      <c r="AB63" s="597"/>
      <c r="AC63" s="597"/>
      <c r="AE63" s="636"/>
      <c r="AF63" s="597"/>
      <c r="AG63" s="597"/>
      <c r="AI63" s="597"/>
      <c r="AJ63" s="597"/>
      <c r="AK63" s="597"/>
      <c r="AL63" s="597"/>
      <c r="AM63" s="597"/>
      <c r="AN63" s="597"/>
      <c r="AO63" s="597"/>
    </row>
    <row r="64" spans="14:41">
      <c r="O64" s="597"/>
      <c r="P64" s="597"/>
      <c r="Q64" s="597"/>
      <c r="R64" s="629"/>
      <c r="S64" s="629"/>
      <c r="T64" s="629"/>
      <c r="U64" s="925"/>
      <c r="V64" s="597"/>
      <c r="W64" s="597"/>
      <c r="X64" s="597"/>
      <c r="Y64" s="597"/>
      <c r="Z64" s="597"/>
      <c r="AA64" s="597"/>
      <c r="AB64" s="597"/>
      <c r="AC64" s="597"/>
      <c r="AE64" s="636"/>
      <c r="AF64" s="597"/>
      <c r="AG64" s="597"/>
      <c r="AI64" s="597"/>
      <c r="AJ64" s="597"/>
      <c r="AK64" s="597"/>
      <c r="AL64" s="597"/>
      <c r="AM64" s="597"/>
      <c r="AN64" s="597"/>
      <c r="AO64" s="597"/>
    </row>
    <row r="65" spans="15:41">
      <c r="O65" s="597"/>
      <c r="P65" s="597"/>
      <c r="Q65" s="597"/>
      <c r="R65" s="597"/>
      <c r="S65" s="597"/>
      <c r="T65" s="597"/>
      <c r="U65" s="597"/>
      <c r="V65" s="597"/>
      <c r="W65" s="597"/>
      <c r="X65" s="597"/>
      <c r="Y65" s="597"/>
      <c r="Z65" s="597"/>
      <c r="AA65" s="597"/>
      <c r="AB65" s="597"/>
      <c r="AC65" s="597"/>
      <c r="AE65" s="597"/>
      <c r="AF65" s="597"/>
      <c r="AG65" s="597"/>
      <c r="AI65" s="597"/>
      <c r="AJ65" s="597"/>
      <c r="AK65" s="597"/>
      <c r="AL65" s="597"/>
      <c r="AM65" s="597"/>
      <c r="AN65" s="597"/>
      <c r="AO65" s="597"/>
    </row>
    <row r="66" spans="15:41"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E66" s="597"/>
      <c r="AF66" s="597"/>
      <c r="AG66" s="597"/>
      <c r="AI66" s="597"/>
      <c r="AJ66" s="597"/>
      <c r="AK66" s="597"/>
      <c r="AL66" s="597"/>
      <c r="AM66" s="597"/>
      <c r="AN66" s="597"/>
      <c r="AO66" s="597"/>
    </row>
    <row r="67" spans="15:41">
      <c r="O67" s="597"/>
      <c r="P67" s="597"/>
      <c r="Q67" s="597"/>
      <c r="R67" s="597"/>
      <c r="S67" s="597"/>
      <c r="T67" s="597"/>
      <c r="U67" s="597"/>
      <c r="V67" s="597"/>
      <c r="W67" s="597"/>
      <c r="X67" s="597"/>
      <c r="Y67" s="597"/>
      <c r="Z67" s="597"/>
      <c r="AA67" s="597"/>
      <c r="AB67" s="597"/>
      <c r="AC67" s="597"/>
      <c r="AE67" s="597"/>
      <c r="AF67" s="597"/>
      <c r="AG67" s="597"/>
      <c r="AI67" s="597"/>
      <c r="AJ67" s="597"/>
      <c r="AK67" s="597"/>
      <c r="AL67" s="597"/>
      <c r="AM67" s="597"/>
      <c r="AN67" s="597"/>
      <c r="AO67" s="597"/>
    </row>
    <row r="68" spans="15:41"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E68" s="597"/>
      <c r="AF68" s="597"/>
      <c r="AG68" s="597"/>
      <c r="AI68" s="597"/>
      <c r="AJ68" s="597"/>
      <c r="AK68" s="597"/>
      <c r="AL68" s="597"/>
      <c r="AM68" s="597"/>
      <c r="AN68" s="597"/>
      <c r="AO68" s="597"/>
    </row>
    <row r="69" spans="15:41">
      <c r="O69" s="597"/>
      <c r="P69" s="597"/>
      <c r="Q69" s="597"/>
      <c r="R69" s="597"/>
      <c r="S69" s="597"/>
      <c r="T69" s="597"/>
      <c r="U69" s="597"/>
      <c r="V69" s="597"/>
      <c r="W69" s="597"/>
      <c r="X69" s="597"/>
      <c r="Y69" s="597"/>
      <c r="Z69" s="597"/>
      <c r="AA69" s="597"/>
      <c r="AB69" s="597"/>
      <c r="AC69" s="597"/>
      <c r="AE69" s="597"/>
      <c r="AF69" s="597"/>
      <c r="AG69" s="597"/>
      <c r="AI69" s="597"/>
      <c r="AJ69" s="597"/>
      <c r="AK69" s="597"/>
      <c r="AL69" s="597"/>
      <c r="AM69" s="597"/>
      <c r="AN69" s="597"/>
      <c r="AO69" s="597"/>
    </row>
  </sheetData>
  <mergeCells count="5">
    <mergeCell ref="AA35:AC35"/>
    <mergeCell ref="AE35:AG35"/>
    <mergeCell ref="N6:N7"/>
    <mergeCell ref="O19:O21"/>
    <mergeCell ref="O23:O25"/>
  </mergeCells>
  <printOptions horizontalCentered="1" verticalCentered="1"/>
  <pageMargins left="0.39370078740157483" right="0.39370078740157483" top="0.39370078740157483" bottom="0.78740157480314965" header="0" footer="0"/>
  <pageSetup paperSize="9" scale="6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O76"/>
  <sheetViews>
    <sheetView showRowColHeaders="0" zoomScale="70" zoomScaleNormal="70" workbookViewId="0">
      <pane xSplit="3" ySplit="5" topLeftCell="O45" activePane="bottomRight" state="frozen"/>
      <selection pane="topRight" activeCell="D1" sqref="D1"/>
      <selection pane="bottomLeft" activeCell="A6" sqref="A6"/>
      <selection pane="bottomRight" activeCell="U83" sqref="U83"/>
    </sheetView>
  </sheetViews>
  <sheetFormatPr baseColWidth="10" defaultColWidth="11.42578125" defaultRowHeight="15"/>
  <cols>
    <col min="1" max="1" width="3.28515625" style="313" customWidth="1"/>
    <col min="2" max="2" width="5.42578125" style="442" customWidth="1"/>
    <col min="3" max="3" width="24.140625" style="442" customWidth="1"/>
    <col min="4" max="4" width="20.42578125" style="1002" customWidth="1"/>
    <col min="5" max="5" width="16.7109375" style="1002" customWidth="1"/>
    <col min="6" max="6" width="21.42578125" style="1002" customWidth="1"/>
    <col min="7" max="7" width="16.7109375" style="1002" customWidth="1"/>
    <col min="8" max="8" width="14.42578125" style="1002" customWidth="1"/>
    <col min="9" max="9" width="17.140625" style="1002" customWidth="1"/>
    <col min="10" max="10" width="2" style="1006" customWidth="1"/>
    <col min="11" max="11" width="19.140625" style="1002" customWidth="1"/>
    <col min="12" max="12" width="16.7109375" style="1002" customWidth="1"/>
    <col min="13" max="13" width="19.7109375" style="1002" customWidth="1"/>
    <col min="14" max="14" width="16.7109375" style="1002" customWidth="1"/>
    <col min="15" max="15" width="14.42578125" style="1002" customWidth="1"/>
    <col min="16" max="16" width="17" style="1002" customWidth="1"/>
    <col min="17" max="17" width="2.28515625" style="1006" customWidth="1"/>
    <col min="18" max="18" width="19.7109375" style="1002" customWidth="1"/>
    <col min="19" max="19" width="16.7109375" style="1002" customWidth="1"/>
    <col min="20" max="20" width="19.7109375" style="1002" customWidth="1"/>
    <col min="21" max="23" width="16.7109375" style="1002" customWidth="1"/>
    <col min="24" max="24" width="2.28515625" style="1006" customWidth="1"/>
    <col min="25" max="25" width="19.7109375" style="1002" customWidth="1"/>
    <col min="26" max="26" width="20.5703125" style="1002" customWidth="1"/>
    <col min="27" max="27" width="19.7109375" style="1002" customWidth="1"/>
    <col min="28" max="28" width="21.85546875" style="1002" customWidth="1"/>
    <col min="29" max="29" width="2.28515625" style="1006" customWidth="1"/>
    <col min="30" max="34" width="19.7109375" style="1002" customWidth="1"/>
    <col min="35" max="35" width="14.42578125" style="1002" customWidth="1"/>
    <col min="36" max="41" width="11.42578125" style="426"/>
    <col min="42" max="16384" width="11.42578125" style="442"/>
  </cols>
  <sheetData>
    <row r="1" spans="1:36" s="426" customFormat="1" ht="26.25">
      <c r="A1" s="313"/>
      <c r="B1" s="1010" t="s">
        <v>679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  <c r="W1" s="1010"/>
      <c r="X1" s="1010"/>
      <c r="Y1" s="1010"/>
      <c r="Z1" s="1010"/>
      <c r="AA1" s="1010"/>
      <c r="AB1" s="1010"/>
      <c r="AC1" s="1010"/>
      <c r="AD1" s="1010"/>
      <c r="AE1" s="1010"/>
      <c r="AF1" s="1010"/>
      <c r="AG1" s="1010"/>
      <c r="AH1" s="1010"/>
      <c r="AI1" s="1010"/>
    </row>
    <row r="2" spans="1:36" s="426" customFormat="1" ht="31.5" customHeight="1">
      <c r="A2" s="423"/>
      <c r="B2" s="1089" t="s">
        <v>650</v>
      </c>
      <c r="C2" s="1089"/>
      <c r="D2" s="1089"/>
      <c r="E2" s="1089"/>
      <c r="F2" s="1089"/>
      <c r="G2" s="1089"/>
      <c r="H2" s="1089"/>
      <c r="I2" s="1089"/>
      <c r="J2" s="1089"/>
      <c r="K2" s="1089"/>
      <c r="L2" s="1089"/>
      <c r="M2" s="1089"/>
      <c r="N2" s="1089"/>
      <c r="O2" s="1089"/>
      <c r="P2" s="1089"/>
      <c r="Q2" s="1089"/>
      <c r="R2" s="1089"/>
      <c r="S2" s="1089"/>
      <c r="T2" s="1089"/>
      <c r="U2" s="1089"/>
      <c r="V2" s="1089"/>
      <c r="W2" s="1089"/>
      <c r="X2" s="1089"/>
      <c r="Y2" s="1089"/>
      <c r="Z2" s="1089"/>
      <c r="AA2" s="1089"/>
      <c r="AB2" s="1089"/>
      <c r="AC2" s="1089"/>
      <c r="AD2" s="1089"/>
      <c r="AE2" s="1089"/>
      <c r="AF2" s="1089"/>
      <c r="AG2" s="1089"/>
      <c r="AH2" s="1089"/>
      <c r="AI2" s="1089"/>
    </row>
    <row r="3" spans="1:36" s="460" customFormat="1" ht="38.25" customHeight="1">
      <c r="A3" s="458"/>
      <c r="B3" s="1262" t="s">
        <v>349</v>
      </c>
      <c r="C3" s="1263"/>
      <c r="D3" s="1268" t="s">
        <v>350</v>
      </c>
      <c r="E3" s="1268"/>
      <c r="F3" s="1268"/>
      <c r="G3" s="1268"/>
      <c r="H3" s="1268"/>
      <c r="I3" s="1268"/>
      <c r="J3" s="459"/>
      <c r="K3" s="1254" t="s">
        <v>351</v>
      </c>
      <c r="L3" s="1254"/>
      <c r="M3" s="1254"/>
      <c r="N3" s="1254"/>
      <c r="O3" s="1254"/>
      <c r="P3" s="1254"/>
      <c r="Q3" s="459"/>
      <c r="R3" s="1254" t="s">
        <v>669</v>
      </c>
      <c r="S3" s="1254"/>
      <c r="T3" s="1254"/>
      <c r="U3" s="1254"/>
      <c r="V3" s="1254"/>
      <c r="W3" s="1254"/>
      <c r="X3" s="459"/>
      <c r="Y3" s="1254" t="s">
        <v>670</v>
      </c>
      <c r="Z3" s="1254"/>
      <c r="AA3" s="1254"/>
      <c r="AB3" s="1254"/>
      <c r="AC3" s="459"/>
      <c r="AD3" s="1255" t="s">
        <v>352</v>
      </c>
      <c r="AE3" s="1254"/>
      <c r="AF3" s="1254"/>
      <c r="AG3" s="1254"/>
      <c r="AH3" s="1254"/>
      <c r="AI3" s="1256"/>
    </row>
    <row r="4" spans="1:36" s="426" customFormat="1" ht="38.25" customHeight="1">
      <c r="A4" s="423"/>
      <c r="B4" s="1264"/>
      <c r="C4" s="1265"/>
      <c r="D4" s="1260" t="s">
        <v>353</v>
      </c>
      <c r="E4" s="1257"/>
      <c r="F4" s="1257" t="s">
        <v>523</v>
      </c>
      <c r="G4" s="1257"/>
      <c r="H4" s="1258" t="s">
        <v>671</v>
      </c>
      <c r="I4" s="1259"/>
      <c r="J4" s="427"/>
      <c r="K4" s="1260" t="s">
        <v>353</v>
      </c>
      <c r="L4" s="1257"/>
      <c r="M4" s="1257" t="s">
        <v>523</v>
      </c>
      <c r="N4" s="1257"/>
      <c r="O4" s="1258" t="s">
        <v>671</v>
      </c>
      <c r="P4" s="1259"/>
      <c r="Q4" s="427"/>
      <c r="R4" s="1260" t="s">
        <v>353</v>
      </c>
      <c r="S4" s="1257"/>
      <c r="T4" s="1257" t="s">
        <v>523</v>
      </c>
      <c r="U4" s="1257"/>
      <c r="V4" s="1258" t="s">
        <v>671</v>
      </c>
      <c r="W4" s="1259"/>
      <c r="X4" s="427"/>
      <c r="Y4" s="998" t="s">
        <v>672</v>
      </c>
      <c r="Z4" s="999" t="s">
        <v>673</v>
      </c>
      <c r="AA4" s="999" t="s">
        <v>674</v>
      </c>
      <c r="AB4" s="998" t="s">
        <v>675</v>
      </c>
      <c r="AC4" s="427"/>
      <c r="AD4" s="1260" t="s">
        <v>353</v>
      </c>
      <c r="AE4" s="1257"/>
      <c r="AF4" s="1257" t="s">
        <v>523</v>
      </c>
      <c r="AG4" s="1257"/>
      <c r="AH4" s="1258" t="s">
        <v>671</v>
      </c>
      <c r="AI4" s="1259"/>
    </row>
    <row r="5" spans="1:36" s="426" customFormat="1" ht="38.25" customHeight="1">
      <c r="A5" s="424"/>
      <c r="B5" s="1266"/>
      <c r="C5" s="1267"/>
      <c r="D5" s="998" t="s">
        <v>676</v>
      </c>
      <c r="E5" s="565" t="s">
        <v>663</v>
      </c>
      <c r="F5" s="998" t="s">
        <v>676</v>
      </c>
      <c r="G5" s="565" t="s">
        <v>663</v>
      </c>
      <c r="H5" s="565" t="s">
        <v>87</v>
      </c>
      <c r="I5" s="566" t="s">
        <v>88</v>
      </c>
      <c r="J5" s="428"/>
      <c r="K5" s="998" t="s">
        <v>676</v>
      </c>
      <c r="L5" s="565" t="s">
        <v>663</v>
      </c>
      <c r="M5" s="998" t="s">
        <v>676</v>
      </c>
      <c r="N5" s="565" t="s">
        <v>663</v>
      </c>
      <c r="O5" s="565" t="s">
        <v>87</v>
      </c>
      <c r="P5" s="566" t="s">
        <v>88</v>
      </c>
      <c r="Q5" s="428"/>
      <c r="R5" s="998" t="s">
        <v>676</v>
      </c>
      <c r="S5" s="565" t="s">
        <v>663</v>
      </c>
      <c r="T5" s="998" t="s">
        <v>676</v>
      </c>
      <c r="U5" s="565" t="s">
        <v>663</v>
      </c>
      <c r="V5" s="565" t="s">
        <v>87</v>
      </c>
      <c r="W5" s="566" t="s">
        <v>88</v>
      </c>
      <c r="X5" s="427"/>
      <c r="Y5" s="998" t="s">
        <v>676</v>
      </c>
      <c r="Z5" s="998" t="s">
        <v>676</v>
      </c>
      <c r="AA5" s="998" t="s">
        <v>676</v>
      </c>
      <c r="AB5" s="998" t="s">
        <v>676</v>
      </c>
      <c r="AC5" s="428"/>
      <c r="AD5" s="1090" t="s">
        <v>676</v>
      </c>
      <c r="AE5" s="565" t="s">
        <v>663</v>
      </c>
      <c r="AF5" s="1090" t="s">
        <v>676</v>
      </c>
      <c r="AG5" s="565" t="s">
        <v>663</v>
      </c>
      <c r="AH5" s="999" t="s">
        <v>87</v>
      </c>
      <c r="AI5" s="999" t="s">
        <v>88</v>
      </c>
    </row>
    <row r="6" spans="1:36" s="426" customFormat="1" ht="15.75">
      <c r="A6" s="424"/>
      <c r="B6" s="429" t="s">
        <v>354</v>
      </c>
      <c r="C6" s="720"/>
      <c r="D6" s="1020">
        <v>1688</v>
      </c>
      <c r="E6" s="1021">
        <v>1658.4</v>
      </c>
      <c r="F6" s="1021">
        <v>8745</v>
      </c>
      <c r="G6" s="1021">
        <v>8488.5666666666657</v>
      </c>
      <c r="H6" s="1021">
        <v>4845</v>
      </c>
      <c r="I6" s="1021">
        <v>3900</v>
      </c>
      <c r="J6" s="1000"/>
      <c r="K6" s="1020">
        <v>13606</v>
      </c>
      <c r="L6" s="1021">
        <v>13769.966666666667</v>
      </c>
      <c r="M6" s="1021">
        <v>35298</v>
      </c>
      <c r="N6" s="1021">
        <v>35338.366666666669</v>
      </c>
      <c r="O6" s="1021">
        <v>16749</v>
      </c>
      <c r="P6" s="1021">
        <v>18549</v>
      </c>
      <c r="Q6" s="1000"/>
      <c r="R6" s="1020">
        <v>8126</v>
      </c>
      <c r="S6" s="1021">
        <v>7650.1333333333332</v>
      </c>
      <c r="T6" s="1021">
        <v>46110</v>
      </c>
      <c r="U6" s="1021">
        <v>44313.666666666664</v>
      </c>
      <c r="V6" s="1021">
        <v>22744</v>
      </c>
      <c r="W6" s="1021">
        <v>23366</v>
      </c>
      <c r="X6" s="427"/>
      <c r="Y6" s="1020">
        <v>2098</v>
      </c>
      <c r="Z6" s="1021">
        <v>17722</v>
      </c>
      <c r="AA6" s="1021">
        <v>21385</v>
      </c>
      <c r="AB6" s="1021">
        <v>4905</v>
      </c>
      <c r="AC6" s="1000"/>
      <c r="AD6" s="1020">
        <v>23420</v>
      </c>
      <c r="AE6" s="1021">
        <v>23078.5</v>
      </c>
      <c r="AF6" s="1021">
        <v>90153</v>
      </c>
      <c r="AG6" s="1021">
        <v>88140.6</v>
      </c>
      <c r="AH6" s="1021">
        <v>44338</v>
      </c>
      <c r="AI6" s="1021">
        <v>45815</v>
      </c>
      <c r="AJ6" s="552"/>
    </row>
    <row r="7" spans="1:36" ht="15.75">
      <c r="B7" s="430">
        <v>4</v>
      </c>
      <c r="C7" s="431" t="s">
        <v>101</v>
      </c>
      <c r="D7" s="1001">
        <v>86</v>
      </c>
      <c r="E7" s="1001">
        <v>83.966666666666669</v>
      </c>
      <c r="F7" s="1001">
        <v>287</v>
      </c>
      <c r="G7" s="1001">
        <v>263.36666666666667</v>
      </c>
      <c r="H7" s="1001">
        <v>130</v>
      </c>
      <c r="I7" s="1001">
        <v>157</v>
      </c>
      <c r="J7" s="1024"/>
      <c r="K7" s="1026">
        <v>916</v>
      </c>
      <c r="L7" s="1001">
        <v>926.73333333333335</v>
      </c>
      <c r="M7" s="1001">
        <v>1964</v>
      </c>
      <c r="N7" s="1001">
        <v>1970.6666666666667</v>
      </c>
      <c r="O7" s="1001">
        <v>837</v>
      </c>
      <c r="P7" s="1001">
        <v>1127</v>
      </c>
      <c r="Q7" s="1000"/>
      <c r="R7" s="1026">
        <v>394</v>
      </c>
      <c r="S7" s="1001">
        <v>356.73333333333335</v>
      </c>
      <c r="T7" s="1001">
        <v>2293</v>
      </c>
      <c r="U7" s="1001">
        <v>2120.1</v>
      </c>
      <c r="V7" s="1001">
        <v>1185</v>
      </c>
      <c r="W7" s="1001">
        <v>1108</v>
      </c>
      <c r="X7" s="1000"/>
      <c r="Y7" s="1026">
        <v>19</v>
      </c>
      <c r="Z7" s="1001">
        <v>913</v>
      </c>
      <c r="AA7" s="1001">
        <v>1237</v>
      </c>
      <c r="AB7" s="1001">
        <v>124</v>
      </c>
      <c r="AC7" s="1000"/>
      <c r="AD7" s="1026">
        <v>1396</v>
      </c>
      <c r="AE7" s="1001">
        <v>1367.4333333333334</v>
      </c>
      <c r="AF7" s="1001">
        <v>4544</v>
      </c>
      <c r="AG7" s="1001">
        <v>4354.1333333333332</v>
      </c>
      <c r="AH7" s="1001">
        <v>2152</v>
      </c>
      <c r="AI7" s="1001">
        <v>2392</v>
      </c>
      <c r="AJ7" s="552"/>
    </row>
    <row r="8" spans="1:36" ht="15.75">
      <c r="B8" s="430">
        <v>11</v>
      </c>
      <c r="C8" s="431" t="s">
        <v>102</v>
      </c>
      <c r="D8" s="1003">
        <v>199</v>
      </c>
      <c r="E8" s="1003">
        <v>197.33333333333334</v>
      </c>
      <c r="F8" s="1003">
        <v>1524</v>
      </c>
      <c r="G8" s="1003">
        <v>1457.8333333333333</v>
      </c>
      <c r="H8" s="1003">
        <v>931</v>
      </c>
      <c r="I8" s="1003">
        <v>593</v>
      </c>
      <c r="J8" s="1024"/>
      <c r="K8" s="1027">
        <v>1622</v>
      </c>
      <c r="L8" s="1003">
        <v>1650.8</v>
      </c>
      <c r="M8" s="1003">
        <v>3918</v>
      </c>
      <c r="N8" s="1003">
        <v>3909.9333333333334</v>
      </c>
      <c r="O8" s="1003">
        <v>1830</v>
      </c>
      <c r="P8" s="1003">
        <v>2088</v>
      </c>
      <c r="Q8" s="1000"/>
      <c r="R8" s="1027">
        <v>937</v>
      </c>
      <c r="S8" s="1003">
        <v>849.16666666666663</v>
      </c>
      <c r="T8" s="1003">
        <v>4491</v>
      </c>
      <c r="U8" s="1003">
        <v>4164.0333333333338</v>
      </c>
      <c r="V8" s="1003">
        <v>2275</v>
      </c>
      <c r="W8" s="1003">
        <v>2216</v>
      </c>
      <c r="X8" s="1000"/>
      <c r="Y8" s="1027">
        <v>160</v>
      </c>
      <c r="Z8" s="1003">
        <v>2432</v>
      </c>
      <c r="AA8" s="1003">
        <v>1656</v>
      </c>
      <c r="AB8" s="1003">
        <v>243</v>
      </c>
      <c r="AC8" s="1000"/>
      <c r="AD8" s="1027">
        <v>2758</v>
      </c>
      <c r="AE8" s="1003">
        <v>2697.2999999999997</v>
      </c>
      <c r="AF8" s="1003">
        <v>9933</v>
      </c>
      <c r="AG8" s="1003">
        <v>9531.7999999999993</v>
      </c>
      <c r="AH8" s="1003">
        <v>5036</v>
      </c>
      <c r="AI8" s="1003">
        <v>4897</v>
      </c>
      <c r="AJ8" s="552"/>
    </row>
    <row r="9" spans="1:36" ht="15.75">
      <c r="B9" s="430">
        <v>14</v>
      </c>
      <c r="C9" s="431" t="s">
        <v>103</v>
      </c>
      <c r="D9" s="1003">
        <v>149</v>
      </c>
      <c r="E9" s="1003">
        <v>150.33333333333334</v>
      </c>
      <c r="F9" s="1003">
        <v>696</v>
      </c>
      <c r="G9" s="1003">
        <v>702.2</v>
      </c>
      <c r="H9" s="1003">
        <v>369</v>
      </c>
      <c r="I9" s="1003">
        <v>327</v>
      </c>
      <c r="J9" s="1024"/>
      <c r="K9" s="1027">
        <v>1040</v>
      </c>
      <c r="L9" s="1003">
        <v>1055.5666666666666</v>
      </c>
      <c r="M9" s="1003">
        <v>2362</v>
      </c>
      <c r="N9" s="1003">
        <v>2389</v>
      </c>
      <c r="O9" s="1003">
        <v>1104</v>
      </c>
      <c r="P9" s="1003">
        <v>1258</v>
      </c>
      <c r="Q9" s="1000"/>
      <c r="R9" s="1027">
        <v>578</v>
      </c>
      <c r="S9" s="1003">
        <v>545.83333333333337</v>
      </c>
      <c r="T9" s="1003">
        <v>2559</v>
      </c>
      <c r="U9" s="1003">
        <v>2404.6666666666665</v>
      </c>
      <c r="V9" s="1003">
        <v>1324</v>
      </c>
      <c r="W9" s="1003">
        <v>1235</v>
      </c>
      <c r="X9" s="1000"/>
      <c r="Y9" s="1027">
        <v>22</v>
      </c>
      <c r="Z9" s="1003">
        <v>1234</v>
      </c>
      <c r="AA9" s="1003">
        <v>1127</v>
      </c>
      <c r="AB9" s="1003">
        <v>176</v>
      </c>
      <c r="AC9" s="1000"/>
      <c r="AD9" s="1027">
        <v>1767</v>
      </c>
      <c r="AE9" s="1003">
        <v>1751.7333333333331</v>
      </c>
      <c r="AF9" s="1003">
        <v>5617</v>
      </c>
      <c r="AG9" s="1003">
        <v>5495.8666666666668</v>
      </c>
      <c r="AH9" s="1003">
        <v>2797</v>
      </c>
      <c r="AI9" s="1003">
        <v>2820</v>
      </c>
      <c r="AJ9" s="552"/>
    </row>
    <row r="10" spans="1:36" ht="15.75">
      <c r="B10" s="430">
        <v>18</v>
      </c>
      <c r="C10" s="431" t="s">
        <v>104</v>
      </c>
      <c r="D10" s="1003">
        <v>149</v>
      </c>
      <c r="E10" s="1003">
        <v>148.03333333333333</v>
      </c>
      <c r="F10" s="1003">
        <v>789</v>
      </c>
      <c r="G10" s="1003">
        <v>747.4666666666667</v>
      </c>
      <c r="H10" s="1003">
        <v>392</v>
      </c>
      <c r="I10" s="1003">
        <v>397</v>
      </c>
      <c r="J10" s="1024"/>
      <c r="K10" s="1027">
        <v>1545</v>
      </c>
      <c r="L10" s="1003">
        <v>1563.5</v>
      </c>
      <c r="M10" s="1003">
        <v>3802</v>
      </c>
      <c r="N10" s="1003">
        <v>3843.7666666666669</v>
      </c>
      <c r="O10" s="1003">
        <v>1874</v>
      </c>
      <c r="P10" s="1003">
        <v>1928</v>
      </c>
      <c r="Q10" s="1000"/>
      <c r="R10" s="1027">
        <v>1443</v>
      </c>
      <c r="S10" s="1003">
        <v>1387.5333333333333</v>
      </c>
      <c r="T10" s="1003">
        <v>7034</v>
      </c>
      <c r="U10" s="1003">
        <v>6790.1333333333332</v>
      </c>
      <c r="V10" s="1003">
        <v>3513</v>
      </c>
      <c r="W10" s="1003">
        <v>3521</v>
      </c>
      <c r="X10" s="1000"/>
      <c r="Y10" s="1027">
        <v>1327</v>
      </c>
      <c r="Z10" s="1003">
        <v>2545</v>
      </c>
      <c r="AA10" s="1003">
        <v>2618</v>
      </c>
      <c r="AB10" s="1003">
        <v>544</v>
      </c>
      <c r="AC10" s="1000"/>
      <c r="AD10" s="1027">
        <v>3137</v>
      </c>
      <c r="AE10" s="1003">
        <v>3099.0666666666666</v>
      </c>
      <c r="AF10" s="1003">
        <v>11625</v>
      </c>
      <c r="AG10" s="1003">
        <v>11381.366666666667</v>
      </c>
      <c r="AH10" s="1003">
        <v>5779</v>
      </c>
      <c r="AI10" s="1003">
        <v>5846</v>
      </c>
      <c r="AJ10" s="552"/>
    </row>
    <row r="11" spans="1:36" ht="15.75">
      <c r="B11" s="430">
        <v>21</v>
      </c>
      <c r="C11" s="431" t="s">
        <v>105</v>
      </c>
      <c r="D11" s="1003">
        <v>52</v>
      </c>
      <c r="E11" s="1003">
        <v>47.2</v>
      </c>
      <c r="F11" s="1003">
        <v>193</v>
      </c>
      <c r="G11" s="1003">
        <v>183.53333333333333</v>
      </c>
      <c r="H11" s="1003">
        <v>101</v>
      </c>
      <c r="I11" s="1003">
        <v>92</v>
      </c>
      <c r="J11" s="1024"/>
      <c r="K11" s="1027">
        <v>514</v>
      </c>
      <c r="L11" s="1003">
        <v>518.13333333333333</v>
      </c>
      <c r="M11" s="1003">
        <v>1245</v>
      </c>
      <c r="N11" s="1003">
        <v>1218.7666666666667</v>
      </c>
      <c r="O11" s="1003">
        <v>675</v>
      </c>
      <c r="P11" s="1003">
        <v>570</v>
      </c>
      <c r="Q11" s="1000"/>
      <c r="R11" s="1027">
        <v>293</v>
      </c>
      <c r="S11" s="1003">
        <v>252.8</v>
      </c>
      <c r="T11" s="1003">
        <v>1280</v>
      </c>
      <c r="U11" s="1003">
        <v>1223.5</v>
      </c>
      <c r="V11" s="1003">
        <v>628</v>
      </c>
      <c r="W11" s="1003">
        <v>652</v>
      </c>
      <c r="X11" s="1000"/>
      <c r="Y11" s="1027">
        <v>26</v>
      </c>
      <c r="Z11" s="1003">
        <v>754</v>
      </c>
      <c r="AA11" s="1003">
        <v>380</v>
      </c>
      <c r="AB11" s="1003">
        <v>120</v>
      </c>
      <c r="AC11" s="1000"/>
      <c r="AD11" s="1027">
        <v>859</v>
      </c>
      <c r="AE11" s="1003">
        <v>818.13333333333344</v>
      </c>
      <c r="AF11" s="1003">
        <v>2718</v>
      </c>
      <c r="AG11" s="1003">
        <v>2625.8</v>
      </c>
      <c r="AH11" s="1003">
        <v>1404</v>
      </c>
      <c r="AI11" s="1003">
        <v>1314</v>
      </c>
      <c r="AJ11" s="552"/>
    </row>
    <row r="12" spans="1:36" ht="15.75">
      <c r="B12" s="430">
        <v>23</v>
      </c>
      <c r="C12" s="431" t="s">
        <v>106</v>
      </c>
      <c r="D12" s="1003">
        <v>80</v>
      </c>
      <c r="E12" s="1003">
        <v>78.86666666666666</v>
      </c>
      <c r="F12" s="1003">
        <v>397</v>
      </c>
      <c r="G12" s="1003">
        <v>381.9</v>
      </c>
      <c r="H12" s="1003">
        <v>283</v>
      </c>
      <c r="I12" s="1003">
        <v>114</v>
      </c>
      <c r="J12" s="1024"/>
      <c r="K12" s="1027">
        <v>631</v>
      </c>
      <c r="L12" s="1003">
        <v>642.86666666666667</v>
      </c>
      <c r="M12" s="1003">
        <v>1362</v>
      </c>
      <c r="N12" s="1003">
        <v>1365.1666666666667</v>
      </c>
      <c r="O12" s="1003">
        <v>645</v>
      </c>
      <c r="P12" s="1003">
        <v>717</v>
      </c>
      <c r="Q12" s="1000"/>
      <c r="R12" s="1027">
        <v>343</v>
      </c>
      <c r="S12" s="1003">
        <v>322.2</v>
      </c>
      <c r="T12" s="1003">
        <v>1358</v>
      </c>
      <c r="U12" s="1003">
        <v>1258.5333333333333</v>
      </c>
      <c r="V12" s="1003">
        <v>694</v>
      </c>
      <c r="W12" s="1003">
        <v>664</v>
      </c>
      <c r="X12" s="1000"/>
      <c r="Y12" s="1027">
        <v>43</v>
      </c>
      <c r="Z12" s="1003">
        <v>673</v>
      </c>
      <c r="AA12" s="1003">
        <v>604</v>
      </c>
      <c r="AB12" s="1003">
        <v>38</v>
      </c>
      <c r="AC12" s="1000"/>
      <c r="AD12" s="1027">
        <v>1054</v>
      </c>
      <c r="AE12" s="1003">
        <v>1043.9333333333334</v>
      </c>
      <c r="AF12" s="1003">
        <v>3117</v>
      </c>
      <c r="AG12" s="1003">
        <v>3005.6</v>
      </c>
      <c r="AH12" s="1003">
        <v>1622</v>
      </c>
      <c r="AI12" s="1003">
        <v>1495</v>
      </c>
      <c r="AJ12" s="552"/>
    </row>
    <row r="13" spans="1:36" ht="15.75">
      <c r="B13" s="430">
        <v>29</v>
      </c>
      <c r="C13" s="431" t="s">
        <v>107</v>
      </c>
      <c r="D13" s="1003">
        <v>585</v>
      </c>
      <c r="E13" s="1003">
        <v>573.5333333333333</v>
      </c>
      <c r="F13" s="1003">
        <v>2912</v>
      </c>
      <c r="G13" s="1003">
        <v>2843.4666666666667</v>
      </c>
      <c r="H13" s="1003">
        <v>1512</v>
      </c>
      <c r="I13" s="1003">
        <v>1400</v>
      </c>
      <c r="J13" s="1024"/>
      <c r="K13" s="1027">
        <v>4058</v>
      </c>
      <c r="L13" s="1003">
        <v>4104.2666666666664</v>
      </c>
      <c r="M13" s="1003">
        <v>11917</v>
      </c>
      <c r="N13" s="1003">
        <v>11904.633333333333</v>
      </c>
      <c r="O13" s="1003">
        <v>5499</v>
      </c>
      <c r="P13" s="1003">
        <v>6418</v>
      </c>
      <c r="Q13" s="1000"/>
      <c r="R13" s="1027">
        <v>2271</v>
      </c>
      <c r="S13" s="1003">
        <v>2180.7333333333331</v>
      </c>
      <c r="T13" s="1003">
        <v>16018</v>
      </c>
      <c r="U13" s="1003">
        <v>15793.3</v>
      </c>
      <c r="V13" s="1003">
        <v>7717</v>
      </c>
      <c r="W13" s="1003">
        <v>8301</v>
      </c>
      <c r="X13" s="1000"/>
      <c r="Y13" s="1027">
        <v>143</v>
      </c>
      <c r="Z13" s="1003">
        <v>4057</v>
      </c>
      <c r="AA13" s="1003">
        <v>9268</v>
      </c>
      <c r="AB13" s="1003">
        <v>2550</v>
      </c>
      <c r="AC13" s="1000"/>
      <c r="AD13" s="1027">
        <v>6914</v>
      </c>
      <c r="AE13" s="1003">
        <v>6858.5333333333328</v>
      </c>
      <c r="AF13" s="1003">
        <v>30847</v>
      </c>
      <c r="AG13" s="1003">
        <v>30541.4</v>
      </c>
      <c r="AH13" s="1003">
        <v>14728</v>
      </c>
      <c r="AI13" s="1003">
        <v>16119</v>
      </c>
      <c r="AJ13" s="552"/>
    </row>
    <row r="14" spans="1:36" ht="15.75">
      <c r="B14" s="434">
        <v>41</v>
      </c>
      <c r="C14" s="435" t="s">
        <v>108</v>
      </c>
      <c r="D14" s="1004">
        <v>388</v>
      </c>
      <c r="E14" s="1004">
        <v>379.13333333333333</v>
      </c>
      <c r="F14" s="1004">
        <v>1947</v>
      </c>
      <c r="G14" s="1004">
        <v>1908.8</v>
      </c>
      <c r="H14" s="1004">
        <v>1127</v>
      </c>
      <c r="I14" s="1004">
        <v>820</v>
      </c>
      <c r="J14" s="1024"/>
      <c r="K14" s="1028">
        <v>3280</v>
      </c>
      <c r="L14" s="1004">
        <v>3308.1</v>
      </c>
      <c r="M14" s="1004">
        <v>8728</v>
      </c>
      <c r="N14" s="1004">
        <v>8736.4333333333325</v>
      </c>
      <c r="O14" s="1004">
        <v>4285</v>
      </c>
      <c r="P14" s="1004">
        <v>4443</v>
      </c>
      <c r="Q14" s="1000"/>
      <c r="R14" s="1028">
        <v>1867</v>
      </c>
      <c r="S14" s="1004">
        <v>1755.1333333333334</v>
      </c>
      <c r="T14" s="1004">
        <v>11077</v>
      </c>
      <c r="U14" s="1004">
        <v>10559.4</v>
      </c>
      <c r="V14" s="1004">
        <v>5408</v>
      </c>
      <c r="W14" s="1004">
        <v>5669</v>
      </c>
      <c r="X14" s="1000"/>
      <c r="Y14" s="1028">
        <v>358</v>
      </c>
      <c r="Z14" s="1004">
        <v>5114</v>
      </c>
      <c r="AA14" s="1004">
        <v>4495</v>
      </c>
      <c r="AB14" s="1004">
        <v>1110</v>
      </c>
      <c r="AC14" s="1000"/>
      <c r="AD14" s="1028">
        <v>5535</v>
      </c>
      <c r="AE14" s="1004">
        <v>5442.3666666666668</v>
      </c>
      <c r="AF14" s="1004">
        <v>21752</v>
      </c>
      <c r="AG14" s="1004">
        <v>21204.633333333331</v>
      </c>
      <c r="AH14" s="1004">
        <v>10820</v>
      </c>
      <c r="AI14" s="1004">
        <v>10932</v>
      </c>
      <c r="AJ14" s="552"/>
    </row>
    <row r="15" spans="1:36" ht="15.75">
      <c r="B15" s="720" t="s">
        <v>74</v>
      </c>
      <c r="C15" s="720"/>
      <c r="D15" s="1020">
        <v>464</v>
      </c>
      <c r="E15" s="1021">
        <v>460.70000000000005</v>
      </c>
      <c r="F15" s="1021">
        <v>1815</v>
      </c>
      <c r="G15" s="1021">
        <v>1812.1333333333334</v>
      </c>
      <c r="H15" s="1021">
        <v>1001</v>
      </c>
      <c r="I15" s="1021">
        <v>814</v>
      </c>
      <c r="J15" s="1024"/>
      <c r="K15" s="1029">
        <v>2008</v>
      </c>
      <c r="L15" s="1021">
        <v>2038.3</v>
      </c>
      <c r="M15" s="1021">
        <v>5405</v>
      </c>
      <c r="N15" s="1021">
        <v>5479.8333333333339</v>
      </c>
      <c r="O15" s="1021">
        <v>2080</v>
      </c>
      <c r="P15" s="1021">
        <v>3325</v>
      </c>
      <c r="Q15" s="1000"/>
      <c r="R15" s="1029">
        <v>2353</v>
      </c>
      <c r="S15" s="1021">
        <v>2324.1333333333332</v>
      </c>
      <c r="T15" s="1021">
        <v>10117</v>
      </c>
      <c r="U15" s="1021">
        <v>10012.200000000001</v>
      </c>
      <c r="V15" s="1021">
        <v>3903</v>
      </c>
      <c r="W15" s="1021">
        <v>6214</v>
      </c>
      <c r="X15" s="1000"/>
      <c r="Y15" s="1029">
        <v>1063</v>
      </c>
      <c r="Z15" s="1021">
        <v>6500</v>
      </c>
      <c r="AA15" s="1021">
        <v>2172</v>
      </c>
      <c r="AB15" s="1021">
        <v>382</v>
      </c>
      <c r="AC15" s="1000"/>
      <c r="AD15" s="1029">
        <v>4825</v>
      </c>
      <c r="AE15" s="1021">
        <v>4823.1333333333332</v>
      </c>
      <c r="AF15" s="1021">
        <v>17337</v>
      </c>
      <c r="AG15" s="1021">
        <v>17304.166666666664</v>
      </c>
      <c r="AH15" s="1021">
        <v>6984</v>
      </c>
      <c r="AI15" s="1021">
        <v>10353</v>
      </c>
      <c r="AJ15" s="552"/>
    </row>
    <row r="16" spans="1:36" ht="15.75">
      <c r="B16" s="437">
        <v>22</v>
      </c>
      <c r="C16" s="438" t="s">
        <v>112</v>
      </c>
      <c r="D16" s="1003">
        <v>61</v>
      </c>
      <c r="E16" s="1003">
        <v>57.766666666666666</v>
      </c>
      <c r="F16" s="1003">
        <v>279</v>
      </c>
      <c r="G16" s="1003">
        <v>259.26666666666665</v>
      </c>
      <c r="H16" s="1003">
        <v>144</v>
      </c>
      <c r="I16" s="1003">
        <v>135</v>
      </c>
      <c r="J16" s="1024"/>
      <c r="K16" s="1027">
        <v>309</v>
      </c>
      <c r="L16" s="1003">
        <v>310.10000000000002</v>
      </c>
      <c r="M16" s="1003">
        <v>664</v>
      </c>
      <c r="N16" s="1003">
        <v>663.0333333333333</v>
      </c>
      <c r="O16" s="1003">
        <v>263</v>
      </c>
      <c r="P16" s="1003">
        <v>401</v>
      </c>
      <c r="Q16" s="1000"/>
      <c r="R16" s="1027">
        <v>448</v>
      </c>
      <c r="S16" s="1003">
        <v>435.6</v>
      </c>
      <c r="T16" s="1003">
        <v>1632</v>
      </c>
      <c r="U16" s="1003">
        <v>1575.7333333333333</v>
      </c>
      <c r="V16" s="1003">
        <v>633</v>
      </c>
      <c r="W16" s="1003">
        <v>999</v>
      </c>
      <c r="X16" s="1000"/>
      <c r="Y16" s="1027">
        <v>84</v>
      </c>
      <c r="Z16" s="1003">
        <v>1086</v>
      </c>
      <c r="AA16" s="1003">
        <v>430</v>
      </c>
      <c r="AB16" s="1003">
        <v>32</v>
      </c>
      <c r="AC16" s="1000"/>
      <c r="AD16" s="1027">
        <v>818</v>
      </c>
      <c r="AE16" s="1003">
        <v>803.4666666666667</v>
      </c>
      <c r="AF16" s="1003">
        <v>2575</v>
      </c>
      <c r="AG16" s="1003">
        <v>2498.0333333333333</v>
      </c>
      <c r="AH16" s="1003">
        <v>1040</v>
      </c>
      <c r="AI16" s="1003">
        <v>1535</v>
      </c>
      <c r="AJ16" s="552"/>
    </row>
    <row r="17" spans="2:36" ht="15.75">
      <c r="B17" s="430">
        <v>44</v>
      </c>
      <c r="C17" s="431" t="s">
        <v>113</v>
      </c>
      <c r="D17" s="1003">
        <v>37</v>
      </c>
      <c r="E17" s="1003">
        <v>36.833333333333336</v>
      </c>
      <c r="F17" s="1003">
        <v>112</v>
      </c>
      <c r="G17" s="1003">
        <v>115.66666666666667</v>
      </c>
      <c r="H17" s="1003">
        <v>77</v>
      </c>
      <c r="I17" s="1003">
        <v>35</v>
      </c>
      <c r="J17" s="1024"/>
      <c r="K17" s="1027">
        <v>161</v>
      </c>
      <c r="L17" s="1003">
        <v>161.9</v>
      </c>
      <c r="M17" s="1003">
        <v>326</v>
      </c>
      <c r="N17" s="1003">
        <v>319.2</v>
      </c>
      <c r="O17" s="1003">
        <v>109</v>
      </c>
      <c r="P17" s="1003">
        <v>217</v>
      </c>
      <c r="Q17" s="1000"/>
      <c r="R17" s="1027">
        <v>360</v>
      </c>
      <c r="S17" s="1003">
        <v>354.6</v>
      </c>
      <c r="T17" s="1003">
        <v>1284</v>
      </c>
      <c r="U17" s="1003">
        <v>1281.4666666666667</v>
      </c>
      <c r="V17" s="1003">
        <v>426</v>
      </c>
      <c r="W17" s="1003">
        <v>858</v>
      </c>
      <c r="X17" s="1000"/>
      <c r="Y17" s="1027">
        <v>80</v>
      </c>
      <c r="Z17" s="1003">
        <v>883</v>
      </c>
      <c r="AA17" s="1003">
        <v>286</v>
      </c>
      <c r="AB17" s="1003">
        <v>35</v>
      </c>
      <c r="AC17" s="1000"/>
      <c r="AD17" s="1027">
        <v>558</v>
      </c>
      <c r="AE17" s="1003">
        <v>553.33333333333337</v>
      </c>
      <c r="AF17" s="1003">
        <v>1722</v>
      </c>
      <c r="AG17" s="1003">
        <v>1716.3333333333335</v>
      </c>
      <c r="AH17" s="1003">
        <v>612</v>
      </c>
      <c r="AI17" s="1003">
        <v>1110</v>
      </c>
      <c r="AJ17" s="552"/>
    </row>
    <row r="18" spans="2:36" ht="15.75">
      <c r="B18" s="434">
        <v>50</v>
      </c>
      <c r="C18" s="435" t="s">
        <v>114</v>
      </c>
      <c r="D18" s="1003">
        <v>366</v>
      </c>
      <c r="E18" s="1003">
        <v>366.1</v>
      </c>
      <c r="F18" s="1003">
        <v>1424</v>
      </c>
      <c r="G18" s="1003">
        <v>1437.2</v>
      </c>
      <c r="H18" s="1003">
        <v>780</v>
      </c>
      <c r="I18" s="1003">
        <v>644</v>
      </c>
      <c r="J18" s="1024"/>
      <c r="K18" s="1027">
        <v>1538</v>
      </c>
      <c r="L18" s="1003">
        <v>1566.3</v>
      </c>
      <c r="M18" s="1003">
        <v>4415</v>
      </c>
      <c r="N18" s="1003">
        <v>4497.6000000000004</v>
      </c>
      <c r="O18" s="1003">
        <v>1708</v>
      </c>
      <c r="P18" s="1003">
        <v>2707</v>
      </c>
      <c r="Q18" s="1000"/>
      <c r="R18" s="1027">
        <v>1545</v>
      </c>
      <c r="S18" s="1003">
        <v>1533.9333333333334</v>
      </c>
      <c r="T18" s="1003">
        <v>7201</v>
      </c>
      <c r="U18" s="1003">
        <v>7155</v>
      </c>
      <c r="V18" s="1003">
        <v>2844</v>
      </c>
      <c r="W18" s="1003">
        <v>4357</v>
      </c>
      <c r="X18" s="1000"/>
      <c r="Y18" s="1027">
        <v>899</v>
      </c>
      <c r="Z18" s="1003">
        <v>4531</v>
      </c>
      <c r="AA18" s="1003">
        <v>1456</v>
      </c>
      <c r="AB18" s="1003">
        <v>315</v>
      </c>
      <c r="AC18" s="1000"/>
      <c r="AD18" s="1027">
        <v>3449</v>
      </c>
      <c r="AE18" s="1003">
        <v>3466.3333333333335</v>
      </c>
      <c r="AF18" s="1003">
        <v>13040</v>
      </c>
      <c r="AG18" s="1003">
        <v>13089.8</v>
      </c>
      <c r="AH18" s="1003">
        <v>5332</v>
      </c>
      <c r="AI18" s="1003">
        <v>7708</v>
      </c>
      <c r="AJ18" s="552"/>
    </row>
    <row r="19" spans="2:36" ht="15.75">
      <c r="B19" s="720" t="s">
        <v>23</v>
      </c>
      <c r="C19" s="720"/>
      <c r="D19" s="1020">
        <v>417</v>
      </c>
      <c r="E19" s="1021">
        <v>407.16666666666669</v>
      </c>
      <c r="F19" s="1021">
        <v>1858</v>
      </c>
      <c r="G19" s="1021">
        <v>1820.4666666666667</v>
      </c>
      <c r="H19" s="1021">
        <v>1191</v>
      </c>
      <c r="I19" s="1021">
        <v>667</v>
      </c>
      <c r="J19" s="1024"/>
      <c r="K19" s="1029">
        <v>1562</v>
      </c>
      <c r="L19" s="1021">
        <v>1585.1333333333334</v>
      </c>
      <c r="M19" s="1021">
        <v>3446</v>
      </c>
      <c r="N19" s="1021">
        <v>3521.5</v>
      </c>
      <c r="O19" s="1021">
        <v>1428</v>
      </c>
      <c r="P19" s="1021">
        <v>2018</v>
      </c>
      <c r="Q19" s="1000"/>
      <c r="R19" s="1029">
        <v>1978</v>
      </c>
      <c r="S19" s="1021">
        <v>2007.6333333333334</v>
      </c>
      <c r="T19" s="1021">
        <v>8180</v>
      </c>
      <c r="U19" s="1021">
        <v>8012.4333333333334</v>
      </c>
      <c r="V19" s="1021">
        <v>3560</v>
      </c>
      <c r="W19" s="1021">
        <v>4620</v>
      </c>
      <c r="X19" s="1000"/>
      <c r="Y19" s="1029">
        <v>4299</v>
      </c>
      <c r="Z19" s="1021">
        <v>2382</v>
      </c>
      <c r="AA19" s="1021">
        <v>1280</v>
      </c>
      <c r="AB19" s="1021">
        <v>219</v>
      </c>
      <c r="AC19" s="1000"/>
      <c r="AD19" s="1029">
        <v>3957</v>
      </c>
      <c r="AE19" s="1021">
        <v>3999.9333333333334</v>
      </c>
      <c r="AF19" s="1021">
        <v>13484</v>
      </c>
      <c r="AG19" s="1021">
        <v>13354.400000000001</v>
      </c>
      <c r="AH19" s="1021">
        <v>6179</v>
      </c>
      <c r="AI19" s="1021">
        <v>7305</v>
      </c>
      <c r="AJ19" s="552"/>
    </row>
    <row r="20" spans="2:36" ht="15.75">
      <c r="B20" s="430">
        <v>33</v>
      </c>
      <c r="C20" s="431" t="s">
        <v>355</v>
      </c>
      <c r="D20" s="1003">
        <v>417</v>
      </c>
      <c r="E20" s="1003">
        <v>407.16666666666669</v>
      </c>
      <c r="F20" s="1003">
        <v>1858</v>
      </c>
      <c r="G20" s="1003">
        <v>1820.4666666666667</v>
      </c>
      <c r="H20" s="1003">
        <v>1191</v>
      </c>
      <c r="I20" s="1003">
        <v>667</v>
      </c>
      <c r="J20" s="1024"/>
      <c r="K20" s="1027">
        <v>1562</v>
      </c>
      <c r="L20" s="1003">
        <v>1585.1333333333334</v>
      </c>
      <c r="M20" s="1003">
        <v>3446</v>
      </c>
      <c r="N20" s="1003">
        <v>3521.5</v>
      </c>
      <c r="O20" s="1003">
        <v>1428</v>
      </c>
      <c r="P20" s="1003">
        <v>2018</v>
      </c>
      <c r="Q20" s="1000"/>
      <c r="R20" s="1027">
        <v>1978</v>
      </c>
      <c r="S20" s="1003">
        <v>2007.6333333333334</v>
      </c>
      <c r="T20" s="1003">
        <v>8180</v>
      </c>
      <c r="U20" s="1003">
        <v>8012.4333333333334</v>
      </c>
      <c r="V20" s="1003">
        <v>3560</v>
      </c>
      <c r="W20" s="1003">
        <v>4620</v>
      </c>
      <c r="X20" s="1000"/>
      <c r="Y20" s="1027">
        <v>4299</v>
      </c>
      <c r="Z20" s="1003">
        <v>2382</v>
      </c>
      <c r="AA20" s="1003">
        <v>1280</v>
      </c>
      <c r="AB20" s="1003">
        <v>219</v>
      </c>
      <c r="AC20" s="1000"/>
      <c r="AD20" s="1027">
        <v>3957</v>
      </c>
      <c r="AE20" s="1003">
        <v>3999.9333333333334</v>
      </c>
      <c r="AF20" s="1003">
        <v>13484</v>
      </c>
      <c r="AG20" s="1003">
        <v>13354.400000000001</v>
      </c>
      <c r="AH20" s="1003">
        <v>6179</v>
      </c>
      <c r="AI20" s="1003">
        <v>7305</v>
      </c>
      <c r="AJ20" s="552"/>
    </row>
    <row r="21" spans="2:36" ht="15.75">
      <c r="B21" s="720" t="s">
        <v>356</v>
      </c>
      <c r="C21" s="720"/>
      <c r="D21" s="1020">
        <v>480</v>
      </c>
      <c r="E21" s="1021">
        <v>480.53333333333336</v>
      </c>
      <c r="F21" s="1021">
        <v>4437</v>
      </c>
      <c r="G21" s="1021">
        <v>4538.1000000000004</v>
      </c>
      <c r="H21" s="1021">
        <v>2186</v>
      </c>
      <c r="I21" s="1021">
        <v>2251</v>
      </c>
      <c r="J21" s="1024"/>
      <c r="K21" s="1029">
        <v>3187</v>
      </c>
      <c r="L21" s="1021">
        <v>3254.9333333333334</v>
      </c>
      <c r="M21" s="1021">
        <v>9499</v>
      </c>
      <c r="N21" s="1021">
        <v>9797.7333333333336</v>
      </c>
      <c r="O21" s="1021">
        <v>4650</v>
      </c>
      <c r="P21" s="1021">
        <v>4849</v>
      </c>
      <c r="Q21" s="1000"/>
      <c r="R21" s="1029">
        <v>2806</v>
      </c>
      <c r="S21" s="1021">
        <v>2834.0666666666666</v>
      </c>
      <c r="T21" s="1021">
        <v>17026</v>
      </c>
      <c r="U21" s="1021">
        <v>17316.066666666666</v>
      </c>
      <c r="V21" s="1021">
        <v>8781</v>
      </c>
      <c r="W21" s="1021">
        <v>8245</v>
      </c>
      <c r="X21" s="1000"/>
      <c r="Y21" s="1029">
        <v>94</v>
      </c>
      <c r="Z21" s="1021">
        <v>2188</v>
      </c>
      <c r="AA21" s="1021">
        <v>10268</v>
      </c>
      <c r="AB21" s="1021">
        <v>4476</v>
      </c>
      <c r="AC21" s="1000"/>
      <c r="AD21" s="1029">
        <v>6473</v>
      </c>
      <c r="AE21" s="1021">
        <v>6569.5333333333328</v>
      </c>
      <c r="AF21" s="1021">
        <v>30962</v>
      </c>
      <c r="AG21" s="1021">
        <v>31651.9</v>
      </c>
      <c r="AH21" s="1021">
        <v>15617</v>
      </c>
      <c r="AI21" s="1021">
        <v>15345</v>
      </c>
      <c r="AJ21" s="552"/>
    </row>
    <row r="22" spans="2:36" ht="15.75">
      <c r="B22" s="440">
        <v>7</v>
      </c>
      <c r="C22" s="441" t="s">
        <v>357</v>
      </c>
      <c r="D22" s="1001">
        <v>480</v>
      </c>
      <c r="E22" s="1001">
        <v>480.53333333333336</v>
      </c>
      <c r="F22" s="1001">
        <v>4437</v>
      </c>
      <c r="G22" s="1001">
        <v>4538.1000000000004</v>
      </c>
      <c r="H22" s="1001">
        <v>2186</v>
      </c>
      <c r="I22" s="1001">
        <v>2251</v>
      </c>
      <c r="J22" s="1024"/>
      <c r="K22" s="1026">
        <v>3187</v>
      </c>
      <c r="L22" s="1001">
        <v>3254.9333333333334</v>
      </c>
      <c r="M22" s="1001">
        <v>9499</v>
      </c>
      <c r="N22" s="1001">
        <v>9797.7333333333336</v>
      </c>
      <c r="O22" s="1001">
        <v>4650</v>
      </c>
      <c r="P22" s="1001">
        <v>4849</v>
      </c>
      <c r="Q22" s="1000"/>
      <c r="R22" s="1026">
        <v>2806</v>
      </c>
      <c r="S22" s="1001">
        <v>2834.0666666666666</v>
      </c>
      <c r="T22" s="1001">
        <v>17026</v>
      </c>
      <c r="U22" s="1001">
        <v>17316.066666666666</v>
      </c>
      <c r="V22" s="1001">
        <v>8781</v>
      </c>
      <c r="W22" s="1001">
        <v>8245</v>
      </c>
      <c r="X22" s="1000"/>
      <c r="Y22" s="1026">
        <v>94</v>
      </c>
      <c r="Z22" s="1001">
        <v>2188</v>
      </c>
      <c r="AA22" s="1001">
        <v>10268</v>
      </c>
      <c r="AB22" s="1001">
        <v>4476</v>
      </c>
      <c r="AC22" s="1000"/>
      <c r="AD22" s="1026">
        <v>6473</v>
      </c>
      <c r="AE22" s="1001">
        <v>6569.5333333333328</v>
      </c>
      <c r="AF22" s="1001">
        <v>30962</v>
      </c>
      <c r="AG22" s="1001">
        <v>31651.9</v>
      </c>
      <c r="AH22" s="1001">
        <v>15617</v>
      </c>
      <c r="AI22" s="1001">
        <v>15345</v>
      </c>
      <c r="AJ22" s="552"/>
    </row>
    <row r="23" spans="2:36" ht="15.75">
      <c r="B23" s="720" t="s">
        <v>24</v>
      </c>
      <c r="C23" s="720"/>
      <c r="D23" s="1020">
        <v>711</v>
      </c>
      <c r="E23" s="1021">
        <v>711.0333333333333</v>
      </c>
      <c r="F23" s="1021">
        <v>3945</v>
      </c>
      <c r="G23" s="1021">
        <v>4015.2666666666664</v>
      </c>
      <c r="H23" s="1021">
        <v>2139</v>
      </c>
      <c r="I23" s="1021">
        <v>1806</v>
      </c>
      <c r="J23" s="1024"/>
      <c r="K23" s="1029">
        <v>5448</v>
      </c>
      <c r="L23" s="1021">
        <v>5562.7666666666664</v>
      </c>
      <c r="M23" s="1021">
        <v>15121</v>
      </c>
      <c r="N23" s="1021">
        <v>15623.466666666667</v>
      </c>
      <c r="O23" s="1021">
        <v>7654</v>
      </c>
      <c r="P23" s="1021">
        <v>7467</v>
      </c>
      <c r="Q23" s="1000"/>
      <c r="R23" s="1029">
        <v>6768</v>
      </c>
      <c r="S23" s="1021">
        <v>6784.2000000000007</v>
      </c>
      <c r="T23" s="1021">
        <v>64885</v>
      </c>
      <c r="U23" s="1021">
        <v>65375.866666666669</v>
      </c>
      <c r="V23" s="1021">
        <v>33208</v>
      </c>
      <c r="W23" s="1021">
        <v>31677</v>
      </c>
      <c r="X23" s="1000"/>
      <c r="Y23" s="1029">
        <v>271</v>
      </c>
      <c r="Z23" s="1021">
        <v>2948</v>
      </c>
      <c r="AA23" s="1021">
        <v>43683</v>
      </c>
      <c r="AB23" s="1021">
        <v>17983</v>
      </c>
      <c r="AC23" s="1000"/>
      <c r="AD23" s="1029">
        <v>12927</v>
      </c>
      <c r="AE23" s="1021">
        <v>13058</v>
      </c>
      <c r="AF23" s="1021">
        <v>83951</v>
      </c>
      <c r="AG23" s="1021">
        <v>85014.6</v>
      </c>
      <c r="AH23" s="1021">
        <v>43001</v>
      </c>
      <c r="AI23" s="1021">
        <v>40950</v>
      </c>
      <c r="AJ23" s="552"/>
    </row>
    <row r="24" spans="2:36" ht="15.75">
      <c r="B24" s="430">
        <v>35</v>
      </c>
      <c r="C24" s="431" t="s">
        <v>120</v>
      </c>
      <c r="D24" s="1003">
        <v>442</v>
      </c>
      <c r="E24" s="1003">
        <v>441.46666666666664</v>
      </c>
      <c r="F24" s="1003">
        <v>2469</v>
      </c>
      <c r="G24" s="1003">
        <v>2487.0666666666666</v>
      </c>
      <c r="H24" s="1003">
        <v>1336</v>
      </c>
      <c r="I24" s="1003">
        <v>1133</v>
      </c>
      <c r="J24" s="1024"/>
      <c r="K24" s="1027">
        <v>2755</v>
      </c>
      <c r="L24" s="1003">
        <v>2822.0666666666666</v>
      </c>
      <c r="M24" s="1003">
        <v>7945</v>
      </c>
      <c r="N24" s="1003">
        <v>8243.1333333333332</v>
      </c>
      <c r="O24" s="1003">
        <v>4175</v>
      </c>
      <c r="P24" s="1003">
        <v>3770</v>
      </c>
      <c r="Q24" s="1000"/>
      <c r="R24" s="1027">
        <v>4128</v>
      </c>
      <c r="S24" s="1003">
        <v>4138.0333333333338</v>
      </c>
      <c r="T24" s="1003">
        <v>38197</v>
      </c>
      <c r="U24" s="1003">
        <v>38437.300000000003</v>
      </c>
      <c r="V24" s="1003">
        <v>19605</v>
      </c>
      <c r="W24" s="1003">
        <v>18592</v>
      </c>
      <c r="X24" s="1000"/>
      <c r="Y24" s="1027">
        <v>160</v>
      </c>
      <c r="Z24" s="1003">
        <v>1568</v>
      </c>
      <c r="AA24" s="1003">
        <v>25762</v>
      </c>
      <c r="AB24" s="1003">
        <v>10707</v>
      </c>
      <c r="AC24" s="1000"/>
      <c r="AD24" s="1027">
        <v>7325</v>
      </c>
      <c r="AE24" s="1003">
        <v>7401.5666666666675</v>
      </c>
      <c r="AF24" s="1003">
        <v>48611</v>
      </c>
      <c r="AG24" s="1003">
        <v>49167.5</v>
      </c>
      <c r="AH24" s="1003">
        <v>25116</v>
      </c>
      <c r="AI24" s="1003">
        <v>23495</v>
      </c>
      <c r="AJ24" s="552"/>
    </row>
    <row r="25" spans="2:36" ht="15.75">
      <c r="B25" s="430">
        <v>38</v>
      </c>
      <c r="C25" s="431" t="s">
        <v>358</v>
      </c>
      <c r="D25" s="1003">
        <v>269</v>
      </c>
      <c r="E25" s="1003">
        <v>269.56666666666666</v>
      </c>
      <c r="F25" s="1003">
        <v>1476</v>
      </c>
      <c r="G25" s="1003">
        <v>1528.2</v>
      </c>
      <c r="H25" s="1003">
        <v>803</v>
      </c>
      <c r="I25" s="1003">
        <v>673</v>
      </c>
      <c r="J25" s="1024"/>
      <c r="K25" s="1027">
        <v>2693</v>
      </c>
      <c r="L25" s="1003">
        <v>2740.7</v>
      </c>
      <c r="M25" s="1003">
        <v>7176</v>
      </c>
      <c r="N25" s="1003">
        <v>7380.333333333333</v>
      </c>
      <c r="O25" s="1003">
        <v>3479</v>
      </c>
      <c r="P25" s="1003">
        <v>3697</v>
      </c>
      <c r="Q25" s="1000"/>
      <c r="R25" s="1027">
        <v>2640</v>
      </c>
      <c r="S25" s="1003">
        <v>2646.1666666666665</v>
      </c>
      <c r="T25" s="1003">
        <v>26688</v>
      </c>
      <c r="U25" s="1003">
        <v>26938.566666666666</v>
      </c>
      <c r="V25" s="1003">
        <v>13603</v>
      </c>
      <c r="W25" s="1003">
        <v>13085</v>
      </c>
      <c r="X25" s="1000"/>
      <c r="Y25" s="1027">
        <v>111</v>
      </c>
      <c r="Z25" s="1003">
        <v>1380</v>
      </c>
      <c r="AA25" s="1003">
        <v>17921</v>
      </c>
      <c r="AB25" s="1003">
        <v>7276</v>
      </c>
      <c r="AC25" s="1000"/>
      <c r="AD25" s="1027">
        <v>5602</v>
      </c>
      <c r="AE25" s="1003">
        <v>5656.4333333333325</v>
      </c>
      <c r="AF25" s="1003">
        <v>35340</v>
      </c>
      <c r="AG25" s="1003">
        <v>35847.1</v>
      </c>
      <c r="AH25" s="1003">
        <v>17885</v>
      </c>
      <c r="AI25" s="1003">
        <v>17455</v>
      </c>
      <c r="AJ25" s="552"/>
    </row>
    <row r="26" spans="2:36" ht="15.75">
      <c r="B26" s="720" t="s">
        <v>25</v>
      </c>
      <c r="C26" s="720"/>
      <c r="D26" s="1020">
        <v>183</v>
      </c>
      <c r="E26" s="1021">
        <v>185.4</v>
      </c>
      <c r="F26" s="1021">
        <v>751</v>
      </c>
      <c r="G26" s="1021">
        <v>743.3</v>
      </c>
      <c r="H26" s="1021">
        <v>524</v>
      </c>
      <c r="I26" s="1021">
        <v>227</v>
      </c>
      <c r="J26" s="1024"/>
      <c r="K26" s="1029">
        <v>939</v>
      </c>
      <c r="L26" s="1021">
        <v>918.23333333333335</v>
      </c>
      <c r="M26" s="1021">
        <v>2106</v>
      </c>
      <c r="N26" s="1021">
        <v>2035.2333333333333</v>
      </c>
      <c r="O26" s="1021">
        <v>855</v>
      </c>
      <c r="P26" s="1021">
        <v>1251</v>
      </c>
      <c r="Q26" s="1000"/>
      <c r="R26" s="1029">
        <v>603</v>
      </c>
      <c r="S26" s="1021">
        <v>562.5</v>
      </c>
      <c r="T26" s="1021">
        <v>2368</v>
      </c>
      <c r="U26" s="1021">
        <v>2203.7333333333331</v>
      </c>
      <c r="V26" s="1021">
        <v>997</v>
      </c>
      <c r="W26" s="1021">
        <v>1371</v>
      </c>
      <c r="X26" s="1000"/>
      <c r="Y26" s="1029">
        <v>137</v>
      </c>
      <c r="Z26" s="1021">
        <v>1254</v>
      </c>
      <c r="AA26" s="1021">
        <v>928</v>
      </c>
      <c r="AB26" s="1021">
        <v>49</v>
      </c>
      <c r="AC26" s="1000"/>
      <c r="AD26" s="1029">
        <v>1725</v>
      </c>
      <c r="AE26" s="1021">
        <v>1666.1333333333334</v>
      </c>
      <c r="AF26" s="1021">
        <v>5225</v>
      </c>
      <c r="AG26" s="1021">
        <v>4982.2666666666664</v>
      </c>
      <c r="AH26" s="1021">
        <v>2376</v>
      </c>
      <c r="AI26" s="1021">
        <v>2849</v>
      </c>
      <c r="AJ26" s="552"/>
    </row>
    <row r="27" spans="2:36" ht="15.75">
      <c r="B27" s="430">
        <v>39</v>
      </c>
      <c r="C27" s="431" t="s">
        <v>359</v>
      </c>
      <c r="D27" s="1003">
        <v>183</v>
      </c>
      <c r="E27" s="1003">
        <v>185.4</v>
      </c>
      <c r="F27" s="1003">
        <v>751</v>
      </c>
      <c r="G27" s="1003">
        <v>743.3</v>
      </c>
      <c r="H27" s="1003">
        <v>524</v>
      </c>
      <c r="I27" s="1003">
        <v>227</v>
      </c>
      <c r="J27" s="1025"/>
      <c r="K27" s="1027">
        <v>939</v>
      </c>
      <c r="L27" s="1003">
        <v>918.23333333333335</v>
      </c>
      <c r="M27" s="1003">
        <v>2106</v>
      </c>
      <c r="N27" s="1003">
        <v>2035.2333333333333</v>
      </c>
      <c r="O27" s="1003">
        <v>855</v>
      </c>
      <c r="P27" s="1003">
        <v>1251</v>
      </c>
      <c r="Q27" s="1005"/>
      <c r="R27" s="1027">
        <v>603</v>
      </c>
      <c r="S27" s="1003">
        <v>562.5</v>
      </c>
      <c r="T27" s="1003">
        <v>2368</v>
      </c>
      <c r="U27" s="1003">
        <v>2203.7333333333331</v>
      </c>
      <c r="V27" s="1003">
        <v>997</v>
      </c>
      <c r="W27" s="1003">
        <v>1371</v>
      </c>
      <c r="X27" s="1005"/>
      <c r="Y27" s="1027">
        <v>137</v>
      </c>
      <c r="Z27" s="1003">
        <v>1254</v>
      </c>
      <c r="AA27" s="1003">
        <v>928</v>
      </c>
      <c r="AB27" s="1003">
        <v>49</v>
      </c>
      <c r="AC27" s="1005"/>
      <c r="AD27" s="1027">
        <v>1725</v>
      </c>
      <c r="AE27" s="1003">
        <v>1666.1333333333334</v>
      </c>
      <c r="AF27" s="1003">
        <v>5225</v>
      </c>
      <c r="AG27" s="1003">
        <v>4982.2666666666664</v>
      </c>
      <c r="AH27" s="1003">
        <v>2376</v>
      </c>
      <c r="AI27" s="1003">
        <v>2849</v>
      </c>
      <c r="AJ27" s="552"/>
    </row>
    <row r="28" spans="2:36" ht="15.75">
      <c r="B28" s="720" t="s">
        <v>326</v>
      </c>
      <c r="C28" s="720"/>
      <c r="D28" s="1020">
        <v>286</v>
      </c>
      <c r="E28" s="1021">
        <v>288.13333333333333</v>
      </c>
      <c r="F28" s="1021">
        <v>1595</v>
      </c>
      <c r="G28" s="1021">
        <v>1607.1</v>
      </c>
      <c r="H28" s="1021">
        <v>991</v>
      </c>
      <c r="I28" s="1021">
        <v>604</v>
      </c>
      <c r="J28" s="1024"/>
      <c r="K28" s="1029">
        <v>2997</v>
      </c>
      <c r="L28" s="1021">
        <v>3057.6000000000004</v>
      </c>
      <c r="M28" s="1021">
        <v>6340</v>
      </c>
      <c r="N28" s="1021">
        <v>6496</v>
      </c>
      <c r="O28" s="1021">
        <v>2734</v>
      </c>
      <c r="P28" s="1021">
        <v>3606</v>
      </c>
      <c r="Q28" s="1000"/>
      <c r="R28" s="1029">
        <v>1314</v>
      </c>
      <c r="S28" s="1021">
        <v>1273.9333333333334</v>
      </c>
      <c r="T28" s="1021">
        <v>4865</v>
      </c>
      <c r="U28" s="1021">
        <v>4764.6666666666661</v>
      </c>
      <c r="V28" s="1021">
        <v>2226</v>
      </c>
      <c r="W28" s="1021">
        <v>2639</v>
      </c>
      <c r="X28" s="1000"/>
      <c r="Y28" s="1029">
        <v>360</v>
      </c>
      <c r="Z28" s="1021">
        <v>1854</v>
      </c>
      <c r="AA28" s="1021">
        <v>1856</v>
      </c>
      <c r="AB28" s="1021">
        <v>795</v>
      </c>
      <c r="AC28" s="1000"/>
      <c r="AD28" s="1029">
        <v>4597</v>
      </c>
      <c r="AE28" s="1021">
        <v>4619.6666666666661</v>
      </c>
      <c r="AF28" s="1021">
        <v>12800</v>
      </c>
      <c r="AG28" s="1021">
        <v>12867.766666666666</v>
      </c>
      <c r="AH28" s="1021">
        <v>5951</v>
      </c>
      <c r="AI28" s="1021">
        <v>6849</v>
      </c>
      <c r="AJ28" s="552"/>
    </row>
    <row r="29" spans="2:36" ht="15.75">
      <c r="B29" s="430">
        <v>2</v>
      </c>
      <c r="C29" s="431" t="s">
        <v>115</v>
      </c>
      <c r="D29" s="1003">
        <v>72</v>
      </c>
      <c r="E29" s="1003">
        <v>71.400000000000006</v>
      </c>
      <c r="F29" s="1003">
        <v>366</v>
      </c>
      <c r="G29" s="1003">
        <v>377.23333333333335</v>
      </c>
      <c r="H29" s="1003">
        <v>193</v>
      </c>
      <c r="I29" s="1003">
        <v>173</v>
      </c>
      <c r="J29" s="1024"/>
      <c r="K29" s="1027">
        <v>687</v>
      </c>
      <c r="L29" s="1003">
        <v>704.43333333333328</v>
      </c>
      <c r="M29" s="1003">
        <v>1281</v>
      </c>
      <c r="N29" s="1003">
        <v>1318.6333333333334</v>
      </c>
      <c r="O29" s="1003">
        <v>533</v>
      </c>
      <c r="P29" s="1003">
        <v>748</v>
      </c>
      <c r="Q29" s="1000"/>
      <c r="R29" s="1027">
        <v>241</v>
      </c>
      <c r="S29" s="1003">
        <v>222.33333333333334</v>
      </c>
      <c r="T29" s="1003">
        <v>790</v>
      </c>
      <c r="U29" s="1003">
        <v>730.23333333333335</v>
      </c>
      <c r="V29" s="1003">
        <v>356</v>
      </c>
      <c r="W29" s="1003">
        <v>434</v>
      </c>
      <c r="X29" s="1000"/>
      <c r="Y29" s="1027">
        <v>69</v>
      </c>
      <c r="Z29" s="1003">
        <v>422</v>
      </c>
      <c r="AA29" s="1003">
        <v>273</v>
      </c>
      <c r="AB29" s="1003">
        <v>26</v>
      </c>
      <c r="AC29" s="1000"/>
      <c r="AD29" s="1027">
        <v>1000</v>
      </c>
      <c r="AE29" s="1003">
        <v>998.16666666666663</v>
      </c>
      <c r="AF29" s="1003">
        <v>2437</v>
      </c>
      <c r="AG29" s="1003">
        <v>2426.1000000000004</v>
      </c>
      <c r="AH29" s="1003">
        <v>1082</v>
      </c>
      <c r="AI29" s="1003">
        <v>1355</v>
      </c>
      <c r="AJ29" s="552"/>
    </row>
    <row r="30" spans="2:36" ht="15.75">
      <c r="B30" s="430">
        <v>13</v>
      </c>
      <c r="C30" s="431" t="s">
        <v>116</v>
      </c>
      <c r="D30" s="1003">
        <v>45</v>
      </c>
      <c r="E30" s="1003">
        <v>44.466666666666669</v>
      </c>
      <c r="F30" s="1003">
        <v>156</v>
      </c>
      <c r="G30" s="1003">
        <v>157.16666666666666</v>
      </c>
      <c r="H30" s="1003">
        <v>89</v>
      </c>
      <c r="I30" s="1003">
        <v>67</v>
      </c>
      <c r="J30" s="1025"/>
      <c r="K30" s="1027">
        <v>693</v>
      </c>
      <c r="L30" s="1003">
        <v>701.7</v>
      </c>
      <c r="M30" s="1003">
        <v>1416</v>
      </c>
      <c r="N30" s="1003">
        <v>1431.9</v>
      </c>
      <c r="O30" s="1003">
        <v>567</v>
      </c>
      <c r="P30" s="1003">
        <v>849</v>
      </c>
      <c r="Q30" s="1005"/>
      <c r="R30" s="1027">
        <v>270</v>
      </c>
      <c r="S30" s="1003">
        <v>268.3</v>
      </c>
      <c r="T30" s="1003">
        <v>787</v>
      </c>
      <c r="U30" s="1003">
        <v>797.5</v>
      </c>
      <c r="V30" s="1003">
        <v>372</v>
      </c>
      <c r="W30" s="1003">
        <v>415</v>
      </c>
      <c r="X30" s="1005"/>
      <c r="Y30" s="1027">
        <v>81</v>
      </c>
      <c r="Z30" s="1003">
        <v>309</v>
      </c>
      <c r="AA30" s="1003">
        <v>355</v>
      </c>
      <c r="AB30" s="1003">
        <v>42</v>
      </c>
      <c r="AC30" s="1005"/>
      <c r="AD30" s="1027">
        <v>1008</v>
      </c>
      <c r="AE30" s="1003">
        <v>1014.4666666666667</v>
      </c>
      <c r="AF30" s="1003">
        <v>2359</v>
      </c>
      <c r="AG30" s="1003">
        <v>2386.5666666666666</v>
      </c>
      <c r="AH30" s="1003">
        <v>1028</v>
      </c>
      <c r="AI30" s="1003">
        <v>1331</v>
      </c>
      <c r="AJ30" s="552"/>
    </row>
    <row r="31" spans="2:36">
      <c r="B31" s="430">
        <v>16</v>
      </c>
      <c r="C31" s="431" t="s">
        <v>117</v>
      </c>
      <c r="D31" s="1003">
        <v>15</v>
      </c>
      <c r="E31" s="1003">
        <v>15.466666666666667</v>
      </c>
      <c r="F31" s="1003">
        <v>68</v>
      </c>
      <c r="G31" s="1003">
        <v>67.599999999999994</v>
      </c>
      <c r="H31" s="1003">
        <v>36</v>
      </c>
      <c r="I31" s="1003">
        <v>32</v>
      </c>
      <c r="K31" s="1027">
        <v>218</v>
      </c>
      <c r="L31" s="1003">
        <v>219.46666666666667</v>
      </c>
      <c r="M31" s="1003">
        <v>385</v>
      </c>
      <c r="N31" s="1003">
        <v>387.76666666666665</v>
      </c>
      <c r="O31" s="1003">
        <v>151</v>
      </c>
      <c r="P31" s="1003">
        <v>234</v>
      </c>
      <c r="R31" s="1027">
        <v>171</v>
      </c>
      <c r="S31" s="1003">
        <v>158.56666666666666</v>
      </c>
      <c r="T31" s="1003">
        <v>639</v>
      </c>
      <c r="U31" s="1003">
        <v>600.79999999999995</v>
      </c>
      <c r="V31" s="1003">
        <v>268</v>
      </c>
      <c r="W31" s="1003">
        <v>371</v>
      </c>
      <c r="Y31" s="1027">
        <v>35</v>
      </c>
      <c r="Z31" s="1003">
        <v>417</v>
      </c>
      <c r="AA31" s="1003">
        <v>167</v>
      </c>
      <c r="AB31" s="1003">
        <v>20</v>
      </c>
      <c r="AD31" s="1027">
        <v>404</v>
      </c>
      <c r="AE31" s="1003">
        <v>393.5</v>
      </c>
      <c r="AF31" s="1003">
        <v>1092</v>
      </c>
      <c r="AG31" s="1003">
        <v>1056.1666666666665</v>
      </c>
      <c r="AH31" s="1003">
        <v>455</v>
      </c>
      <c r="AI31" s="1003">
        <v>637</v>
      </c>
      <c r="AJ31" s="552"/>
    </row>
    <row r="32" spans="2:36">
      <c r="B32" s="430">
        <v>19</v>
      </c>
      <c r="C32" s="431" t="s">
        <v>118</v>
      </c>
      <c r="D32" s="1003">
        <v>44</v>
      </c>
      <c r="E32" s="1003">
        <v>44.266666666666666</v>
      </c>
      <c r="F32" s="1003">
        <v>333</v>
      </c>
      <c r="G32" s="1003">
        <v>326.5</v>
      </c>
      <c r="H32" s="1003">
        <v>186</v>
      </c>
      <c r="I32" s="1003">
        <v>147</v>
      </c>
      <c r="K32" s="1027">
        <v>299</v>
      </c>
      <c r="L32" s="1003">
        <v>306.86666666666667</v>
      </c>
      <c r="M32" s="1003">
        <v>644</v>
      </c>
      <c r="N32" s="1003">
        <v>667.0333333333333</v>
      </c>
      <c r="O32" s="1003">
        <v>276</v>
      </c>
      <c r="P32" s="1003">
        <v>368</v>
      </c>
      <c r="R32" s="1027">
        <v>114</v>
      </c>
      <c r="S32" s="1003">
        <v>114.03333333333333</v>
      </c>
      <c r="T32" s="1003">
        <v>351</v>
      </c>
      <c r="U32" s="1003">
        <v>363</v>
      </c>
      <c r="V32" s="1003">
        <v>129</v>
      </c>
      <c r="W32" s="1003">
        <v>222</v>
      </c>
      <c r="Y32" s="1027">
        <v>19</v>
      </c>
      <c r="Z32" s="1003">
        <v>103</v>
      </c>
      <c r="AA32" s="1003">
        <v>222</v>
      </c>
      <c r="AB32" s="1003">
        <v>7</v>
      </c>
      <c r="AD32" s="1027">
        <v>457</v>
      </c>
      <c r="AE32" s="1003">
        <v>465.16666666666663</v>
      </c>
      <c r="AF32" s="1003">
        <v>1328</v>
      </c>
      <c r="AG32" s="1003">
        <v>1356.5333333333333</v>
      </c>
      <c r="AH32" s="1003">
        <v>591</v>
      </c>
      <c r="AI32" s="1003">
        <v>737</v>
      </c>
      <c r="AJ32" s="552"/>
    </row>
    <row r="33" spans="2:36">
      <c r="B33" s="430">
        <v>45</v>
      </c>
      <c r="C33" s="431" t="s">
        <v>119</v>
      </c>
      <c r="D33" s="1003">
        <v>110</v>
      </c>
      <c r="E33" s="1003">
        <v>112.53333333333333</v>
      </c>
      <c r="F33" s="1003">
        <v>672</v>
      </c>
      <c r="G33" s="1003">
        <v>678.6</v>
      </c>
      <c r="H33" s="1003">
        <v>487</v>
      </c>
      <c r="I33" s="1003">
        <v>185</v>
      </c>
      <c r="K33" s="1027">
        <v>1100</v>
      </c>
      <c r="L33" s="1003">
        <v>1125.1333333333334</v>
      </c>
      <c r="M33" s="1003">
        <v>2614</v>
      </c>
      <c r="N33" s="1003">
        <v>2690.6666666666665</v>
      </c>
      <c r="O33" s="1003">
        <v>1207</v>
      </c>
      <c r="P33" s="1003">
        <v>1407</v>
      </c>
      <c r="R33" s="1027">
        <v>518</v>
      </c>
      <c r="S33" s="1003">
        <v>510.7</v>
      </c>
      <c r="T33" s="1003">
        <v>2298</v>
      </c>
      <c r="U33" s="1003">
        <v>2273.1333333333332</v>
      </c>
      <c r="V33" s="1003">
        <v>1101</v>
      </c>
      <c r="W33" s="1003">
        <v>1197</v>
      </c>
      <c r="Y33" s="1027">
        <v>156</v>
      </c>
      <c r="Z33" s="1003">
        <v>603</v>
      </c>
      <c r="AA33" s="1003">
        <v>839</v>
      </c>
      <c r="AB33" s="1003">
        <v>700</v>
      </c>
      <c r="AD33" s="1027">
        <v>1728</v>
      </c>
      <c r="AE33" s="1003">
        <v>1748.3666666666668</v>
      </c>
      <c r="AF33" s="1003">
        <v>5584</v>
      </c>
      <c r="AG33" s="1003">
        <v>5642.4</v>
      </c>
      <c r="AH33" s="1003">
        <v>2795</v>
      </c>
      <c r="AI33" s="1003">
        <v>2789</v>
      </c>
      <c r="AJ33" s="552"/>
    </row>
    <row r="34" spans="2:36">
      <c r="B34" s="720" t="s">
        <v>325</v>
      </c>
      <c r="C34" s="720"/>
      <c r="D34" s="1020">
        <v>641</v>
      </c>
      <c r="E34" s="1021">
        <v>627.36666666666667</v>
      </c>
      <c r="F34" s="1021">
        <v>2657</v>
      </c>
      <c r="G34" s="1021">
        <v>2665.1</v>
      </c>
      <c r="H34" s="1021">
        <v>1501</v>
      </c>
      <c r="I34" s="1021">
        <v>1156</v>
      </c>
      <c r="K34" s="1029">
        <v>4307</v>
      </c>
      <c r="L34" s="1021">
        <v>4356.2666666666664</v>
      </c>
      <c r="M34" s="1021">
        <v>9932</v>
      </c>
      <c r="N34" s="1021">
        <v>9949.8666666666668</v>
      </c>
      <c r="O34" s="1021">
        <v>3939</v>
      </c>
      <c r="P34" s="1021">
        <v>5993</v>
      </c>
      <c r="R34" s="1029">
        <v>3842</v>
      </c>
      <c r="S34" s="1021">
        <v>3653.3666666666663</v>
      </c>
      <c r="T34" s="1021">
        <v>15178</v>
      </c>
      <c r="U34" s="1021">
        <v>14443.100000000002</v>
      </c>
      <c r="V34" s="1021">
        <v>6074</v>
      </c>
      <c r="W34" s="1021">
        <v>9104</v>
      </c>
      <c r="Y34" s="1029">
        <v>5188</v>
      </c>
      <c r="Z34" s="1021">
        <v>5112</v>
      </c>
      <c r="AA34" s="1021">
        <v>4439</v>
      </c>
      <c r="AB34" s="1021">
        <v>439</v>
      </c>
      <c r="AD34" s="1029">
        <v>8790</v>
      </c>
      <c r="AE34" s="1021">
        <v>8637</v>
      </c>
      <c r="AF34" s="1021">
        <v>27767</v>
      </c>
      <c r="AG34" s="1021">
        <v>27058.066666666666</v>
      </c>
      <c r="AH34" s="1021">
        <v>11514</v>
      </c>
      <c r="AI34" s="1021">
        <v>16253</v>
      </c>
      <c r="AJ34" s="552"/>
    </row>
    <row r="35" spans="2:36">
      <c r="B35" s="430">
        <v>5</v>
      </c>
      <c r="C35" s="431" t="s">
        <v>166</v>
      </c>
      <c r="D35" s="1003">
        <v>26</v>
      </c>
      <c r="E35" s="1003">
        <v>24.233333333333334</v>
      </c>
      <c r="F35" s="1003">
        <v>90</v>
      </c>
      <c r="G35" s="1003">
        <v>86.066666666666663</v>
      </c>
      <c r="H35" s="1003">
        <v>55</v>
      </c>
      <c r="I35" s="1003">
        <v>35</v>
      </c>
      <c r="K35" s="1027">
        <v>239</v>
      </c>
      <c r="L35" s="1003">
        <v>240.93333333333334</v>
      </c>
      <c r="M35" s="1003">
        <v>563</v>
      </c>
      <c r="N35" s="1003">
        <v>562.16666666666663</v>
      </c>
      <c r="O35" s="1003">
        <v>252</v>
      </c>
      <c r="P35" s="1003">
        <v>311</v>
      </c>
      <c r="R35" s="1027">
        <v>187</v>
      </c>
      <c r="S35" s="1003">
        <v>206.1</v>
      </c>
      <c r="T35" s="1003">
        <v>700</v>
      </c>
      <c r="U35" s="1003">
        <v>754.0333333333333</v>
      </c>
      <c r="V35" s="1003">
        <v>291</v>
      </c>
      <c r="W35" s="1003">
        <v>409</v>
      </c>
      <c r="Y35" s="1027">
        <v>166</v>
      </c>
      <c r="Z35" s="1003">
        <v>131</v>
      </c>
      <c r="AA35" s="1003">
        <v>340</v>
      </c>
      <c r="AB35" s="1003">
        <v>63</v>
      </c>
      <c r="AD35" s="1027">
        <v>452</v>
      </c>
      <c r="AE35" s="1003">
        <v>471.26666666666665</v>
      </c>
      <c r="AF35" s="1003">
        <v>1353</v>
      </c>
      <c r="AG35" s="1003">
        <v>1402.2666666666667</v>
      </c>
      <c r="AH35" s="1003">
        <v>598</v>
      </c>
      <c r="AI35" s="1003">
        <v>755</v>
      </c>
      <c r="AJ35" s="552"/>
    </row>
    <row r="36" spans="2:36">
      <c r="B36" s="430">
        <v>9</v>
      </c>
      <c r="C36" s="431" t="s">
        <v>124</v>
      </c>
      <c r="D36" s="1003">
        <v>114</v>
      </c>
      <c r="E36" s="1003">
        <v>110.53333333333333</v>
      </c>
      <c r="F36" s="1003">
        <v>470</v>
      </c>
      <c r="G36" s="1003">
        <v>495.13333333333333</v>
      </c>
      <c r="H36" s="1003">
        <v>282</v>
      </c>
      <c r="I36" s="1003">
        <v>188</v>
      </c>
      <c r="K36" s="1027">
        <v>660</v>
      </c>
      <c r="L36" s="1003">
        <v>668.16666666666663</v>
      </c>
      <c r="M36" s="1003">
        <v>1469</v>
      </c>
      <c r="N36" s="1003">
        <v>1469.7</v>
      </c>
      <c r="O36" s="1003">
        <v>529</v>
      </c>
      <c r="P36" s="1003">
        <v>940</v>
      </c>
      <c r="R36" s="1027">
        <v>518</v>
      </c>
      <c r="S36" s="1003">
        <v>482.33333333333331</v>
      </c>
      <c r="T36" s="1003">
        <v>2103</v>
      </c>
      <c r="U36" s="1003">
        <v>1961.8666666666666</v>
      </c>
      <c r="V36" s="1003">
        <v>739</v>
      </c>
      <c r="W36" s="1003">
        <v>1364</v>
      </c>
      <c r="Y36" s="1027">
        <v>702</v>
      </c>
      <c r="Z36" s="1003">
        <v>713</v>
      </c>
      <c r="AA36" s="1003">
        <v>588</v>
      </c>
      <c r="AB36" s="1003">
        <v>100</v>
      </c>
      <c r="AD36" s="1027">
        <v>1292</v>
      </c>
      <c r="AE36" s="1003">
        <v>1261.0333333333333</v>
      </c>
      <c r="AF36" s="1003">
        <v>4042</v>
      </c>
      <c r="AG36" s="1003">
        <v>3926.7</v>
      </c>
      <c r="AH36" s="1003">
        <v>1550</v>
      </c>
      <c r="AI36" s="1003">
        <v>2492</v>
      </c>
      <c r="AJ36" s="552"/>
    </row>
    <row r="37" spans="2:36">
      <c r="B37" s="430">
        <v>24</v>
      </c>
      <c r="C37" s="431" t="s">
        <v>125</v>
      </c>
      <c r="D37" s="1003">
        <v>91</v>
      </c>
      <c r="E37" s="1003">
        <v>88.266666666666666</v>
      </c>
      <c r="F37" s="1003">
        <v>396</v>
      </c>
      <c r="G37" s="1003">
        <v>387.13333333333333</v>
      </c>
      <c r="H37" s="1003">
        <v>197</v>
      </c>
      <c r="I37" s="1003">
        <v>199</v>
      </c>
      <c r="K37" s="1027">
        <v>837</v>
      </c>
      <c r="L37" s="1003">
        <v>845.1</v>
      </c>
      <c r="M37" s="1003">
        <v>1906</v>
      </c>
      <c r="N37" s="1003">
        <v>1901.4</v>
      </c>
      <c r="O37" s="1003">
        <v>752</v>
      </c>
      <c r="P37" s="1003">
        <v>1154</v>
      </c>
      <c r="R37" s="1027">
        <v>853</v>
      </c>
      <c r="S37" s="1003">
        <v>795.3</v>
      </c>
      <c r="T37" s="1003">
        <v>3075</v>
      </c>
      <c r="U37" s="1003">
        <v>2869.8666666666668</v>
      </c>
      <c r="V37" s="1003">
        <v>1167</v>
      </c>
      <c r="W37" s="1003">
        <v>1908</v>
      </c>
      <c r="Y37" s="1027">
        <v>1154</v>
      </c>
      <c r="Z37" s="1003">
        <v>1216</v>
      </c>
      <c r="AA37" s="1003">
        <v>672</v>
      </c>
      <c r="AB37" s="1003">
        <v>33</v>
      </c>
      <c r="AD37" s="1027">
        <v>1781</v>
      </c>
      <c r="AE37" s="1003">
        <v>1728.6666666666665</v>
      </c>
      <c r="AF37" s="1003">
        <v>5377</v>
      </c>
      <c r="AG37" s="1003">
        <v>5158.3999999999996</v>
      </c>
      <c r="AH37" s="1003">
        <v>2116</v>
      </c>
      <c r="AI37" s="1003">
        <v>3261</v>
      </c>
      <c r="AJ37" s="552"/>
    </row>
    <row r="38" spans="2:36">
      <c r="B38" s="430">
        <v>34</v>
      </c>
      <c r="C38" s="431" t="s">
        <v>126</v>
      </c>
      <c r="D38" s="1003">
        <v>39</v>
      </c>
      <c r="E38" s="1003">
        <v>39.633333333333333</v>
      </c>
      <c r="F38" s="1003">
        <v>117</v>
      </c>
      <c r="G38" s="1003">
        <v>149.6</v>
      </c>
      <c r="H38" s="1003">
        <v>80</v>
      </c>
      <c r="I38" s="1003">
        <v>37</v>
      </c>
      <c r="K38" s="1027">
        <v>251</v>
      </c>
      <c r="L38" s="1003">
        <v>253.83333333333334</v>
      </c>
      <c r="M38" s="1003">
        <v>494</v>
      </c>
      <c r="N38" s="1003">
        <v>499.73333333333335</v>
      </c>
      <c r="O38" s="1003">
        <v>200</v>
      </c>
      <c r="P38" s="1003">
        <v>294</v>
      </c>
      <c r="R38" s="1027">
        <v>264</v>
      </c>
      <c r="S38" s="1003">
        <v>252.56666666666666</v>
      </c>
      <c r="T38" s="1003">
        <v>848</v>
      </c>
      <c r="U38" s="1003">
        <v>803.4666666666667</v>
      </c>
      <c r="V38" s="1003">
        <v>355</v>
      </c>
      <c r="W38" s="1003">
        <v>493</v>
      </c>
      <c r="Y38" s="1027">
        <v>290</v>
      </c>
      <c r="Z38" s="1003">
        <v>266</v>
      </c>
      <c r="AA38" s="1003">
        <v>231</v>
      </c>
      <c r="AB38" s="1003">
        <v>61</v>
      </c>
      <c r="AD38" s="1027">
        <v>554</v>
      </c>
      <c r="AE38" s="1003">
        <v>546.0333333333333</v>
      </c>
      <c r="AF38" s="1003">
        <v>1459</v>
      </c>
      <c r="AG38" s="1003">
        <v>1452.8000000000002</v>
      </c>
      <c r="AH38" s="1003">
        <v>635</v>
      </c>
      <c r="AI38" s="1003">
        <v>824</v>
      </c>
      <c r="AJ38" s="552"/>
    </row>
    <row r="39" spans="2:36">
      <c r="B39" s="430">
        <v>37</v>
      </c>
      <c r="C39" s="431" t="s">
        <v>127</v>
      </c>
      <c r="D39" s="1003">
        <v>125</v>
      </c>
      <c r="E39" s="1003">
        <v>124.4</v>
      </c>
      <c r="F39" s="1003">
        <v>464</v>
      </c>
      <c r="G39" s="1003">
        <v>453.1</v>
      </c>
      <c r="H39" s="1003">
        <v>241</v>
      </c>
      <c r="I39" s="1003">
        <v>223</v>
      </c>
      <c r="K39" s="1027">
        <v>736</v>
      </c>
      <c r="L39" s="1003">
        <v>742.76666666666665</v>
      </c>
      <c r="M39" s="1003">
        <v>1805</v>
      </c>
      <c r="N39" s="1003">
        <v>1808.6333333333334</v>
      </c>
      <c r="O39" s="1003">
        <v>734</v>
      </c>
      <c r="P39" s="1003">
        <v>1071</v>
      </c>
      <c r="R39" s="1027">
        <v>600</v>
      </c>
      <c r="S39" s="1003">
        <v>566.79999999999995</v>
      </c>
      <c r="T39" s="1003">
        <v>2608</v>
      </c>
      <c r="U39" s="1003">
        <v>2487.7333333333331</v>
      </c>
      <c r="V39" s="1003">
        <v>1120</v>
      </c>
      <c r="W39" s="1003">
        <v>1488</v>
      </c>
      <c r="Y39" s="1027">
        <v>757</v>
      </c>
      <c r="Z39" s="1003">
        <v>923</v>
      </c>
      <c r="AA39" s="1003">
        <v>883</v>
      </c>
      <c r="AB39" s="1003">
        <v>45</v>
      </c>
      <c r="AD39" s="1027">
        <v>1461</v>
      </c>
      <c r="AE39" s="1003">
        <v>1433.9666666666667</v>
      </c>
      <c r="AF39" s="1003">
        <v>4877</v>
      </c>
      <c r="AG39" s="1003">
        <v>4749.4666666666672</v>
      </c>
      <c r="AH39" s="1003">
        <v>2095</v>
      </c>
      <c r="AI39" s="1003">
        <v>2782</v>
      </c>
      <c r="AJ39" s="552"/>
    </row>
    <row r="40" spans="2:36">
      <c r="B40" s="430">
        <v>40</v>
      </c>
      <c r="C40" s="431" t="s">
        <v>128</v>
      </c>
      <c r="D40" s="1003">
        <v>40</v>
      </c>
      <c r="E40" s="1003">
        <v>39.299999999999997</v>
      </c>
      <c r="F40" s="1003">
        <v>156</v>
      </c>
      <c r="G40" s="1003">
        <v>156.46666666666667</v>
      </c>
      <c r="H40" s="1003">
        <v>98</v>
      </c>
      <c r="I40" s="1003">
        <v>58</v>
      </c>
      <c r="K40" s="1027">
        <v>259</v>
      </c>
      <c r="L40" s="1003">
        <v>265</v>
      </c>
      <c r="M40" s="1003">
        <v>594</v>
      </c>
      <c r="N40" s="1003">
        <v>604.5</v>
      </c>
      <c r="O40" s="1003">
        <v>201</v>
      </c>
      <c r="P40" s="1003">
        <v>393</v>
      </c>
      <c r="R40" s="1027">
        <v>269</v>
      </c>
      <c r="S40" s="1003">
        <v>279.39999999999998</v>
      </c>
      <c r="T40" s="1003">
        <v>1114</v>
      </c>
      <c r="U40" s="1003">
        <v>1178.9666666666667</v>
      </c>
      <c r="V40" s="1003">
        <v>482</v>
      </c>
      <c r="W40" s="1003">
        <v>632</v>
      </c>
      <c r="Y40" s="1027">
        <v>296</v>
      </c>
      <c r="Z40" s="1003">
        <v>376</v>
      </c>
      <c r="AA40" s="1003">
        <v>380</v>
      </c>
      <c r="AB40" s="1003">
        <v>62</v>
      </c>
      <c r="AD40" s="1027">
        <v>568</v>
      </c>
      <c r="AE40" s="1003">
        <v>583.70000000000005</v>
      </c>
      <c r="AF40" s="1003">
        <v>1864</v>
      </c>
      <c r="AG40" s="1003">
        <v>1939.9333333333334</v>
      </c>
      <c r="AH40" s="1003">
        <v>781</v>
      </c>
      <c r="AI40" s="1003">
        <v>1083</v>
      </c>
      <c r="AJ40" s="552"/>
    </row>
    <row r="41" spans="2:36">
      <c r="B41" s="430">
        <v>42</v>
      </c>
      <c r="C41" s="431" t="s">
        <v>129</v>
      </c>
      <c r="D41" s="1003">
        <v>19</v>
      </c>
      <c r="E41" s="1003">
        <v>17.833333333333332</v>
      </c>
      <c r="F41" s="1003">
        <v>111</v>
      </c>
      <c r="G41" s="1003">
        <v>107</v>
      </c>
      <c r="H41" s="1003">
        <v>71</v>
      </c>
      <c r="I41" s="1003">
        <v>40</v>
      </c>
      <c r="K41" s="1027">
        <v>116</v>
      </c>
      <c r="L41" s="1003">
        <v>117.5</v>
      </c>
      <c r="M41" s="1003">
        <v>243</v>
      </c>
      <c r="N41" s="1003">
        <v>243.2</v>
      </c>
      <c r="O41" s="1003">
        <v>109</v>
      </c>
      <c r="P41" s="1003">
        <v>134</v>
      </c>
      <c r="R41" s="1027">
        <v>143</v>
      </c>
      <c r="S41" s="1003">
        <v>130.23333333333332</v>
      </c>
      <c r="T41" s="1003">
        <v>486</v>
      </c>
      <c r="U41" s="1003">
        <v>455.06666666666666</v>
      </c>
      <c r="V41" s="1003">
        <v>182</v>
      </c>
      <c r="W41" s="1003">
        <v>304</v>
      </c>
      <c r="Y41" s="1027">
        <v>200</v>
      </c>
      <c r="Z41" s="1003">
        <v>113</v>
      </c>
      <c r="AA41" s="1003">
        <v>172</v>
      </c>
      <c r="AB41" s="1003">
        <v>1</v>
      </c>
      <c r="AD41" s="1027">
        <v>278</v>
      </c>
      <c r="AE41" s="1003">
        <v>265.56666666666666</v>
      </c>
      <c r="AF41" s="1003">
        <v>840</v>
      </c>
      <c r="AG41" s="1003">
        <v>805.26666666666665</v>
      </c>
      <c r="AH41" s="1003">
        <v>362</v>
      </c>
      <c r="AI41" s="1003">
        <v>478</v>
      </c>
      <c r="AJ41" s="552"/>
    </row>
    <row r="42" spans="2:36">
      <c r="B42" s="430">
        <v>47</v>
      </c>
      <c r="C42" s="431" t="s">
        <v>130</v>
      </c>
      <c r="D42" s="1003">
        <v>151</v>
      </c>
      <c r="E42" s="1003">
        <v>148.30000000000001</v>
      </c>
      <c r="F42" s="1003">
        <v>683</v>
      </c>
      <c r="G42" s="1003">
        <v>668.1</v>
      </c>
      <c r="H42" s="1003">
        <v>379</v>
      </c>
      <c r="I42" s="1003">
        <v>304</v>
      </c>
      <c r="K42" s="1027">
        <v>945</v>
      </c>
      <c r="L42" s="1003">
        <v>957.26666666666665</v>
      </c>
      <c r="M42" s="1003">
        <v>2333</v>
      </c>
      <c r="N42" s="1003">
        <v>2332.0666666666666</v>
      </c>
      <c r="O42" s="1003">
        <v>955</v>
      </c>
      <c r="P42" s="1003">
        <v>1378</v>
      </c>
      <c r="R42" s="1027">
        <v>712</v>
      </c>
      <c r="S42" s="1003">
        <v>671.83333333333337</v>
      </c>
      <c r="T42" s="1003">
        <v>3393</v>
      </c>
      <c r="U42" s="1003">
        <v>3152.4</v>
      </c>
      <c r="V42" s="1003">
        <v>1397</v>
      </c>
      <c r="W42" s="1003">
        <v>1996</v>
      </c>
      <c r="Y42" s="1027">
        <v>1367</v>
      </c>
      <c r="Z42" s="1003">
        <v>1034</v>
      </c>
      <c r="AA42" s="1003">
        <v>924</v>
      </c>
      <c r="AB42" s="1003">
        <v>68</v>
      </c>
      <c r="AD42" s="1027">
        <v>1808</v>
      </c>
      <c r="AE42" s="1003">
        <v>1777.4</v>
      </c>
      <c r="AF42" s="1003">
        <v>6409</v>
      </c>
      <c r="AG42" s="1003">
        <v>6152.5666666666666</v>
      </c>
      <c r="AH42" s="1003">
        <v>2731</v>
      </c>
      <c r="AI42" s="1003">
        <v>3678</v>
      </c>
      <c r="AJ42" s="552"/>
    </row>
    <row r="43" spans="2:36">
      <c r="B43" s="430">
        <v>49</v>
      </c>
      <c r="C43" s="431" t="s">
        <v>131</v>
      </c>
      <c r="D43" s="1003">
        <v>36</v>
      </c>
      <c r="E43" s="1003">
        <v>34.866666666666667</v>
      </c>
      <c r="F43" s="1003">
        <v>170</v>
      </c>
      <c r="G43" s="1003">
        <v>162.5</v>
      </c>
      <c r="H43" s="1003">
        <v>98</v>
      </c>
      <c r="I43" s="1003">
        <v>72</v>
      </c>
      <c r="K43" s="1027">
        <v>264</v>
      </c>
      <c r="L43" s="1003">
        <v>265.7</v>
      </c>
      <c r="M43" s="1003">
        <v>525</v>
      </c>
      <c r="N43" s="1003">
        <v>528.4666666666667</v>
      </c>
      <c r="O43" s="1003">
        <v>207</v>
      </c>
      <c r="P43" s="1003">
        <v>318</v>
      </c>
      <c r="R43" s="1027">
        <v>296</v>
      </c>
      <c r="S43" s="1003">
        <v>268.8</v>
      </c>
      <c r="T43" s="1003">
        <v>851</v>
      </c>
      <c r="U43" s="1003">
        <v>779.7</v>
      </c>
      <c r="V43" s="1003">
        <v>341</v>
      </c>
      <c r="W43" s="1003">
        <v>510</v>
      </c>
      <c r="Y43" s="1027">
        <v>256</v>
      </c>
      <c r="Z43" s="1003">
        <v>340</v>
      </c>
      <c r="AA43" s="1003">
        <v>249</v>
      </c>
      <c r="AB43" s="1003">
        <v>6</v>
      </c>
      <c r="AD43" s="1027">
        <v>596</v>
      </c>
      <c r="AE43" s="1003">
        <v>569.36666666666667</v>
      </c>
      <c r="AF43" s="1003">
        <v>1546</v>
      </c>
      <c r="AG43" s="1003">
        <v>1470.6666666666667</v>
      </c>
      <c r="AH43" s="1003">
        <v>646</v>
      </c>
      <c r="AI43" s="1003">
        <v>900</v>
      </c>
      <c r="AJ43" s="552"/>
    </row>
    <row r="44" spans="2:36">
      <c r="B44" s="720" t="s">
        <v>40</v>
      </c>
      <c r="C44" s="720"/>
      <c r="D44" s="1020">
        <v>3494</v>
      </c>
      <c r="E44" s="1021">
        <v>3523.5</v>
      </c>
      <c r="F44" s="1021">
        <v>21613</v>
      </c>
      <c r="G44" s="1021">
        <v>22012.699999999997</v>
      </c>
      <c r="H44" s="1021">
        <v>11304</v>
      </c>
      <c r="I44" s="1021">
        <v>10309</v>
      </c>
      <c r="K44" s="1029">
        <v>14536</v>
      </c>
      <c r="L44" s="1021">
        <v>14904.833333333332</v>
      </c>
      <c r="M44" s="1021">
        <v>47521</v>
      </c>
      <c r="N44" s="1021">
        <v>49856.23333333333</v>
      </c>
      <c r="O44" s="1021">
        <v>22116</v>
      </c>
      <c r="P44" s="1021">
        <v>25405</v>
      </c>
      <c r="R44" s="1029">
        <v>20915</v>
      </c>
      <c r="S44" s="1021">
        <v>22053.166666666664</v>
      </c>
      <c r="T44" s="1021">
        <v>127225</v>
      </c>
      <c r="U44" s="1021">
        <v>136994.30000000002</v>
      </c>
      <c r="V44" s="1021">
        <v>65417</v>
      </c>
      <c r="W44" s="1021">
        <v>61808</v>
      </c>
      <c r="Y44" s="1029">
        <v>44162</v>
      </c>
      <c r="Z44" s="1021">
        <v>43322</v>
      </c>
      <c r="AA44" s="1021">
        <v>31855</v>
      </c>
      <c r="AB44" s="1021">
        <v>7886</v>
      </c>
      <c r="AD44" s="1029">
        <v>38945</v>
      </c>
      <c r="AE44" s="1021">
        <v>40481.500000000007</v>
      </c>
      <c r="AF44" s="1021">
        <v>196359</v>
      </c>
      <c r="AG44" s="1021">
        <v>208863.23333333337</v>
      </c>
      <c r="AH44" s="1021">
        <v>98837</v>
      </c>
      <c r="AI44" s="1021">
        <v>97522</v>
      </c>
      <c r="AJ44" s="552"/>
    </row>
    <row r="45" spans="2:36">
      <c r="B45" s="430">
        <v>8</v>
      </c>
      <c r="C45" s="431" t="s">
        <v>97</v>
      </c>
      <c r="D45" s="1003">
        <v>2776</v>
      </c>
      <c r="E45" s="1003">
        <v>2788.5</v>
      </c>
      <c r="F45" s="1003">
        <v>18361</v>
      </c>
      <c r="G45" s="1003">
        <v>18656.3</v>
      </c>
      <c r="H45" s="1003">
        <v>9555</v>
      </c>
      <c r="I45" s="1003">
        <v>8806</v>
      </c>
      <c r="K45" s="1027">
        <v>11478</v>
      </c>
      <c r="L45" s="1003">
        <v>11751.033333333333</v>
      </c>
      <c r="M45" s="1003">
        <v>39725</v>
      </c>
      <c r="N45" s="1003">
        <v>41598.933333333334</v>
      </c>
      <c r="O45" s="1003">
        <v>18804</v>
      </c>
      <c r="P45" s="1003">
        <v>20921</v>
      </c>
      <c r="R45" s="1027">
        <v>14751</v>
      </c>
      <c r="S45" s="1003">
        <v>15505.466666666667</v>
      </c>
      <c r="T45" s="1003">
        <v>97729</v>
      </c>
      <c r="U45" s="1003">
        <v>104960.93333333333</v>
      </c>
      <c r="V45" s="1003">
        <v>51846</v>
      </c>
      <c r="W45" s="1003">
        <v>45883</v>
      </c>
      <c r="Y45" s="1027">
        <v>31386</v>
      </c>
      <c r="Z45" s="1003">
        <v>32937</v>
      </c>
      <c r="AA45" s="1003">
        <v>26723</v>
      </c>
      <c r="AB45" s="1003">
        <v>6683</v>
      </c>
      <c r="AD45" s="1027">
        <v>29005</v>
      </c>
      <c r="AE45" s="1003">
        <v>30045</v>
      </c>
      <c r="AF45" s="1003">
        <v>155815</v>
      </c>
      <c r="AG45" s="1003">
        <v>165216.16666666669</v>
      </c>
      <c r="AH45" s="1003">
        <v>80205</v>
      </c>
      <c r="AI45" s="1003">
        <v>75610</v>
      </c>
      <c r="AJ45" s="552"/>
    </row>
    <row r="46" spans="2:36">
      <c r="B46" s="430">
        <v>17</v>
      </c>
      <c r="C46" s="431" t="s">
        <v>617</v>
      </c>
      <c r="D46" s="1003">
        <v>352</v>
      </c>
      <c r="E46" s="1003">
        <v>360.06666666666666</v>
      </c>
      <c r="F46" s="1003">
        <v>1813</v>
      </c>
      <c r="G46" s="1003">
        <v>1881.8333333333333</v>
      </c>
      <c r="H46" s="1003">
        <v>1061</v>
      </c>
      <c r="I46" s="1003">
        <v>752</v>
      </c>
      <c r="K46" s="1027">
        <v>1187</v>
      </c>
      <c r="L46" s="1003">
        <v>1218</v>
      </c>
      <c r="M46" s="1003">
        <v>3225</v>
      </c>
      <c r="N46" s="1003">
        <v>3402.0666666666666</v>
      </c>
      <c r="O46" s="1003">
        <v>1310</v>
      </c>
      <c r="P46" s="1003">
        <v>1915</v>
      </c>
      <c r="R46" s="1027">
        <v>2772</v>
      </c>
      <c r="S46" s="1003">
        <v>2901.3</v>
      </c>
      <c r="T46" s="1003">
        <v>15288</v>
      </c>
      <c r="U46" s="1003">
        <v>16269.066666666668</v>
      </c>
      <c r="V46" s="1003">
        <v>7553</v>
      </c>
      <c r="W46" s="1003">
        <v>7735</v>
      </c>
      <c r="Y46" s="1027">
        <v>5661</v>
      </c>
      <c r="Z46" s="1003">
        <v>5520</v>
      </c>
      <c r="AA46" s="1003">
        <v>3391</v>
      </c>
      <c r="AB46" s="1003">
        <v>716</v>
      </c>
      <c r="AD46" s="1027">
        <v>4311</v>
      </c>
      <c r="AE46" s="1003">
        <v>4479.3666666666668</v>
      </c>
      <c r="AF46" s="1003">
        <v>20326</v>
      </c>
      <c r="AG46" s="1003">
        <v>21552.966666666667</v>
      </c>
      <c r="AH46" s="1003">
        <v>9924</v>
      </c>
      <c r="AI46" s="1003">
        <v>10402</v>
      </c>
      <c r="AJ46" s="552"/>
    </row>
    <row r="47" spans="2:36">
      <c r="B47" s="430">
        <v>25</v>
      </c>
      <c r="C47" s="431" t="s">
        <v>619</v>
      </c>
      <c r="D47" s="1003">
        <v>144</v>
      </c>
      <c r="E47" s="1003">
        <v>146.36666666666667</v>
      </c>
      <c r="F47" s="1003">
        <v>394</v>
      </c>
      <c r="G47" s="1003">
        <v>406.5</v>
      </c>
      <c r="H47" s="1003">
        <v>159</v>
      </c>
      <c r="I47" s="1003">
        <v>235</v>
      </c>
      <c r="K47" s="1027">
        <v>710</v>
      </c>
      <c r="L47" s="1003">
        <v>732.93333333333328</v>
      </c>
      <c r="M47" s="1003">
        <v>1803</v>
      </c>
      <c r="N47" s="1003">
        <v>1907.7333333333333</v>
      </c>
      <c r="O47" s="1003">
        <v>811</v>
      </c>
      <c r="P47" s="1003">
        <v>992</v>
      </c>
      <c r="R47" s="1027">
        <v>1058</v>
      </c>
      <c r="S47" s="1003">
        <v>1131.0333333333333</v>
      </c>
      <c r="T47" s="1003">
        <v>3858</v>
      </c>
      <c r="U47" s="1003">
        <v>4165.0333333333338</v>
      </c>
      <c r="V47" s="1003">
        <v>1556</v>
      </c>
      <c r="W47" s="1003">
        <v>2302</v>
      </c>
      <c r="Y47" s="1027">
        <v>1781</v>
      </c>
      <c r="Z47" s="1003">
        <v>1528</v>
      </c>
      <c r="AA47" s="1003">
        <v>465</v>
      </c>
      <c r="AB47" s="1003">
        <v>84</v>
      </c>
      <c r="AD47" s="1027">
        <v>1912</v>
      </c>
      <c r="AE47" s="1003">
        <v>2010.3333333333333</v>
      </c>
      <c r="AF47" s="1003">
        <v>6055</v>
      </c>
      <c r="AG47" s="1003">
        <v>6479.2666666666673</v>
      </c>
      <c r="AH47" s="1003">
        <v>2526</v>
      </c>
      <c r="AI47" s="1003">
        <v>3529</v>
      </c>
      <c r="AJ47" s="552"/>
    </row>
    <row r="48" spans="2:36">
      <c r="B48" s="430">
        <v>43</v>
      </c>
      <c r="C48" s="431" t="s">
        <v>98</v>
      </c>
      <c r="D48" s="1003">
        <v>222</v>
      </c>
      <c r="E48" s="1003">
        <v>228.56666666666666</v>
      </c>
      <c r="F48" s="1003">
        <v>1045</v>
      </c>
      <c r="G48" s="1003">
        <v>1068.0666666666666</v>
      </c>
      <c r="H48" s="1003">
        <v>529</v>
      </c>
      <c r="I48" s="1003">
        <v>516</v>
      </c>
      <c r="K48" s="1027">
        <v>1161</v>
      </c>
      <c r="L48" s="1003">
        <v>1202.8666666666666</v>
      </c>
      <c r="M48" s="1003">
        <v>2768</v>
      </c>
      <c r="N48" s="1003">
        <v>2947.5</v>
      </c>
      <c r="O48" s="1003">
        <v>1191</v>
      </c>
      <c r="P48" s="1003">
        <v>1577</v>
      </c>
      <c r="R48" s="1027">
        <v>2334</v>
      </c>
      <c r="S48" s="1003">
        <v>2515.3666666666668</v>
      </c>
      <c r="T48" s="1003">
        <v>10350</v>
      </c>
      <c r="U48" s="1003">
        <v>11599.266666666666</v>
      </c>
      <c r="V48" s="1003">
        <v>4462</v>
      </c>
      <c r="W48" s="1003">
        <v>5888</v>
      </c>
      <c r="Y48" s="1027">
        <v>5334</v>
      </c>
      <c r="Z48" s="1003">
        <v>3337</v>
      </c>
      <c r="AA48" s="1003">
        <v>1276</v>
      </c>
      <c r="AB48" s="1003">
        <v>403</v>
      </c>
      <c r="AD48" s="1027">
        <v>3717</v>
      </c>
      <c r="AE48" s="1003">
        <v>3946.8</v>
      </c>
      <c r="AF48" s="1003">
        <v>14163</v>
      </c>
      <c r="AG48" s="1003">
        <v>15614.833333333332</v>
      </c>
      <c r="AH48" s="1003">
        <v>6182</v>
      </c>
      <c r="AI48" s="1003">
        <v>7981</v>
      </c>
      <c r="AJ48" s="552"/>
    </row>
    <row r="49" spans="1:36">
      <c r="B49" s="720" t="s">
        <v>360</v>
      </c>
      <c r="C49" s="720"/>
      <c r="D49" s="1020">
        <v>1924</v>
      </c>
      <c r="E49" s="1021">
        <v>1922.2333333333333</v>
      </c>
      <c r="F49" s="1021">
        <v>9700</v>
      </c>
      <c r="G49" s="1021">
        <v>9338.9666666666672</v>
      </c>
      <c r="H49" s="1021">
        <v>5691</v>
      </c>
      <c r="I49" s="1021">
        <v>4009</v>
      </c>
      <c r="K49" s="1029">
        <v>7395</v>
      </c>
      <c r="L49" s="1021">
        <v>7543.8666666666668</v>
      </c>
      <c r="M49" s="1021">
        <v>20050</v>
      </c>
      <c r="N49" s="1021">
        <v>20396.8</v>
      </c>
      <c r="O49" s="1021">
        <v>8992</v>
      </c>
      <c r="P49" s="1021">
        <v>11058</v>
      </c>
      <c r="R49" s="1029">
        <v>2751</v>
      </c>
      <c r="S49" s="1021">
        <v>2735.4</v>
      </c>
      <c r="T49" s="1021">
        <v>16710</v>
      </c>
      <c r="U49" s="1021">
        <v>16854.266666666666</v>
      </c>
      <c r="V49" s="1021">
        <v>8153</v>
      </c>
      <c r="W49" s="1021">
        <v>8557</v>
      </c>
      <c r="Y49" s="1029">
        <v>611</v>
      </c>
      <c r="Z49" s="1021">
        <v>2538</v>
      </c>
      <c r="AA49" s="1021">
        <v>11004</v>
      </c>
      <c r="AB49" s="1021">
        <v>2557</v>
      </c>
      <c r="AD49" s="1029">
        <v>12070</v>
      </c>
      <c r="AE49" s="1021">
        <v>12201.5</v>
      </c>
      <c r="AF49" s="1021">
        <v>46460</v>
      </c>
      <c r="AG49" s="1021">
        <v>46590.033333333333</v>
      </c>
      <c r="AH49" s="1021">
        <v>22836</v>
      </c>
      <c r="AI49" s="1021">
        <v>23624</v>
      </c>
      <c r="AJ49" s="552"/>
    </row>
    <row r="50" spans="1:36">
      <c r="B50" s="430">
        <v>3</v>
      </c>
      <c r="C50" s="431" t="s">
        <v>109</v>
      </c>
      <c r="D50" s="1003">
        <v>678</v>
      </c>
      <c r="E50" s="1003">
        <v>680.5</v>
      </c>
      <c r="F50" s="1003">
        <v>3011</v>
      </c>
      <c r="G50" s="1003">
        <v>3022.4666666666667</v>
      </c>
      <c r="H50" s="1003">
        <v>1742</v>
      </c>
      <c r="I50" s="1003">
        <v>1269</v>
      </c>
      <c r="K50" s="1027">
        <v>3650</v>
      </c>
      <c r="L50" s="1003">
        <v>3716.8</v>
      </c>
      <c r="M50" s="1003">
        <v>9601</v>
      </c>
      <c r="N50" s="1003">
        <v>9784.5333333333328</v>
      </c>
      <c r="O50" s="1003">
        <v>4486</v>
      </c>
      <c r="P50" s="1003">
        <v>5115</v>
      </c>
      <c r="R50" s="1027">
        <v>1353</v>
      </c>
      <c r="S50" s="1003">
        <v>1351.4333333333334</v>
      </c>
      <c r="T50" s="1003">
        <v>9755</v>
      </c>
      <c r="U50" s="1003">
        <v>9702.8333333333339</v>
      </c>
      <c r="V50" s="1003">
        <v>4864</v>
      </c>
      <c r="W50" s="1003">
        <v>4891</v>
      </c>
      <c r="Y50" s="1027">
        <v>186</v>
      </c>
      <c r="Z50" s="1003">
        <v>1379</v>
      </c>
      <c r="AA50" s="1003">
        <v>6504</v>
      </c>
      <c r="AB50" s="1003">
        <v>1686</v>
      </c>
      <c r="AD50" s="1027">
        <v>5681</v>
      </c>
      <c r="AE50" s="1003">
        <v>5748.7333333333336</v>
      </c>
      <c r="AF50" s="1003">
        <v>22367</v>
      </c>
      <c r="AG50" s="1003">
        <v>22509.833333333336</v>
      </c>
      <c r="AH50" s="1003">
        <v>11092</v>
      </c>
      <c r="AI50" s="1003">
        <v>11275</v>
      </c>
      <c r="AJ50" s="552"/>
    </row>
    <row r="51" spans="1:36">
      <c r="B51" s="430">
        <v>12</v>
      </c>
      <c r="C51" s="431" t="s">
        <v>110</v>
      </c>
      <c r="D51" s="1003">
        <v>218</v>
      </c>
      <c r="E51" s="1003">
        <v>222.6</v>
      </c>
      <c r="F51" s="1003">
        <v>813</v>
      </c>
      <c r="G51" s="1003">
        <v>847</v>
      </c>
      <c r="H51" s="1003">
        <v>484</v>
      </c>
      <c r="I51" s="1003">
        <v>329</v>
      </c>
      <c r="K51" s="1027">
        <v>727</v>
      </c>
      <c r="L51" s="1003">
        <v>741.4</v>
      </c>
      <c r="M51" s="1003">
        <v>1713</v>
      </c>
      <c r="N51" s="1003">
        <v>1729.8333333333333</v>
      </c>
      <c r="O51" s="1003">
        <v>656</v>
      </c>
      <c r="P51" s="1003">
        <v>1057</v>
      </c>
      <c r="R51" s="1027">
        <v>205</v>
      </c>
      <c r="S51" s="1003">
        <v>196.53333333333333</v>
      </c>
      <c r="T51" s="1003">
        <v>880</v>
      </c>
      <c r="U51" s="1003">
        <v>875.9666666666667</v>
      </c>
      <c r="V51" s="1003">
        <v>375</v>
      </c>
      <c r="W51" s="1003">
        <v>505</v>
      </c>
      <c r="Y51" s="1027">
        <v>32</v>
      </c>
      <c r="Z51" s="1003">
        <v>246</v>
      </c>
      <c r="AA51" s="1003">
        <v>528</v>
      </c>
      <c r="AB51" s="1003">
        <v>74</v>
      </c>
      <c r="AD51" s="1027">
        <v>1150</v>
      </c>
      <c r="AE51" s="1003">
        <v>1160.5333333333333</v>
      </c>
      <c r="AF51" s="1003">
        <v>3406</v>
      </c>
      <c r="AG51" s="1003">
        <v>3452.7999999999997</v>
      </c>
      <c r="AH51" s="1003">
        <v>1515</v>
      </c>
      <c r="AI51" s="1003">
        <v>1891</v>
      </c>
      <c r="AJ51" s="552"/>
    </row>
    <row r="52" spans="1:36">
      <c r="B52" s="430">
        <v>46</v>
      </c>
      <c r="C52" s="431" t="s">
        <v>111</v>
      </c>
      <c r="D52" s="1003">
        <v>1028</v>
      </c>
      <c r="E52" s="1003">
        <v>1019.1333333333333</v>
      </c>
      <c r="F52" s="1003">
        <v>5876</v>
      </c>
      <c r="G52" s="1003">
        <v>5469.5</v>
      </c>
      <c r="H52" s="1003">
        <v>3465</v>
      </c>
      <c r="I52" s="1003">
        <v>2411</v>
      </c>
      <c r="K52" s="1027">
        <v>3018</v>
      </c>
      <c r="L52" s="1003">
        <v>3085.6666666666665</v>
      </c>
      <c r="M52" s="1003">
        <v>8736</v>
      </c>
      <c r="N52" s="1003">
        <v>8882.4333333333325</v>
      </c>
      <c r="O52" s="1003">
        <v>3850</v>
      </c>
      <c r="P52" s="1003">
        <v>4886</v>
      </c>
      <c r="R52" s="1027">
        <v>1193</v>
      </c>
      <c r="S52" s="1003">
        <v>1187.4333333333334</v>
      </c>
      <c r="T52" s="1003">
        <v>6075</v>
      </c>
      <c r="U52" s="1003">
        <v>6275.4666666666662</v>
      </c>
      <c r="V52" s="1003">
        <v>2914</v>
      </c>
      <c r="W52" s="1003">
        <v>3161</v>
      </c>
      <c r="Y52" s="1027">
        <v>393</v>
      </c>
      <c r="Z52" s="1003">
        <v>913</v>
      </c>
      <c r="AA52" s="1003">
        <v>3972</v>
      </c>
      <c r="AB52" s="1003">
        <v>797</v>
      </c>
      <c r="AD52" s="1027">
        <v>5239</v>
      </c>
      <c r="AE52" s="1003">
        <v>5292.2333333333336</v>
      </c>
      <c r="AF52" s="1003">
        <v>20687</v>
      </c>
      <c r="AG52" s="1003">
        <v>20627.399999999998</v>
      </c>
      <c r="AH52" s="1003">
        <v>10229</v>
      </c>
      <c r="AI52" s="1003">
        <v>10458</v>
      </c>
      <c r="AJ52" s="552"/>
    </row>
    <row r="53" spans="1:36">
      <c r="B53" s="720" t="s">
        <v>43</v>
      </c>
      <c r="C53" s="720"/>
      <c r="D53" s="1020">
        <v>212</v>
      </c>
      <c r="E53" s="1021">
        <v>211.73333333333335</v>
      </c>
      <c r="F53" s="1021">
        <v>659</v>
      </c>
      <c r="G53" s="1021">
        <v>665.5</v>
      </c>
      <c r="H53" s="1021">
        <v>393</v>
      </c>
      <c r="I53" s="1021">
        <v>266</v>
      </c>
      <c r="K53" s="1029">
        <v>1357</v>
      </c>
      <c r="L53" s="1021">
        <v>1383.6666666666665</v>
      </c>
      <c r="M53" s="1021">
        <v>2417</v>
      </c>
      <c r="N53" s="1021">
        <v>2460.8999999999996</v>
      </c>
      <c r="O53" s="1021">
        <v>1025</v>
      </c>
      <c r="P53" s="1021">
        <v>1392</v>
      </c>
      <c r="R53" s="1029">
        <v>529</v>
      </c>
      <c r="S53" s="1021">
        <v>527.73333333333335</v>
      </c>
      <c r="T53" s="1021">
        <v>1929</v>
      </c>
      <c r="U53" s="1021">
        <v>1916.4666666666667</v>
      </c>
      <c r="V53" s="1021">
        <v>934</v>
      </c>
      <c r="W53" s="1021">
        <v>995</v>
      </c>
      <c r="Y53" s="1029">
        <v>30</v>
      </c>
      <c r="Z53" s="1021">
        <v>737</v>
      </c>
      <c r="AA53" s="1021">
        <v>1086</v>
      </c>
      <c r="AB53" s="1021">
        <v>76</v>
      </c>
      <c r="AD53" s="1029">
        <v>2098</v>
      </c>
      <c r="AE53" s="1021">
        <v>2123.1333333333332</v>
      </c>
      <c r="AF53" s="1021">
        <v>5005</v>
      </c>
      <c r="AG53" s="1021">
        <v>5042.8666666666668</v>
      </c>
      <c r="AH53" s="1021">
        <v>2352</v>
      </c>
      <c r="AI53" s="1021">
        <v>2653</v>
      </c>
      <c r="AJ53" s="552"/>
    </row>
    <row r="54" spans="1:36">
      <c r="B54" s="437">
        <v>10</v>
      </c>
      <c r="C54" s="438" t="s">
        <v>123</v>
      </c>
      <c r="D54" s="1001">
        <v>106</v>
      </c>
      <c r="E54" s="1001">
        <v>106</v>
      </c>
      <c r="F54" s="1001">
        <v>237</v>
      </c>
      <c r="G54" s="1001">
        <v>242.06666666666666</v>
      </c>
      <c r="H54" s="1001">
        <v>155</v>
      </c>
      <c r="I54" s="1001">
        <v>82</v>
      </c>
      <c r="K54" s="1026">
        <v>585</v>
      </c>
      <c r="L54" s="1001">
        <v>599.0333333333333</v>
      </c>
      <c r="M54" s="1001">
        <v>1017</v>
      </c>
      <c r="N54" s="1001">
        <v>1037.3333333333333</v>
      </c>
      <c r="O54" s="1001">
        <v>468</v>
      </c>
      <c r="P54" s="1001">
        <v>549</v>
      </c>
      <c r="R54" s="1026">
        <v>301</v>
      </c>
      <c r="S54" s="1001">
        <v>300.36666666666667</v>
      </c>
      <c r="T54" s="1001">
        <v>1039</v>
      </c>
      <c r="U54" s="1001">
        <v>1038.0333333333333</v>
      </c>
      <c r="V54" s="1001">
        <v>499</v>
      </c>
      <c r="W54" s="1001">
        <v>540</v>
      </c>
      <c r="Y54" s="1026">
        <v>12</v>
      </c>
      <c r="Z54" s="1001">
        <v>436</v>
      </c>
      <c r="AA54" s="1001">
        <v>549</v>
      </c>
      <c r="AB54" s="1001">
        <v>42</v>
      </c>
      <c r="AD54" s="1026">
        <v>992</v>
      </c>
      <c r="AE54" s="1001">
        <v>1005.4</v>
      </c>
      <c r="AF54" s="1001">
        <v>2293</v>
      </c>
      <c r="AG54" s="1001">
        <v>2317.4333333333334</v>
      </c>
      <c r="AH54" s="1001">
        <v>1122</v>
      </c>
      <c r="AI54" s="1001">
        <v>1171</v>
      </c>
      <c r="AJ54" s="552"/>
    </row>
    <row r="55" spans="1:36">
      <c r="B55" s="434">
        <v>6</v>
      </c>
      <c r="C55" s="435" t="s">
        <v>122</v>
      </c>
      <c r="D55" s="1003">
        <v>106</v>
      </c>
      <c r="E55" s="1003">
        <v>105.73333333333333</v>
      </c>
      <c r="F55" s="1003">
        <v>422</v>
      </c>
      <c r="G55" s="1003">
        <v>423.43333333333334</v>
      </c>
      <c r="H55" s="1003">
        <v>238</v>
      </c>
      <c r="I55" s="1003">
        <v>184</v>
      </c>
      <c r="K55" s="1027">
        <v>772</v>
      </c>
      <c r="L55" s="1003">
        <v>784.63333333333333</v>
      </c>
      <c r="M55" s="1003">
        <v>1400</v>
      </c>
      <c r="N55" s="1003">
        <v>1423.5666666666666</v>
      </c>
      <c r="O55" s="1003">
        <v>557</v>
      </c>
      <c r="P55" s="1003">
        <v>843</v>
      </c>
      <c r="R55" s="1027">
        <v>228</v>
      </c>
      <c r="S55" s="1003">
        <v>227.36666666666667</v>
      </c>
      <c r="T55" s="1003">
        <v>890</v>
      </c>
      <c r="U55" s="1003">
        <v>878.43333333333328</v>
      </c>
      <c r="V55" s="1003">
        <v>435</v>
      </c>
      <c r="W55" s="1003">
        <v>455</v>
      </c>
      <c r="Y55" s="1027">
        <v>18</v>
      </c>
      <c r="Z55" s="1003">
        <v>301</v>
      </c>
      <c r="AA55" s="1003">
        <v>537</v>
      </c>
      <c r="AB55" s="1003">
        <v>34</v>
      </c>
      <c r="AD55" s="1027">
        <v>1106</v>
      </c>
      <c r="AE55" s="1003">
        <v>1117.7333333333333</v>
      </c>
      <c r="AF55" s="1003">
        <v>2712</v>
      </c>
      <c r="AG55" s="1003">
        <v>2725.4333333333334</v>
      </c>
      <c r="AH55" s="1003">
        <v>1230</v>
      </c>
      <c r="AI55" s="1003">
        <v>1482</v>
      </c>
      <c r="AJ55" s="552"/>
    </row>
    <row r="56" spans="1:36">
      <c r="A56" s="721"/>
      <c r="B56" s="720" t="s">
        <v>46</v>
      </c>
      <c r="C56" s="720"/>
      <c r="D56" s="1020">
        <v>715</v>
      </c>
      <c r="E56" s="1021">
        <v>700.0333333333333</v>
      </c>
      <c r="F56" s="1021">
        <v>3136</v>
      </c>
      <c r="G56" s="1021">
        <v>2986.2333333333331</v>
      </c>
      <c r="H56" s="1021">
        <v>1827</v>
      </c>
      <c r="I56" s="1021">
        <v>1309</v>
      </c>
      <c r="K56" s="1029">
        <v>4494</v>
      </c>
      <c r="L56" s="1021">
        <v>4563.3</v>
      </c>
      <c r="M56" s="1021">
        <v>10369</v>
      </c>
      <c r="N56" s="1021">
        <v>10415.199999999999</v>
      </c>
      <c r="O56" s="1021">
        <v>4444</v>
      </c>
      <c r="P56" s="1021">
        <v>5925</v>
      </c>
      <c r="R56" s="1029">
        <v>3651</v>
      </c>
      <c r="S56" s="1021">
        <v>3376.5999999999995</v>
      </c>
      <c r="T56" s="1021">
        <v>13413</v>
      </c>
      <c r="U56" s="1021">
        <v>12417.633333333333</v>
      </c>
      <c r="V56" s="1021">
        <v>5700</v>
      </c>
      <c r="W56" s="1021">
        <v>7713</v>
      </c>
      <c r="Y56" s="1029">
        <v>4274</v>
      </c>
      <c r="Z56" s="1021">
        <v>5144</v>
      </c>
      <c r="AA56" s="1021">
        <v>3538</v>
      </c>
      <c r="AB56" s="1021">
        <v>457</v>
      </c>
      <c r="AD56" s="1029">
        <v>8860</v>
      </c>
      <c r="AE56" s="1021">
        <v>8639.9333333333343</v>
      </c>
      <c r="AF56" s="1021">
        <v>26918</v>
      </c>
      <c r="AG56" s="1021">
        <v>25819.066666666666</v>
      </c>
      <c r="AH56" s="1021">
        <v>11971</v>
      </c>
      <c r="AI56" s="1021">
        <v>14947</v>
      </c>
      <c r="AJ56" s="552"/>
    </row>
    <row r="57" spans="1:36">
      <c r="B57" s="430">
        <v>15</v>
      </c>
      <c r="C57" s="431" t="s">
        <v>621</v>
      </c>
      <c r="D57" s="1003">
        <v>284</v>
      </c>
      <c r="E57" s="1003">
        <v>278.3</v>
      </c>
      <c r="F57" s="1003">
        <v>1376</v>
      </c>
      <c r="G57" s="1003">
        <v>1283.3333333333333</v>
      </c>
      <c r="H57" s="1003">
        <v>898</v>
      </c>
      <c r="I57" s="1003">
        <v>478</v>
      </c>
      <c r="K57" s="1027">
        <v>1814</v>
      </c>
      <c r="L57" s="1003">
        <v>1843.1333333333334</v>
      </c>
      <c r="M57" s="1003">
        <v>4463</v>
      </c>
      <c r="N57" s="1003">
        <v>4487.1333333333332</v>
      </c>
      <c r="O57" s="1003">
        <v>1976</v>
      </c>
      <c r="P57" s="1003">
        <v>2487</v>
      </c>
      <c r="R57" s="1027">
        <v>1446</v>
      </c>
      <c r="S57" s="1003">
        <v>1344.1666666666667</v>
      </c>
      <c r="T57" s="1003">
        <v>5924</v>
      </c>
      <c r="U57" s="1003">
        <v>5550.8</v>
      </c>
      <c r="V57" s="1003">
        <v>2667</v>
      </c>
      <c r="W57" s="1003">
        <v>3257</v>
      </c>
      <c r="Y57" s="1027">
        <v>1426</v>
      </c>
      <c r="Z57" s="1003">
        <v>2440</v>
      </c>
      <c r="AA57" s="1003">
        <v>1726</v>
      </c>
      <c r="AB57" s="1003">
        <v>332</v>
      </c>
      <c r="AD57" s="1027">
        <v>3544</v>
      </c>
      <c r="AE57" s="1003">
        <v>3465.6000000000004</v>
      </c>
      <c r="AF57" s="1003">
        <v>11763</v>
      </c>
      <c r="AG57" s="1003">
        <v>11321.266666666666</v>
      </c>
      <c r="AH57" s="1003">
        <v>5541</v>
      </c>
      <c r="AI57" s="1003">
        <v>6222</v>
      </c>
      <c r="AJ57" s="552"/>
    </row>
    <row r="58" spans="1:36">
      <c r="B58" s="430">
        <v>27</v>
      </c>
      <c r="C58" s="431" t="s">
        <v>99</v>
      </c>
      <c r="D58" s="1003">
        <v>63</v>
      </c>
      <c r="E58" s="1003">
        <v>62.966666666666669</v>
      </c>
      <c r="F58" s="1003">
        <v>239</v>
      </c>
      <c r="G58" s="1003">
        <v>236.3</v>
      </c>
      <c r="H58" s="1003">
        <v>155</v>
      </c>
      <c r="I58" s="1003">
        <v>84</v>
      </c>
      <c r="K58" s="1027">
        <v>587</v>
      </c>
      <c r="L58" s="1003">
        <v>594.06666666666672</v>
      </c>
      <c r="M58" s="1003">
        <v>1203</v>
      </c>
      <c r="N58" s="1003">
        <v>1209.3333333333333</v>
      </c>
      <c r="O58" s="1003">
        <v>500</v>
      </c>
      <c r="P58" s="1003">
        <v>703</v>
      </c>
      <c r="R58" s="1027">
        <v>308</v>
      </c>
      <c r="S58" s="1003">
        <v>296.39999999999998</v>
      </c>
      <c r="T58" s="1003">
        <v>947</v>
      </c>
      <c r="U58" s="1003">
        <v>899.7</v>
      </c>
      <c r="V58" s="1003">
        <v>329</v>
      </c>
      <c r="W58" s="1003">
        <v>618</v>
      </c>
      <c r="Y58" s="1027">
        <v>238</v>
      </c>
      <c r="Z58" s="1003">
        <v>339</v>
      </c>
      <c r="AA58" s="1003">
        <v>334</v>
      </c>
      <c r="AB58" s="1003">
        <v>36</v>
      </c>
      <c r="AD58" s="1027">
        <v>958</v>
      </c>
      <c r="AE58" s="1003">
        <v>953.43333333333339</v>
      </c>
      <c r="AF58" s="1003">
        <v>2389</v>
      </c>
      <c r="AG58" s="1003">
        <v>2345.333333333333</v>
      </c>
      <c r="AH58" s="1003">
        <v>984</v>
      </c>
      <c r="AI58" s="1003">
        <v>1405</v>
      </c>
      <c r="AJ58" s="552"/>
    </row>
    <row r="59" spans="1:36">
      <c r="B59" s="430">
        <v>32</v>
      </c>
      <c r="C59" s="431" t="s">
        <v>361</v>
      </c>
      <c r="D59" s="1003">
        <v>82</v>
      </c>
      <c r="E59" s="1003">
        <v>83.033333333333331</v>
      </c>
      <c r="F59" s="1003">
        <v>447</v>
      </c>
      <c r="G59" s="1003">
        <v>450.33333333333331</v>
      </c>
      <c r="H59" s="1003">
        <v>180</v>
      </c>
      <c r="I59" s="1003">
        <v>267</v>
      </c>
      <c r="K59" s="1027">
        <v>591</v>
      </c>
      <c r="L59" s="1003">
        <v>600.83333333333337</v>
      </c>
      <c r="M59" s="1003">
        <v>1289</v>
      </c>
      <c r="N59" s="1003">
        <v>1285.6333333333334</v>
      </c>
      <c r="O59" s="1003">
        <v>533</v>
      </c>
      <c r="P59" s="1003">
        <v>756</v>
      </c>
      <c r="R59" s="1027">
        <v>530</v>
      </c>
      <c r="S59" s="1003">
        <v>521.66666666666663</v>
      </c>
      <c r="T59" s="1003">
        <v>1445</v>
      </c>
      <c r="U59" s="1003">
        <v>1430.0333333333333</v>
      </c>
      <c r="V59" s="1003">
        <v>643</v>
      </c>
      <c r="W59" s="1003">
        <v>802</v>
      </c>
      <c r="Y59" s="1027">
        <v>390</v>
      </c>
      <c r="Z59" s="1003">
        <v>817</v>
      </c>
      <c r="AA59" s="1003">
        <v>221</v>
      </c>
      <c r="AB59" s="1003">
        <v>17</v>
      </c>
      <c r="AD59" s="1027">
        <v>1203</v>
      </c>
      <c r="AE59" s="1003">
        <v>1205.5333333333333</v>
      </c>
      <c r="AF59" s="1003">
        <v>3181</v>
      </c>
      <c r="AG59" s="1003">
        <v>3166</v>
      </c>
      <c r="AH59" s="1003">
        <v>1356</v>
      </c>
      <c r="AI59" s="1003">
        <v>1825</v>
      </c>
      <c r="AJ59" s="552"/>
    </row>
    <row r="60" spans="1:36">
      <c r="B60" s="430">
        <v>36</v>
      </c>
      <c r="C60" s="431" t="s">
        <v>100</v>
      </c>
      <c r="D60" s="1003">
        <v>286</v>
      </c>
      <c r="E60" s="1003">
        <v>275.73333333333335</v>
      </c>
      <c r="F60" s="1003">
        <v>1074</v>
      </c>
      <c r="G60" s="1003">
        <v>1016.2666666666667</v>
      </c>
      <c r="H60" s="1003">
        <v>594</v>
      </c>
      <c r="I60" s="1003">
        <v>480</v>
      </c>
      <c r="K60" s="1027">
        <v>1502</v>
      </c>
      <c r="L60" s="1003">
        <v>1525.2666666666667</v>
      </c>
      <c r="M60" s="1003">
        <v>3414</v>
      </c>
      <c r="N60" s="1003">
        <v>3433.1</v>
      </c>
      <c r="O60" s="1003">
        <v>1435</v>
      </c>
      <c r="P60" s="1003">
        <v>1979</v>
      </c>
      <c r="R60" s="1027">
        <v>1367</v>
      </c>
      <c r="S60" s="1003">
        <v>1214.3666666666666</v>
      </c>
      <c r="T60" s="1003">
        <v>5097</v>
      </c>
      <c r="U60" s="1003">
        <v>4537.1000000000004</v>
      </c>
      <c r="V60" s="1003">
        <v>2061</v>
      </c>
      <c r="W60" s="1003">
        <v>3036</v>
      </c>
      <c r="Y60" s="1027">
        <v>2220</v>
      </c>
      <c r="Z60" s="1003">
        <v>1548</v>
      </c>
      <c r="AA60" s="1003">
        <v>1257</v>
      </c>
      <c r="AB60" s="1003">
        <v>72</v>
      </c>
      <c r="AD60" s="1027">
        <v>3155</v>
      </c>
      <c r="AE60" s="1003">
        <v>3015.3666666666668</v>
      </c>
      <c r="AF60" s="1003">
        <v>9585</v>
      </c>
      <c r="AG60" s="1003">
        <v>8986.4666666666672</v>
      </c>
      <c r="AH60" s="1003">
        <v>4090</v>
      </c>
      <c r="AI60" s="1003">
        <v>5495</v>
      </c>
      <c r="AJ60" s="552"/>
    </row>
    <row r="61" spans="1:36">
      <c r="B61" s="720" t="s">
        <v>362</v>
      </c>
      <c r="C61" s="720"/>
      <c r="D61" s="1020">
        <v>2412</v>
      </c>
      <c r="E61" s="1021">
        <v>2419.0666666666666</v>
      </c>
      <c r="F61" s="1021">
        <v>19996</v>
      </c>
      <c r="G61" s="1021">
        <v>20262.933333333334</v>
      </c>
      <c r="H61" s="1021">
        <v>10649</v>
      </c>
      <c r="I61" s="1021">
        <v>9347</v>
      </c>
      <c r="K61" s="1029">
        <v>13684</v>
      </c>
      <c r="L61" s="1021">
        <v>13957.933333333332</v>
      </c>
      <c r="M61" s="1021">
        <v>50561</v>
      </c>
      <c r="N61" s="1021">
        <v>52187.23333333333</v>
      </c>
      <c r="O61" s="1021">
        <v>23160</v>
      </c>
      <c r="P61" s="1021">
        <v>27401</v>
      </c>
      <c r="R61" s="1029">
        <v>7061</v>
      </c>
      <c r="S61" s="1021">
        <v>7090.0333333333338</v>
      </c>
      <c r="T61" s="1021">
        <v>61200</v>
      </c>
      <c r="U61" s="1021">
        <v>61761.7</v>
      </c>
      <c r="V61" s="1021">
        <v>29895</v>
      </c>
      <c r="W61" s="1021">
        <v>31305</v>
      </c>
      <c r="Y61" s="1029">
        <v>1115</v>
      </c>
      <c r="Z61" s="1021">
        <v>18059</v>
      </c>
      <c r="AA61" s="1021">
        <v>32685</v>
      </c>
      <c r="AB61" s="1021">
        <v>9341</v>
      </c>
      <c r="AD61" s="1029">
        <v>23157</v>
      </c>
      <c r="AE61" s="1021">
        <v>23467.033333333333</v>
      </c>
      <c r="AF61" s="1021">
        <v>131757</v>
      </c>
      <c r="AG61" s="1021">
        <v>134211.86666666664</v>
      </c>
      <c r="AH61" s="1021">
        <v>63704</v>
      </c>
      <c r="AI61" s="1021">
        <v>68053</v>
      </c>
      <c r="AJ61" s="552"/>
    </row>
    <row r="62" spans="1:36">
      <c r="B62" s="440">
        <v>28</v>
      </c>
      <c r="C62" s="441" t="s">
        <v>363</v>
      </c>
      <c r="D62" s="1001">
        <v>2412</v>
      </c>
      <c r="E62" s="1001">
        <v>2419.0666666666666</v>
      </c>
      <c r="F62" s="1001">
        <v>19996</v>
      </c>
      <c r="G62" s="1001">
        <v>20262.933333333334</v>
      </c>
      <c r="H62" s="1001">
        <v>10649</v>
      </c>
      <c r="I62" s="1001">
        <v>9347</v>
      </c>
      <c r="K62" s="1026">
        <v>13684</v>
      </c>
      <c r="L62" s="1001">
        <v>13957.933333333332</v>
      </c>
      <c r="M62" s="1001">
        <v>50561</v>
      </c>
      <c r="N62" s="1001">
        <v>52187.23333333333</v>
      </c>
      <c r="O62" s="1001">
        <v>23160</v>
      </c>
      <c r="P62" s="1001">
        <v>27401</v>
      </c>
      <c r="R62" s="1026">
        <v>7061</v>
      </c>
      <c r="S62" s="1001">
        <v>7090.0333333333338</v>
      </c>
      <c r="T62" s="1001">
        <v>61200</v>
      </c>
      <c r="U62" s="1001">
        <v>61761.7</v>
      </c>
      <c r="V62" s="1001">
        <v>29895</v>
      </c>
      <c r="W62" s="1001">
        <v>31305</v>
      </c>
      <c r="Y62" s="1026">
        <v>1115</v>
      </c>
      <c r="Z62" s="1001">
        <v>18059</v>
      </c>
      <c r="AA62" s="1001">
        <v>32685</v>
      </c>
      <c r="AB62" s="1001">
        <v>9341</v>
      </c>
      <c r="AD62" s="1026">
        <v>23157</v>
      </c>
      <c r="AE62" s="1001">
        <v>23467.033333333333</v>
      </c>
      <c r="AF62" s="1001">
        <v>131757</v>
      </c>
      <c r="AG62" s="1001">
        <v>134211.86666666664</v>
      </c>
      <c r="AH62" s="1001">
        <v>63704</v>
      </c>
      <c r="AI62" s="1001">
        <v>68053</v>
      </c>
      <c r="AJ62" s="552"/>
    </row>
    <row r="63" spans="1:36">
      <c r="B63" s="720" t="s">
        <v>364</v>
      </c>
      <c r="C63" s="720"/>
      <c r="D63" s="1020">
        <v>253</v>
      </c>
      <c r="E63" s="1021">
        <v>252.3</v>
      </c>
      <c r="F63" s="1021">
        <v>1261</v>
      </c>
      <c r="G63" s="1021">
        <v>1262.8</v>
      </c>
      <c r="H63" s="1021">
        <v>774</v>
      </c>
      <c r="I63" s="1021">
        <v>487</v>
      </c>
      <c r="K63" s="1029">
        <v>1968</v>
      </c>
      <c r="L63" s="1021">
        <v>2007.0666666666666</v>
      </c>
      <c r="M63" s="1021">
        <v>5159</v>
      </c>
      <c r="N63" s="1021">
        <v>5287.333333333333</v>
      </c>
      <c r="O63" s="1021">
        <v>2237</v>
      </c>
      <c r="P63" s="1021">
        <v>2922</v>
      </c>
      <c r="R63" s="1029">
        <v>1081</v>
      </c>
      <c r="S63" s="1021">
        <v>1069.5999999999999</v>
      </c>
      <c r="T63" s="1021">
        <v>4505</v>
      </c>
      <c r="U63" s="1021">
        <v>4616.2</v>
      </c>
      <c r="V63" s="1021">
        <v>2001</v>
      </c>
      <c r="W63" s="1021">
        <v>2504</v>
      </c>
      <c r="Y63" s="1029">
        <v>1335</v>
      </c>
      <c r="Z63" s="1021">
        <v>1461</v>
      </c>
      <c r="AA63" s="1021">
        <v>1389</v>
      </c>
      <c r="AB63" s="1021">
        <v>320</v>
      </c>
      <c r="AD63" s="1029">
        <v>3302</v>
      </c>
      <c r="AE63" s="1021">
        <v>3328.9666666666667</v>
      </c>
      <c r="AF63" s="1021">
        <v>10925</v>
      </c>
      <c r="AG63" s="1021">
        <v>11166.333333333332</v>
      </c>
      <c r="AH63" s="1021">
        <v>5012</v>
      </c>
      <c r="AI63" s="1021">
        <v>5913</v>
      </c>
      <c r="AJ63" s="552"/>
    </row>
    <row r="64" spans="1:36">
      <c r="B64" s="437">
        <v>30</v>
      </c>
      <c r="C64" s="438" t="s">
        <v>365</v>
      </c>
      <c r="D64" s="1001">
        <v>253</v>
      </c>
      <c r="E64" s="1001">
        <v>252.3</v>
      </c>
      <c r="F64" s="1001">
        <v>1261</v>
      </c>
      <c r="G64" s="1001">
        <v>1262.8</v>
      </c>
      <c r="H64" s="1001">
        <v>774</v>
      </c>
      <c r="I64" s="1001">
        <v>487</v>
      </c>
      <c r="K64" s="1026">
        <v>1968</v>
      </c>
      <c r="L64" s="1001">
        <v>2007.0666666666666</v>
      </c>
      <c r="M64" s="1001">
        <v>5159</v>
      </c>
      <c r="N64" s="1001">
        <v>5287.333333333333</v>
      </c>
      <c r="O64" s="1001">
        <v>2237</v>
      </c>
      <c r="P64" s="1001">
        <v>2922</v>
      </c>
      <c r="R64" s="1026">
        <v>1081</v>
      </c>
      <c r="S64" s="1001">
        <v>1069.5999999999999</v>
      </c>
      <c r="T64" s="1001">
        <v>4505</v>
      </c>
      <c r="U64" s="1001">
        <v>4616.2</v>
      </c>
      <c r="V64" s="1001">
        <v>2001</v>
      </c>
      <c r="W64" s="1001">
        <v>2504</v>
      </c>
      <c r="Y64" s="1026">
        <v>1335</v>
      </c>
      <c r="Z64" s="1001">
        <v>1461</v>
      </c>
      <c r="AA64" s="1001">
        <v>1389</v>
      </c>
      <c r="AB64" s="1001">
        <v>320</v>
      </c>
      <c r="AD64" s="1026">
        <v>3302</v>
      </c>
      <c r="AE64" s="1001">
        <v>3328.9666666666667</v>
      </c>
      <c r="AF64" s="1001">
        <v>10925</v>
      </c>
      <c r="AG64" s="1001">
        <v>11166.333333333332</v>
      </c>
      <c r="AH64" s="1001">
        <v>5012</v>
      </c>
      <c r="AI64" s="1001">
        <v>5913</v>
      </c>
      <c r="AJ64" s="552"/>
    </row>
    <row r="65" spans="2:36">
      <c r="B65" s="720" t="s">
        <v>49</v>
      </c>
      <c r="C65" s="720"/>
      <c r="D65" s="1020">
        <v>292</v>
      </c>
      <c r="E65" s="1021">
        <v>291</v>
      </c>
      <c r="F65" s="1021">
        <v>1193</v>
      </c>
      <c r="G65" s="1021">
        <v>1221.6333333333334</v>
      </c>
      <c r="H65" s="1021">
        <v>672</v>
      </c>
      <c r="I65" s="1021">
        <v>521</v>
      </c>
      <c r="K65" s="1029">
        <v>682</v>
      </c>
      <c r="L65" s="1021">
        <v>701.83333333333337</v>
      </c>
      <c r="M65" s="1021">
        <v>2040</v>
      </c>
      <c r="N65" s="1021">
        <v>2135.7666666666669</v>
      </c>
      <c r="O65" s="1021">
        <v>840</v>
      </c>
      <c r="P65" s="1021">
        <v>1200</v>
      </c>
      <c r="R65" s="1029">
        <v>1552</v>
      </c>
      <c r="S65" s="1021">
        <v>1574.2</v>
      </c>
      <c r="T65" s="1021">
        <v>7327</v>
      </c>
      <c r="U65" s="1021">
        <v>7534.0333333333338</v>
      </c>
      <c r="V65" s="1021">
        <v>2507</v>
      </c>
      <c r="W65" s="1021">
        <v>4820</v>
      </c>
      <c r="Y65" s="1029">
        <v>4567</v>
      </c>
      <c r="Z65" s="1021">
        <v>1459</v>
      </c>
      <c r="AA65" s="1021">
        <v>1227</v>
      </c>
      <c r="AB65" s="1021">
        <v>74</v>
      </c>
      <c r="AD65" s="1029">
        <v>2526</v>
      </c>
      <c r="AE65" s="1021">
        <v>2567.0333333333333</v>
      </c>
      <c r="AF65" s="1021">
        <v>10560</v>
      </c>
      <c r="AG65" s="1021">
        <v>10891.433333333334</v>
      </c>
      <c r="AH65" s="1021">
        <v>4019</v>
      </c>
      <c r="AI65" s="1021">
        <v>6541</v>
      </c>
      <c r="AJ65" s="552"/>
    </row>
    <row r="66" spans="2:36">
      <c r="B66" s="725">
        <v>31</v>
      </c>
      <c r="C66" s="726" t="s">
        <v>366</v>
      </c>
      <c r="D66" s="1001">
        <v>292</v>
      </c>
      <c r="E66" s="1001">
        <v>291</v>
      </c>
      <c r="F66" s="1001">
        <v>1193</v>
      </c>
      <c r="G66" s="1001">
        <v>1221.6333333333334</v>
      </c>
      <c r="H66" s="1001">
        <v>672</v>
      </c>
      <c r="I66" s="1001">
        <v>521</v>
      </c>
      <c r="K66" s="1026">
        <v>682</v>
      </c>
      <c r="L66" s="1001">
        <v>701.83333333333337</v>
      </c>
      <c r="M66" s="1001">
        <v>2040</v>
      </c>
      <c r="N66" s="1001">
        <v>2135.7666666666669</v>
      </c>
      <c r="O66" s="1001">
        <v>840</v>
      </c>
      <c r="P66" s="1001">
        <v>1200</v>
      </c>
      <c r="R66" s="1026">
        <v>1552</v>
      </c>
      <c r="S66" s="1001">
        <v>1574.2</v>
      </c>
      <c r="T66" s="1001">
        <v>7327</v>
      </c>
      <c r="U66" s="1001">
        <v>7534.0333333333338</v>
      </c>
      <c r="V66" s="1001">
        <v>2507</v>
      </c>
      <c r="W66" s="1001">
        <v>4820</v>
      </c>
      <c r="Y66" s="1026">
        <v>4567</v>
      </c>
      <c r="Z66" s="1001">
        <v>1459</v>
      </c>
      <c r="AA66" s="1001">
        <v>1227</v>
      </c>
      <c r="AB66" s="1001">
        <v>74</v>
      </c>
      <c r="AD66" s="1026">
        <v>2526</v>
      </c>
      <c r="AE66" s="1001">
        <v>2567.0333333333333</v>
      </c>
      <c r="AF66" s="1001">
        <v>10560</v>
      </c>
      <c r="AG66" s="1001">
        <v>10891.433333333334</v>
      </c>
      <c r="AH66" s="1001">
        <v>4019</v>
      </c>
      <c r="AI66" s="1001">
        <v>6541</v>
      </c>
      <c r="AJ66" s="552"/>
    </row>
    <row r="67" spans="2:36">
      <c r="B67" s="720" t="s">
        <v>75</v>
      </c>
      <c r="C67" s="720"/>
      <c r="D67" s="1020">
        <v>1035</v>
      </c>
      <c r="E67" s="1021">
        <v>1044.3</v>
      </c>
      <c r="F67" s="1021">
        <v>5367</v>
      </c>
      <c r="G67" s="1021">
        <v>5483.1</v>
      </c>
      <c r="H67" s="1021">
        <v>3633</v>
      </c>
      <c r="I67" s="1021">
        <v>1734</v>
      </c>
      <c r="K67" s="1029">
        <v>3727</v>
      </c>
      <c r="L67" s="1021">
        <v>3792.5666666666666</v>
      </c>
      <c r="M67" s="1021">
        <v>9320</v>
      </c>
      <c r="N67" s="1021">
        <v>9404.3666666666668</v>
      </c>
      <c r="O67" s="1021">
        <v>4187</v>
      </c>
      <c r="P67" s="1021">
        <v>5133</v>
      </c>
      <c r="R67" s="1029">
        <v>3512</v>
      </c>
      <c r="S67" s="1021">
        <v>3165.1333333333332</v>
      </c>
      <c r="T67" s="1021">
        <v>16457</v>
      </c>
      <c r="U67" s="1021">
        <v>14961.333333333332</v>
      </c>
      <c r="V67" s="1021">
        <v>7125</v>
      </c>
      <c r="W67" s="1021">
        <v>9332</v>
      </c>
      <c r="Y67" s="1029">
        <v>8303</v>
      </c>
      <c r="Z67" s="1021">
        <v>3412</v>
      </c>
      <c r="AA67" s="1021">
        <v>4251</v>
      </c>
      <c r="AB67" s="1021">
        <v>491</v>
      </c>
      <c r="AD67" s="1029">
        <v>8274</v>
      </c>
      <c r="AE67" s="1021">
        <v>8002</v>
      </c>
      <c r="AF67" s="1021">
        <v>31144</v>
      </c>
      <c r="AG67" s="1021">
        <v>29848.799999999999</v>
      </c>
      <c r="AH67" s="1021">
        <v>14945</v>
      </c>
      <c r="AI67" s="1021">
        <v>16199</v>
      </c>
      <c r="AJ67" s="552"/>
    </row>
    <row r="68" spans="2:36">
      <c r="B68" s="430">
        <v>1</v>
      </c>
      <c r="C68" s="431" t="s">
        <v>367</v>
      </c>
      <c r="D68" s="1003">
        <v>184</v>
      </c>
      <c r="E68" s="1003">
        <v>188.56666666666666</v>
      </c>
      <c r="F68" s="1003">
        <v>1079</v>
      </c>
      <c r="G68" s="1003">
        <v>1116.0666666666666</v>
      </c>
      <c r="H68" s="1003">
        <v>785</v>
      </c>
      <c r="I68" s="1003">
        <v>294</v>
      </c>
      <c r="K68" s="1027">
        <v>542</v>
      </c>
      <c r="L68" s="1003">
        <v>554.63333333333333</v>
      </c>
      <c r="M68" s="1003">
        <v>1178</v>
      </c>
      <c r="N68" s="1003">
        <v>1192.1666666666667</v>
      </c>
      <c r="O68" s="1003">
        <v>536</v>
      </c>
      <c r="P68" s="1003">
        <v>642</v>
      </c>
      <c r="R68" s="1027">
        <v>456</v>
      </c>
      <c r="S68" s="1003">
        <v>408.93333333333334</v>
      </c>
      <c r="T68" s="1003">
        <v>1911</v>
      </c>
      <c r="U68" s="1003">
        <v>1717.9</v>
      </c>
      <c r="V68" s="1003">
        <v>755</v>
      </c>
      <c r="W68" s="1003">
        <v>1156</v>
      </c>
      <c r="Y68" s="1027">
        <v>997</v>
      </c>
      <c r="Z68" s="1003">
        <v>421</v>
      </c>
      <c r="AA68" s="1003">
        <v>468</v>
      </c>
      <c r="AB68" s="1003">
        <v>25</v>
      </c>
      <c r="AD68" s="1027">
        <v>1182</v>
      </c>
      <c r="AE68" s="1003">
        <v>1152.1333333333334</v>
      </c>
      <c r="AF68" s="1003">
        <v>4168</v>
      </c>
      <c r="AG68" s="1003">
        <v>4026.1333333333337</v>
      </c>
      <c r="AH68" s="1003">
        <v>2076</v>
      </c>
      <c r="AI68" s="1003">
        <v>2092</v>
      </c>
      <c r="AJ68" s="552"/>
    </row>
    <row r="69" spans="2:36">
      <c r="B69" s="430">
        <v>20</v>
      </c>
      <c r="C69" s="431" t="s">
        <v>368</v>
      </c>
      <c r="D69" s="1003">
        <v>383</v>
      </c>
      <c r="E69" s="1003">
        <v>385.43333333333334</v>
      </c>
      <c r="F69" s="1003">
        <v>2070</v>
      </c>
      <c r="G69" s="1003">
        <v>2104.5333333333333</v>
      </c>
      <c r="H69" s="1003">
        <v>1415</v>
      </c>
      <c r="I69" s="1003">
        <v>655</v>
      </c>
      <c r="K69" s="1027">
        <v>1177</v>
      </c>
      <c r="L69" s="1003">
        <v>1187.3333333333333</v>
      </c>
      <c r="M69" s="1003">
        <v>3135</v>
      </c>
      <c r="N69" s="1003">
        <v>3141.6</v>
      </c>
      <c r="O69" s="1003">
        <v>1425</v>
      </c>
      <c r="P69" s="1003">
        <v>1710</v>
      </c>
      <c r="R69" s="1027">
        <v>1497</v>
      </c>
      <c r="S69" s="1003">
        <v>1350.3333333333333</v>
      </c>
      <c r="T69" s="1003">
        <v>6896</v>
      </c>
      <c r="U69" s="1003">
        <v>6192.2333333333336</v>
      </c>
      <c r="V69" s="1003">
        <v>2889</v>
      </c>
      <c r="W69" s="1003">
        <v>4007</v>
      </c>
      <c r="Y69" s="1027">
        <v>4113</v>
      </c>
      <c r="Z69" s="1003">
        <v>1190</v>
      </c>
      <c r="AA69" s="1003">
        <v>1472</v>
      </c>
      <c r="AB69" s="1003">
        <v>121</v>
      </c>
      <c r="AD69" s="1027">
        <v>3057</v>
      </c>
      <c r="AE69" s="1003">
        <v>2923.1</v>
      </c>
      <c r="AF69" s="1003">
        <v>12101</v>
      </c>
      <c r="AG69" s="1003">
        <v>11438.366666666667</v>
      </c>
      <c r="AH69" s="1003">
        <v>5729</v>
      </c>
      <c r="AI69" s="1003">
        <v>6372</v>
      </c>
      <c r="AJ69" s="552"/>
    </row>
    <row r="70" spans="2:36">
      <c r="B70" s="430">
        <v>48</v>
      </c>
      <c r="C70" s="431" t="s">
        <v>631</v>
      </c>
      <c r="D70" s="1003">
        <v>468</v>
      </c>
      <c r="E70" s="1003">
        <v>470.3</v>
      </c>
      <c r="F70" s="1003">
        <v>2218</v>
      </c>
      <c r="G70" s="1003">
        <v>2262.5</v>
      </c>
      <c r="H70" s="1003">
        <v>1433</v>
      </c>
      <c r="I70" s="1003">
        <v>785</v>
      </c>
      <c r="K70" s="1027">
        <v>2008</v>
      </c>
      <c r="L70" s="1003">
        <v>2050.6</v>
      </c>
      <c r="M70" s="1003">
        <v>5007</v>
      </c>
      <c r="N70" s="1003">
        <v>5070.6000000000004</v>
      </c>
      <c r="O70" s="1003">
        <v>2226</v>
      </c>
      <c r="P70" s="1003">
        <v>2781</v>
      </c>
      <c r="R70" s="1027">
        <v>1559</v>
      </c>
      <c r="S70" s="1003">
        <v>1405.8666666666666</v>
      </c>
      <c r="T70" s="1003">
        <v>7650</v>
      </c>
      <c r="U70" s="1003">
        <v>7051.2</v>
      </c>
      <c r="V70" s="1003">
        <v>3481</v>
      </c>
      <c r="W70" s="1003">
        <v>4169</v>
      </c>
      <c r="Y70" s="1027">
        <v>3193</v>
      </c>
      <c r="Z70" s="1003">
        <v>1801</v>
      </c>
      <c r="AA70" s="1003">
        <v>2311</v>
      </c>
      <c r="AB70" s="1003">
        <v>345</v>
      </c>
      <c r="AD70" s="1027">
        <v>4035</v>
      </c>
      <c r="AE70" s="1003">
        <v>3926.7666666666664</v>
      </c>
      <c r="AF70" s="1003">
        <v>14875</v>
      </c>
      <c r="AG70" s="1003">
        <v>14384.3</v>
      </c>
      <c r="AH70" s="1003">
        <v>7140</v>
      </c>
      <c r="AI70" s="1003">
        <v>7735</v>
      </c>
      <c r="AJ70" s="552"/>
    </row>
    <row r="71" spans="2:36">
      <c r="B71" s="720" t="s">
        <v>50</v>
      </c>
      <c r="C71" s="720"/>
      <c r="D71" s="1020">
        <v>90</v>
      </c>
      <c r="E71" s="1021">
        <v>90.4</v>
      </c>
      <c r="F71" s="1021">
        <v>412</v>
      </c>
      <c r="G71" s="1021">
        <v>484.26666666666665</v>
      </c>
      <c r="H71" s="1021">
        <v>258</v>
      </c>
      <c r="I71" s="1021">
        <v>154</v>
      </c>
      <c r="K71" s="1029">
        <v>657</v>
      </c>
      <c r="L71" s="1021">
        <v>671.93333333333328</v>
      </c>
      <c r="M71" s="1021">
        <v>1590</v>
      </c>
      <c r="N71" s="1021">
        <v>1634.8666666666666</v>
      </c>
      <c r="O71" s="1021">
        <v>670</v>
      </c>
      <c r="P71" s="1021">
        <v>920</v>
      </c>
      <c r="R71" s="1029">
        <v>587</v>
      </c>
      <c r="S71" s="1021">
        <v>625.6</v>
      </c>
      <c r="T71" s="1021">
        <v>2247</v>
      </c>
      <c r="U71" s="1021">
        <v>2460.2666666666669</v>
      </c>
      <c r="V71" s="1021">
        <v>771</v>
      </c>
      <c r="W71" s="1021">
        <v>1476</v>
      </c>
      <c r="Y71" s="1029">
        <v>988</v>
      </c>
      <c r="Z71" s="1021">
        <v>650</v>
      </c>
      <c r="AA71" s="1021">
        <v>554</v>
      </c>
      <c r="AB71" s="1021">
        <v>55</v>
      </c>
      <c r="AD71" s="1029">
        <v>1334</v>
      </c>
      <c r="AE71" s="1021">
        <v>1387.9333333333334</v>
      </c>
      <c r="AF71" s="1021">
        <v>4249</v>
      </c>
      <c r="AG71" s="1021">
        <v>4579.3999999999996</v>
      </c>
      <c r="AH71" s="1021">
        <v>1699</v>
      </c>
      <c r="AI71" s="1021">
        <v>2550</v>
      </c>
      <c r="AJ71" s="552"/>
    </row>
    <row r="72" spans="2:36">
      <c r="B72" s="437">
        <v>26</v>
      </c>
      <c r="C72" s="438" t="s">
        <v>369</v>
      </c>
      <c r="D72" s="1001">
        <v>90</v>
      </c>
      <c r="E72" s="1001">
        <v>90.4</v>
      </c>
      <c r="F72" s="1001">
        <v>412</v>
      </c>
      <c r="G72" s="1001">
        <v>484.26666666666665</v>
      </c>
      <c r="H72" s="1001">
        <v>258</v>
      </c>
      <c r="I72" s="1001">
        <v>154</v>
      </c>
      <c r="K72" s="1026">
        <v>657</v>
      </c>
      <c r="L72" s="1001">
        <v>671.93333333333328</v>
      </c>
      <c r="M72" s="1001">
        <v>1590</v>
      </c>
      <c r="N72" s="1001">
        <v>1634.8666666666666</v>
      </c>
      <c r="O72" s="1001">
        <v>670</v>
      </c>
      <c r="P72" s="1001">
        <v>920</v>
      </c>
      <c r="R72" s="1026">
        <v>587</v>
      </c>
      <c r="S72" s="1001">
        <v>625.6</v>
      </c>
      <c r="T72" s="1001">
        <v>2247</v>
      </c>
      <c r="U72" s="1001">
        <v>2460.2666666666669</v>
      </c>
      <c r="V72" s="1001">
        <v>771</v>
      </c>
      <c r="W72" s="1001">
        <v>1476</v>
      </c>
      <c r="Y72" s="1026">
        <v>988</v>
      </c>
      <c r="Z72" s="1001">
        <v>650</v>
      </c>
      <c r="AA72" s="1001">
        <v>554</v>
      </c>
      <c r="AB72" s="1001">
        <v>55</v>
      </c>
      <c r="AD72" s="1026">
        <v>1334</v>
      </c>
      <c r="AE72" s="1001">
        <v>1387.9333333333334</v>
      </c>
      <c r="AF72" s="1001">
        <v>4249</v>
      </c>
      <c r="AG72" s="1001">
        <v>4579.3999999999996</v>
      </c>
      <c r="AH72" s="1001">
        <v>1699</v>
      </c>
      <c r="AI72" s="1001">
        <v>2550</v>
      </c>
      <c r="AJ72" s="552"/>
    </row>
    <row r="73" spans="2:36">
      <c r="B73" s="722">
        <v>51</v>
      </c>
      <c r="C73" s="720" t="s">
        <v>370</v>
      </c>
      <c r="D73" s="1020">
        <v>30</v>
      </c>
      <c r="E73" s="1021">
        <v>29.466666666666665</v>
      </c>
      <c r="F73" s="1021">
        <v>77</v>
      </c>
      <c r="G73" s="1021">
        <v>78.066666666666663</v>
      </c>
      <c r="H73" s="1021">
        <v>57</v>
      </c>
      <c r="I73" s="1021">
        <v>20</v>
      </c>
      <c r="K73" s="1029">
        <v>227</v>
      </c>
      <c r="L73" s="1021">
        <v>230</v>
      </c>
      <c r="M73" s="1021">
        <v>427</v>
      </c>
      <c r="N73" s="1021">
        <v>434.16666666666669</v>
      </c>
      <c r="O73" s="1021">
        <v>273</v>
      </c>
      <c r="P73" s="1021">
        <v>154</v>
      </c>
      <c r="R73" s="1029">
        <v>55</v>
      </c>
      <c r="S73" s="1021">
        <v>53.866666666666667</v>
      </c>
      <c r="T73" s="1021">
        <v>187</v>
      </c>
      <c r="U73" s="1021">
        <v>182.33333333333334</v>
      </c>
      <c r="V73" s="1021">
        <v>114</v>
      </c>
      <c r="W73" s="1021">
        <v>73</v>
      </c>
      <c r="Y73" s="1029">
        <v>9</v>
      </c>
      <c r="Z73" s="1021">
        <v>98</v>
      </c>
      <c r="AA73" s="1021">
        <v>74</v>
      </c>
      <c r="AB73" s="1021">
        <v>6</v>
      </c>
      <c r="AD73" s="1029">
        <v>312</v>
      </c>
      <c r="AE73" s="1021">
        <v>313.33333333333331</v>
      </c>
      <c r="AF73" s="1021">
        <v>691</v>
      </c>
      <c r="AG73" s="1021">
        <v>694.56666666666672</v>
      </c>
      <c r="AH73" s="1021">
        <v>444</v>
      </c>
      <c r="AI73" s="1021">
        <v>247</v>
      </c>
      <c r="AJ73" s="552"/>
    </row>
    <row r="74" spans="2:36" ht="15.75" thickBot="1">
      <c r="B74" s="723">
        <v>52</v>
      </c>
      <c r="C74" s="724" t="s">
        <v>371</v>
      </c>
      <c r="D74" s="1022">
        <v>12</v>
      </c>
      <c r="E74" s="1023">
        <v>13.2</v>
      </c>
      <c r="F74" s="1023">
        <v>55</v>
      </c>
      <c r="G74" s="1023">
        <v>50.833333333333336</v>
      </c>
      <c r="H74" s="1023">
        <v>24</v>
      </c>
      <c r="I74" s="1023">
        <v>31</v>
      </c>
      <c r="K74" s="1030">
        <v>231</v>
      </c>
      <c r="L74" s="1023">
        <v>234.16666666666666</v>
      </c>
      <c r="M74" s="1023">
        <v>423</v>
      </c>
      <c r="N74" s="1023">
        <v>430.96666666666664</v>
      </c>
      <c r="O74" s="1023">
        <v>288</v>
      </c>
      <c r="P74" s="1023">
        <v>135</v>
      </c>
      <c r="R74" s="1030">
        <v>157</v>
      </c>
      <c r="S74" s="1023">
        <v>165.4</v>
      </c>
      <c r="T74" s="1023">
        <v>675</v>
      </c>
      <c r="U74" s="1023">
        <v>745.76666666666665</v>
      </c>
      <c r="V74" s="1023">
        <v>406</v>
      </c>
      <c r="W74" s="1023">
        <v>269</v>
      </c>
      <c r="Y74" s="1030">
        <v>328</v>
      </c>
      <c r="Z74" s="1023">
        <v>224</v>
      </c>
      <c r="AA74" s="1023">
        <v>121</v>
      </c>
      <c r="AB74" s="1023">
        <v>2</v>
      </c>
      <c r="AD74" s="1030">
        <v>400</v>
      </c>
      <c r="AE74" s="1023">
        <v>412.76666666666665</v>
      </c>
      <c r="AF74" s="1023">
        <v>1153</v>
      </c>
      <c r="AG74" s="1023">
        <v>1227.5666666666666</v>
      </c>
      <c r="AH74" s="1023">
        <v>718</v>
      </c>
      <c r="AI74" s="1023">
        <v>435</v>
      </c>
      <c r="AJ74" s="552"/>
    </row>
    <row r="75" spans="2:36" ht="21.75" thickBot="1">
      <c r="B75" s="1261" t="s">
        <v>352</v>
      </c>
      <c r="C75" s="1261"/>
      <c r="D75" s="1007">
        <v>15339</v>
      </c>
      <c r="E75" s="1007">
        <v>15315.966666666665</v>
      </c>
      <c r="F75" s="1007">
        <v>89272</v>
      </c>
      <c r="G75" s="1007">
        <v>89537.066666666651</v>
      </c>
      <c r="H75" s="1007">
        <v>49660</v>
      </c>
      <c r="I75" s="1007">
        <v>39612</v>
      </c>
      <c r="J75" s="1008"/>
      <c r="K75" s="1031">
        <v>83012</v>
      </c>
      <c r="L75" s="1007">
        <v>84534.366666666654</v>
      </c>
      <c r="M75" s="1007">
        <v>237024</v>
      </c>
      <c r="N75" s="1007">
        <v>242885.83333333334</v>
      </c>
      <c r="O75" s="1007">
        <v>108321</v>
      </c>
      <c r="P75" s="1007">
        <v>128703</v>
      </c>
      <c r="Q75" s="1008"/>
      <c r="R75" s="1031">
        <v>69641</v>
      </c>
      <c r="S75" s="1007">
        <v>69526.7</v>
      </c>
      <c r="T75" s="1007">
        <v>420604</v>
      </c>
      <c r="U75" s="1007">
        <v>426886.03333333333</v>
      </c>
      <c r="V75" s="1007">
        <v>204516</v>
      </c>
      <c r="W75" s="1007">
        <v>216088</v>
      </c>
      <c r="X75" s="1008"/>
      <c r="Y75" s="1007">
        <v>79232</v>
      </c>
      <c r="Z75" s="1007">
        <v>117064</v>
      </c>
      <c r="AA75" s="1007">
        <v>173795</v>
      </c>
      <c r="AB75" s="1007">
        <v>50513</v>
      </c>
      <c r="AC75" s="1008"/>
      <c r="AD75" s="1007">
        <v>167992</v>
      </c>
      <c r="AE75" s="1007">
        <v>169377.03333333333</v>
      </c>
      <c r="AF75" s="1007">
        <v>746900</v>
      </c>
      <c r="AG75" s="1007">
        <v>759308.93333333335</v>
      </c>
      <c r="AH75" s="1007">
        <v>362497</v>
      </c>
      <c r="AI75" s="1007">
        <v>384403</v>
      </c>
      <c r="AJ75" s="552"/>
    </row>
    <row r="76" spans="2:36">
      <c r="D76" s="1009"/>
      <c r="E76" s="1009"/>
      <c r="F76" s="1009"/>
      <c r="G76" s="1009"/>
      <c r="H76" s="1009"/>
      <c r="I76" s="1009"/>
      <c r="K76" s="1009"/>
      <c r="L76" s="1009"/>
      <c r="M76" s="1009"/>
      <c r="N76" s="1009"/>
      <c r="O76" s="1009"/>
      <c r="P76" s="1009"/>
      <c r="R76" s="1009"/>
      <c r="S76" s="1009"/>
      <c r="T76" s="1009"/>
      <c r="U76" s="1009"/>
      <c r="V76" s="1009"/>
      <c r="W76" s="1009"/>
      <c r="Y76" s="1009"/>
      <c r="Z76" s="1009"/>
      <c r="AA76" s="1009"/>
      <c r="AB76" s="1009"/>
    </row>
  </sheetData>
  <mergeCells count="19">
    <mergeCell ref="O4:P4"/>
    <mergeCell ref="R4:S4"/>
    <mergeCell ref="B75:C75"/>
    <mergeCell ref="B3:C5"/>
    <mergeCell ref="D4:E4"/>
    <mergeCell ref="F4:G4"/>
    <mergeCell ref="H4:I4"/>
    <mergeCell ref="K4:L4"/>
    <mergeCell ref="M4:N4"/>
    <mergeCell ref="D3:I3"/>
    <mergeCell ref="K3:P3"/>
    <mergeCell ref="R3:W3"/>
    <mergeCell ref="Y3:AB3"/>
    <mergeCell ref="AD3:AI3"/>
    <mergeCell ref="T4:U4"/>
    <mergeCell ref="V4:W4"/>
    <mergeCell ref="AD4:AE4"/>
    <mergeCell ref="AF4:AG4"/>
    <mergeCell ref="AH4:A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1">
    <pageSetUpPr fitToPage="1"/>
  </sheetPr>
  <dimension ref="A1:AJ96"/>
  <sheetViews>
    <sheetView showGridLines="0" showRowColHeaders="0" zoomScale="70" zoomScaleNormal="70" workbookViewId="0">
      <pane xSplit="3" ySplit="5" topLeftCell="Q66" activePane="bottomRight" state="frozen"/>
      <selection pane="topRight" activeCell="D1" sqref="D1"/>
      <selection pane="bottomLeft" activeCell="A6" sqref="A6"/>
      <selection pane="bottomRight" activeCell="AF25" sqref="AF25"/>
    </sheetView>
  </sheetViews>
  <sheetFormatPr baseColWidth="10" defaultColWidth="11.42578125" defaultRowHeight="15"/>
  <cols>
    <col min="1" max="1" width="3.28515625" style="313" customWidth="1"/>
    <col min="2" max="2" width="4.7109375" style="445" customWidth="1"/>
    <col min="3" max="3" width="108.28515625" style="442" customWidth="1"/>
    <col min="4" max="4" width="21.140625" style="1002" customWidth="1"/>
    <col min="5" max="5" width="16.7109375" style="1002" customWidth="1"/>
    <col min="6" max="6" width="19.5703125" style="1002" customWidth="1"/>
    <col min="7" max="7" width="16.7109375" style="1002" customWidth="1"/>
    <col min="8" max="8" width="14.42578125" style="1002" customWidth="1"/>
    <col min="9" max="9" width="17.140625" style="1002" customWidth="1"/>
    <col min="10" max="10" width="2.28515625" style="1006" customWidth="1"/>
    <col min="11" max="11" width="21.42578125" style="1002" customWidth="1"/>
    <col min="12" max="12" width="16.7109375" style="1002" customWidth="1"/>
    <col min="13" max="13" width="21.42578125" style="1002" customWidth="1"/>
    <col min="14" max="14" width="16.7109375" style="1002" customWidth="1"/>
    <col min="15" max="15" width="14.42578125" style="1002" customWidth="1"/>
    <col min="16" max="16" width="16.5703125" style="1002" customWidth="1"/>
    <col min="17" max="17" width="2.28515625" style="1006" customWidth="1"/>
    <col min="18" max="18" width="20.85546875" style="1002" customWidth="1"/>
    <col min="19" max="19" width="16.7109375" style="1002" customWidth="1"/>
    <col min="20" max="20" width="22.28515625" style="1002" customWidth="1"/>
    <col min="21" max="21" width="16.7109375" style="1002" customWidth="1"/>
    <col min="22" max="22" width="14.42578125" style="1002" customWidth="1"/>
    <col min="23" max="23" width="18.42578125" style="1002" customWidth="1"/>
    <col min="24" max="24" width="2.28515625" style="1006" customWidth="1"/>
    <col min="25" max="25" width="20.42578125" style="1002" customWidth="1"/>
    <col min="26" max="26" width="19.7109375" style="1002" customWidth="1"/>
    <col min="27" max="27" width="21.85546875" style="1002" customWidth="1"/>
    <col min="28" max="28" width="23" style="1002" customWidth="1"/>
    <col min="29" max="29" width="2.28515625" style="1006" customWidth="1"/>
    <col min="30" max="30" width="21" style="1002" customWidth="1"/>
    <col min="31" max="31" width="21.85546875" style="1002" customWidth="1"/>
    <col min="32" max="32" width="20.5703125" style="1002" customWidth="1"/>
    <col min="33" max="33" width="19.140625" style="1002" customWidth="1"/>
    <col min="34" max="34" width="14.42578125" style="1002" customWidth="1"/>
    <col min="35" max="35" width="16.5703125" style="1002" customWidth="1"/>
    <col min="36" max="16384" width="11.42578125" style="442"/>
  </cols>
  <sheetData>
    <row r="1" spans="1:36" s="426" customFormat="1" ht="26.25">
      <c r="A1" s="313"/>
      <c r="B1" s="443"/>
      <c r="C1" s="1010" t="s">
        <v>679</v>
      </c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  <c r="W1" s="1010"/>
      <c r="X1" s="1010"/>
      <c r="Y1" s="1010"/>
      <c r="Z1" s="1010"/>
      <c r="AA1" s="1010"/>
      <c r="AB1" s="1010"/>
      <c r="AC1" s="1010"/>
      <c r="AD1" s="1010"/>
      <c r="AE1" s="1010"/>
      <c r="AF1" s="1010"/>
      <c r="AG1" s="1010"/>
      <c r="AH1" s="1010"/>
      <c r="AI1" s="1010"/>
      <c r="AJ1" s="442"/>
    </row>
    <row r="2" spans="1:36" s="426" customFormat="1" ht="31.5" customHeight="1">
      <c r="A2" s="423"/>
      <c r="B2" s="443"/>
      <c r="C2" s="1011" t="s">
        <v>650</v>
      </c>
      <c r="D2" s="1011"/>
      <c r="E2" s="1011"/>
      <c r="F2" s="1011"/>
      <c r="G2" s="1011"/>
      <c r="H2" s="1011"/>
      <c r="I2" s="1011"/>
      <c r="J2" s="1011"/>
      <c r="K2" s="1011"/>
      <c r="L2" s="1011"/>
      <c r="M2" s="1011"/>
      <c r="N2" s="1011"/>
      <c r="O2" s="1011"/>
      <c r="P2" s="1011"/>
      <c r="Q2" s="1011"/>
      <c r="R2" s="1011"/>
      <c r="S2" s="1011"/>
      <c r="T2" s="1011"/>
      <c r="U2" s="1011"/>
      <c r="V2" s="1011"/>
      <c r="W2" s="1011"/>
      <c r="X2" s="1011"/>
      <c r="Y2" s="1011"/>
      <c r="Z2" s="1011"/>
      <c r="AA2" s="1011"/>
      <c r="AB2" s="1011"/>
      <c r="AC2" s="1011"/>
      <c r="AD2" s="1011"/>
      <c r="AE2" s="1011"/>
      <c r="AF2" s="1011"/>
      <c r="AG2" s="1011"/>
      <c r="AH2" s="1011"/>
      <c r="AI2" s="1011"/>
      <c r="AJ2" s="442"/>
    </row>
    <row r="3" spans="1:36" s="426" customFormat="1" ht="38.25" customHeight="1">
      <c r="A3" s="423"/>
      <c r="B3" s="1270" t="s">
        <v>372</v>
      </c>
      <c r="C3" s="1270"/>
      <c r="D3" s="1268" t="s">
        <v>350</v>
      </c>
      <c r="E3" s="1268"/>
      <c r="F3" s="1268"/>
      <c r="G3" s="1268"/>
      <c r="H3" s="1268"/>
      <c r="I3" s="1268"/>
      <c r="J3" s="459"/>
      <c r="K3" s="1254" t="s">
        <v>351</v>
      </c>
      <c r="L3" s="1254"/>
      <c r="M3" s="1254"/>
      <c r="N3" s="1254"/>
      <c r="O3" s="1254"/>
      <c r="P3" s="1254"/>
      <c r="Q3" s="459"/>
      <c r="R3" s="1254" t="s">
        <v>669</v>
      </c>
      <c r="S3" s="1254"/>
      <c r="T3" s="1254"/>
      <c r="U3" s="1254"/>
      <c r="V3" s="1254"/>
      <c r="W3" s="1254"/>
      <c r="X3" s="459"/>
      <c r="Y3" s="1254" t="s">
        <v>670</v>
      </c>
      <c r="Z3" s="1254"/>
      <c r="AA3" s="1254"/>
      <c r="AB3" s="1254"/>
      <c r="AC3" s="459"/>
      <c r="AD3" s="1255" t="s">
        <v>352</v>
      </c>
      <c r="AE3" s="1254"/>
      <c r="AF3" s="1254"/>
      <c r="AG3" s="1254"/>
      <c r="AH3" s="1254"/>
      <c r="AI3" s="1256"/>
    </row>
    <row r="4" spans="1:36" s="426" customFormat="1" ht="38.25" customHeight="1">
      <c r="A4" s="423"/>
      <c r="B4" s="1270"/>
      <c r="C4" s="1270"/>
      <c r="D4" s="1260" t="s">
        <v>353</v>
      </c>
      <c r="E4" s="1257"/>
      <c r="F4" s="1257" t="s">
        <v>523</v>
      </c>
      <c r="G4" s="1257"/>
      <c r="H4" s="1258" t="s">
        <v>671</v>
      </c>
      <c r="I4" s="1259"/>
      <c r="J4" s="427"/>
      <c r="K4" s="1260" t="s">
        <v>353</v>
      </c>
      <c r="L4" s="1257"/>
      <c r="M4" s="1257" t="s">
        <v>523</v>
      </c>
      <c r="N4" s="1257"/>
      <c r="O4" s="1258" t="s">
        <v>671</v>
      </c>
      <c r="P4" s="1259"/>
      <c r="Q4" s="427"/>
      <c r="R4" s="1260" t="s">
        <v>353</v>
      </c>
      <c r="S4" s="1257"/>
      <c r="T4" s="1257" t="s">
        <v>523</v>
      </c>
      <c r="U4" s="1257"/>
      <c r="V4" s="1258" t="s">
        <v>671</v>
      </c>
      <c r="W4" s="1259"/>
      <c r="X4" s="427"/>
      <c r="Y4" s="998" t="s">
        <v>672</v>
      </c>
      <c r="Z4" s="999" t="s">
        <v>673</v>
      </c>
      <c r="AA4" s="999" t="s">
        <v>674</v>
      </c>
      <c r="AB4" s="998" t="s">
        <v>675</v>
      </c>
      <c r="AC4" s="427"/>
      <c r="AD4" s="1260" t="s">
        <v>353</v>
      </c>
      <c r="AE4" s="1257"/>
      <c r="AF4" s="1257" t="s">
        <v>523</v>
      </c>
      <c r="AG4" s="1257"/>
      <c r="AH4" s="1258" t="s">
        <v>671</v>
      </c>
      <c r="AI4" s="1259"/>
    </row>
    <row r="5" spans="1:36" s="426" customFormat="1" ht="38.25" customHeight="1">
      <c r="A5" s="424"/>
      <c r="B5" s="1270"/>
      <c r="C5" s="1270"/>
      <c r="D5" s="998" t="s">
        <v>676</v>
      </c>
      <c r="E5" s="565" t="s">
        <v>663</v>
      </c>
      <c r="F5" s="998" t="s">
        <v>676</v>
      </c>
      <c r="G5" s="565" t="s">
        <v>663</v>
      </c>
      <c r="H5" s="565" t="s">
        <v>87</v>
      </c>
      <c r="I5" s="566" t="s">
        <v>88</v>
      </c>
      <c r="J5" s="428"/>
      <c r="K5" s="998" t="s">
        <v>676</v>
      </c>
      <c r="L5" s="565" t="s">
        <v>663</v>
      </c>
      <c r="M5" s="998" t="s">
        <v>676</v>
      </c>
      <c r="N5" s="565" t="s">
        <v>663</v>
      </c>
      <c r="O5" s="565" t="s">
        <v>87</v>
      </c>
      <c r="P5" s="566" t="s">
        <v>88</v>
      </c>
      <c r="Q5" s="428"/>
      <c r="R5" s="998" t="s">
        <v>676</v>
      </c>
      <c r="S5" s="565" t="s">
        <v>663</v>
      </c>
      <c r="T5" s="998" t="s">
        <v>676</v>
      </c>
      <c r="U5" s="565" t="s">
        <v>663</v>
      </c>
      <c r="V5" s="565" t="s">
        <v>87</v>
      </c>
      <c r="W5" s="566" t="s">
        <v>88</v>
      </c>
      <c r="X5" s="427"/>
      <c r="Y5" s="998" t="s">
        <v>676</v>
      </c>
      <c r="Z5" s="998" t="s">
        <v>676</v>
      </c>
      <c r="AA5" s="998" t="s">
        <v>676</v>
      </c>
      <c r="AB5" s="998" t="s">
        <v>676</v>
      </c>
      <c r="AC5" s="428"/>
      <c r="AD5" s="1090" t="s">
        <v>676</v>
      </c>
      <c r="AE5" s="565" t="s">
        <v>663</v>
      </c>
      <c r="AF5" s="1090" t="s">
        <v>676</v>
      </c>
      <c r="AG5" s="565" t="s">
        <v>663</v>
      </c>
      <c r="AH5" s="999" t="s">
        <v>87</v>
      </c>
      <c r="AI5" s="999" t="s">
        <v>88</v>
      </c>
    </row>
    <row r="6" spans="1:36" s="444" customFormat="1" ht="18" customHeight="1">
      <c r="A6" s="424"/>
      <c r="B6" s="727" t="s">
        <v>251</v>
      </c>
      <c r="C6" s="728" t="s">
        <v>373</v>
      </c>
      <c r="D6" s="1012">
        <v>40</v>
      </c>
      <c r="E6" s="1012">
        <v>41.266666666666666</v>
      </c>
      <c r="F6" s="1012">
        <v>63</v>
      </c>
      <c r="G6" s="1012">
        <v>66.566666666666663</v>
      </c>
      <c r="H6" s="1012">
        <v>42</v>
      </c>
      <c r="I6" s="1012">
        <v>21</v>
      </c>
      <c r="J6" s="1013"/>
      <c r="K6" s="1012">
        <v>138</v>
      </c>
      <c r="L6" s="1012">
        <v>139.36666666666667</v>
      </c>
      <c r="M6" s="1012">
        <v>337</v>
      </c>
      <c r="N6" s="1012">
        <v>348.76666666666665</v>
      </c>
      <c r="O6" s="1012">
        <v>217</v>
      </c>
      <c r="P6" s="1012">
        <v>120</v>
      </c>
      <c r="Q6" s="1013"/>
      <c r="R6" s="1012">
        <v>34</v>
      </c>
      <c r="S6" s="1012">
        <v>32.766666666666666</v>
      </c>
      <c r="T6" s="1012">
        <v>90</v>
      </c>
      <c r="U6" s="1012">
        <v>85.8</v>
      </c>
      <c r="V6" s="1012">
        <v>69</v>
      </c>
      <c r="W6" s="1012">
        <v>21</v>
      </c>
      <c r="X6" s="427"/>
      <c r="Y6" s="1012">
        <v>13</v>
      </c>
      <c r="Z6" s="1012">
        <v>41</v>
      </c>
      <c r="AA6" s="1012">
        <v>0</v>
      </c>
      <c r="AB6" s="1012">
        <v>36</v>
      </c>
      <c r="AC6" s="1014"/>
      <c r="AD6" s="1012">
        <v>212</v>
      </c>
      <c r="AE6" s="1012">
        <v>213.39999999999998</v>
      </c>
      <c r="AF6" s="1012">
        <v>490</v>
      </c>
      <c r="AG6" s="1012">
        <v>501.13333333333333</v>
      </c>
      <c r="AH6" s="1012">
        <v>328</v>
      </c>
      <c r="AI6" s="1012">
        <v>162</v>
      </c>
      <c r="AJ6" s="1092"/>
    </row>
    <row r="7" spans="1:36" ht="15.75">
      <c r="B7" s="729" t="s">
        <v>252</v>
      </c>
      <c r="C7" s="730" t="s">
        <v>374</v>
      </c>
      <c r="D7" s="1012">
        <v>5</v>
      </c>
      <c r="E7" s="1012">
        <v>5</v>
      </c>
      <c r="F7" s="1012">
        <v>29</v>
      </c>
      <c r="G7" s="1012">
        <v>29.066666666666666</v>
      </c>
      <c r="H7" s="1012">
        <v>22</v>
      </c>
      <c r="I7" s="1012">
        <v>7</v>
      </c>
      <c r="J7" s="1015"/>
      <c r="K7" s="1012">
        <v>10</v>
      </c>
      <c r="L7" s="1012">
        <v>10</v>
      </c>
      <c r="M7" s="1012">
        <v>15</v>
      </c>
      <c r="N7" s="1012">
        <v>15</v>
      </c>
      <c r="O7" s="1012">
        <v>13</v>
      </c>
      <c r="P7" s="1012">
        <v>2</v>
      </c>
      <c r="Q7" s="1015"/>
      <c r="R7" s="1012">
        <v>1</v>
      </c>
      <c r="S7" s="1012">
        <v>0.8666666666666667</v>
      </c>
      <c r="T7" s="1012">
        <v>1</v>
      </c>
      <c r="U7" s="1012">
        <v>0.8666666666666667</v>
      </c>
      <c r="V7" s="1012">
        <v>1</v>
      </c>
      <c r="W7" s="1012">
        <v>0</v>
      </c>
      <c r="X7" s="1000"/>
      <c r="Y7" s="1012">
        <v>0</v>
      </c>
      <c r="Z7" s="1012">
        <v>1</v>
      </c>
      <c r="AA7" s="1012">
        <v>0</v>
      </c>
      <c r="AB7" s="1012">
        <v>0</v>
      </c>
      <c r="AC7" s="1015"/>
      <c r="AD7" s="1012">
        <v>16</v>
      </c>
      <c r="AE7" s="1012">
        <v>15.866666666666667</v>
      </c>
      <c r="AF7" s="1012">
        <v>45</v>
      </c>
      <c r="AG7" s="1012">
        <v>44.93333333333333</v>
      </c>
      <c r="AH7" s="1012">
        <v>36</v>
      </c>
      <c r="AI7" s="1012">
        <v>9</v>
      </c>
    </row>
    <row r="8" spans="1:36" ht="15.75">
      <c r="B8" s="729" t="s">
        <v>253</v>
      </c>
      <c r="C8" s="730" t="s">
        <v>375</v>
      </c>
      <c r="D8" s="1012">
        <v>6</v>
      </c>
      <c r="E8" s="1012">
        <v>7</v>
      </c>
      <c r="F8" s="1012">
        <v>28</v>
      </c>
      <c r="G8" s="1012">
        <v>40.833333333333336</v>
      </c>
      <c r="H8" s="1012">
        <v>23</v>
      </c>
      <c r="I8" s="1012">
        <v>5</v>
      </c>
      <c r="J8" s="1015"/>
      <c r="K8" s="1012">
        <v>30</v>
      </c>
      <c r="L8" s="1012">
        <v>31.633333333333333</v>
      </c>
      <c r="M8" s="1012">
        <v>79</v>
      </c>
      <c r="N8" s="1012">
        <v>87.4</v>
      </c>
      <c r="O8" s="1012">
        <v>59</v>
      </c>
      <c r="P8" s="1012">
        <v>20</v>
      </c>
      <c r="Q8" s="1015"/>
      <c r="R8" s="1012">
        <v>2</v>
      </c>
      <c r="S8" s="1012">
        <v>1.9</v>
      </c>
      <c r="T8" s="1012">
        <v>2</v>
      </c>
      <c r="U8" s="1012">
        <v>2.1333333333333333</v>
      </c>
      <c r="V8" s="1012">
        <v>2</v>
      </c>
      <c r="W8" s="1012">
        <v>0</v>
      </c>
      <c r="X8" s="1000"/>
      <c r="Y8" s="1012">
        <v>1</v>
      </c>
      <c r="Z8" s="1012">
        <v>0</v>
      </c>
      <c r="AA8" s="1012">
        <v>0</v>
      </c>
      <c r="AB8" s="1012">
        <v>1</v>
      </c>
      <c r="AC8" s="1015"/>
      <c r="AD8" s="1012">
        <v>38</v>
      </c>
      <c r="AE8" s="1012">
        <v>40.533333333333331</v>
      </c>
      <c r="AF8" s="1012">
        <v>109</v>
      </c>
      <c r="AG8" s="1012">
        <v>130.36666666666667</v>
      </c>
      <c r="AH8" s="1012">
        <v>84</v>
      </c>
      <c r="AI8" s="1012">
        <v>25</v>
      </c>
    </row>
    <row r="9" spans="1:36" ht="15.75">
      <c r="B9" s="729" t="s">
        <v>254</v>
      </c>
      <c r="C9" s="730" t="s">
        <v>376</v>
      </c>
      <c r="D9" s="1012">
        <v>0</v>
      </c>
      <c r="E9" s="1012">
        <v>0</v>
      </c>
      <c r="F9" s="1012">
        <v>0</v>
      </c>
      <c r="G9" s="1012">
        <v>0</v>
      </c>
      <c r="H9" s="1012">
        <v>0</v>
      </c>
      <c r="I9" s="1012">
        <v>0</v>
      </c>
      <c r="J9" s="1015"/>
      <c r="K9" s="1012">
        <v>1</v>
      </c>
      <c r="L9" s="1012">
        <v>1</v>
      </c>
      <c r="M9" s="1012">
        <v>2</v>
      </c>
      <c r="N9" s="1012">
        <v>2</v>
      </c>
      <c r="O9" s="1012">
        <v>1</v>
      </c>
      <c r="P9" s="1012">
        <v>1</v>
      </c>
      <c r="Q9" s="1015"/>
      <c r="R9" s="1012">
        <v>0</v>
      </c>
      <c r="S9" s="1012">
        <v>0</v>
      </c>
      <c r="T9" s="1012">
        <v>0</v>
      </c>
      <c r="U9" s="1012">
        <v>0</v>
      </c>
      <c r="V9" s="1012">
        <v>0</v>
      </c>
      <c r="W9" s="1012">
        <v>0</v>
      </c>
      <c r="X9" s="1000"/>
      <c r="Y9" s="1012">
        <v>0</v>
      </c>
      <c r="Z9" s="1012">
        <v>0</v>
      </c>
      <c r="AA9" s="1012">
        <v>0</v>
      </c>
      <c r="AB9" s="1012">
        <v>0</v>
      </c>
      <c r="AC9" s="1015"/>
      <c r="AD9" s="1012">
        <v>1</v>
      </c>
      <c r="AE9" s="1012">
        <v>1</v>
      </c>
      <c r="AF9" s="1012">
        <v>2</v>
      </c>
      <c r="AG9" s="1012">
        <v>2</v>
      </c>
      <c r="AH9" s="1012">
        <v>1</v>
      </c>
      <c r="AI9" s="1012">
        <v>1</v>
      </c>
    </row>
    <row r="10" spans="1:36" ht="15.75">
      <c r="B10" s="731" t="s">
        <v>534</v>
      </c>
      <c r="C10" s="732" t="s">
        <v>377</v>
      </c>
      <c r="D10" s="1012">
        <v>0</v>
      </c>
      <c r="E10" s="1012">
        <v>3.3333333333333333E-2</v>
      </c>
      <c r="F10" s="1012">
        <v>0</v>
      </c>
      <c r="G10" s="1012">
        <v>3.3333333333333333E-2</v>
      </c>
      <c r="H10" s="1012">
        <v>0</v>
      </c>
      <c r="I10" s="1012">
        <v>0</v>
      </c>
      <c r="J10" s="1015"/>
      <c r="K10" s="1012">
        <v>0</v>
      </c>
      <c r="L10" s="1012">
        <v>0</v>
      </c>
      <c r="M10" s="1012">
        <v>0</v>
      </c>
      <c r="N10" s="1012">
        <v>0</v>
      </c>
      <c r="O10" s="1012">
        <v>0</v>
      </c>
      <c r="P10" s="1012">
        <v>0</v>
      </c>
      <c r="Q10" s="1015"/>
      <c r="R10" s="1012">
        <v>0</v>
      </c>
      <c r="S10" s="1012">
        <v>0</v>
      </c>
      <c r="T10" s="1012">
        <v>0</v>
      </c>
      <c r="U10" s="1012">
        <v>0</v>
      </c>
      <c r="V10" s="1012">
        <v>0</v>
      </c>
      <c r="W10" s="1012">
        <v>0</v>
      </c>
      <c r="X10" s="1000"/>
      <c r="Y10" s="1012">
        <v>0</v>
      </c>
      <c r="Z10" s="1012">
        <v>0</v>
      </c>
      <c r="AA10" s="1012">
        <v>0</v>
      </c>
      <c r="AB10" s="1012">
        <v>0</v>
      </c>
      <c r="AC10" s="1015"/>
      <c r="AD10" s="1012">
        <v>0</v>
      </c>
      <c r="AE10" s="1012">
        <v>3.3333333333333333E-2</v>
      </c>
      <c r="AF10" s="1012">
        <v>0</v>
      </c>
      <c r="AG10" s="1012">
        <v>3.3333333333333333E-2</v>
      </c>
      <c r="AH10" s="1012">
        <v>0</v>
      </c>
      <c r="AI10" s="1012">
        <v>0</v>
      </c>
    </row>
    <row r="11" spans="1:36" ht="15.75">
      <c r="B11" s="729" t="s">
        <v>255</v>
      </c>
      <c r="C11" s="730" t="s">
        <v>378</v>
      </c>
      <c r="D11" s="1012">
        <v>2</v>
      </c>
      <c r="E11" s="1012">
        <v>2</v>
      </c>
      <c r="F11" s="1012">
        <v>19</v>
      </c>
      <c r="G11" s="1012">
        <v>19.066666666666666</v>
      </c>
      <c r="H11" s="1012">
        <v>16</v>
      </c>
      <c r="I11" s="1012">
        <v>3</v>
      </c>
      <c r="J11" s="1015"/>
      <c r="K11" s="1012">
        <v>0</v>
      </c>
      <c r="L11" s="1012">
        <v>0</v>
      </c>
      <c r="M11" s="1012">
        <v>0</v>
      </c>
      <c r="N11" s="1012">
        <v>0</v>
      </c>
      <c r="O11" s="1012">
        <v>0</v>
      </c>
      <c r="P11" s="1012">
        <v>0</v>
      </c>
      <c r="Q11" s="1015"/>
      <c r="R11" s="1012">
        <v>0</v>
      </c>
      <c r="S11" s="1012">
        <v>0</v>
      </c>
      <c r="T11" s="1012">
        <v>0</v>
      </c>
      <c r="U11" s="1012">
        <v>0</v>
      </c>
      <c r="V11" s="1012">
        <v>0</v>
      </c>
      <c r="W11" s="1012">
        <v>0</v>
      </c>
      <c r="X11" s="1000"/>
      <c r="Y11" s="1012">
        <v>0</v>
      </c>
      <c r="Z11" s="1012">
        <v>0</v>
      </c>
      <c r="AA11" s="1012">
        <v>0</v>
      </c>
      <c r="AB11" s="1012">
        <v>0</v>
      </c>
      <c r="AC11" s="1015"/>
      <c r="AD11" s="1012">
        <v>2</v>
      </c>
      <c r="AE11" s="1012">
        <v>2</v>
      </c>
      <c r="AF11" s="1012">
        <v>19</v>
      </c>
      <c r="AG11" s="1012">
        <v>19.066666666666666</v>
      </c>
      <c r="AH11" s="1012">
        <v>16</v>
      </c>
      <c r="AI11" s="1012">
        <v>3</v>
      </c>
    </row>
    <row r="12" spans="1:36" ht="15.75">
      <c r="B12" s="729" t="s">
        <v>256</v>
      </c>
      <c r="C12" s="730" t="s">
        <v>379</v>
      </c>
      <c r="D12" s="1012">
        <v>18</v>
      </c>
      <c r="E12" s="1012">
        <v>17.033333333333335</v>
      </c>
      <c r="F12" s="1012">
        <v>134</v>
      </c>
      <c r="G12" s="1012">
        <v>131.9</v>
      </c>
      <c r="H12" s="1012">
        <v>127</v>
      </c>
      <c r="I12" s="1012">
        <v>7</v>
      </c>
      <c r="J12" s="1015"/>
      <c r="K12" s="1012">
        <v>14</v>
      </c>
      <c r="L12" s="1012">
        <v>14.233333333333333</v>
      </c>
      <c r="M12" s="1012">
        <v>27</v>
      </c>
      <c r="N12" s="1012">
        <v>27.266666666666666</v>
      </c>
      <c r="O12" s="1012">
        <v>19</v>
      </c>
      <c r="P12" s="1012">
        <v>8</v>
      </c>
      <c r="Q12" s="1015"/>
      <c r="R12" s="1012">
        <v>2</v>
      </c>
      <c r="S12" s="1012">
        <v>2</v>
      </c>
      <c r="T12" s="1012">
        <v>6</v>
      </c>
      <c r="U12" s="1012">
        <v>6</v>
      </c>
      <c r="V12" s="1012">
        <v>5</v>
      </c>
      <c r="W12" s="1012">
        <v>1</v>
      </c>
      <c r="X12" s="1000"/>
      <c r="Y12" s="1012">
        <v>0</v>
      </c>
      <c r="Z12" s="1012">
        <v>1</v>
      </c>
      <c r="AA12" s="1012">
        <v>0</v>
      </c>
      <c r="AB12" s="1012">
        <v>5</v>
      </c>
      <c r="AC12" s="1015"/>
      <c r="AD12" s="1012">
        <v>34</v>
      </c>
      <c r="AE12" s="1012">
        <v>33.266666666666666</v>
      </c>
      <c r="AF12" s="1012">
        <v>167</v>
      </c>
      <c r="AG12" s="1012">
        <v>165.16666666666669</v>
      </c>
      <c r="AH12" s="1012">
        <v>151</v>
      </c>
      <c r="AI12" s="1012">
        <v>16</v>
      </c>
    </row>
    <row r="13" spans="1:36" ht="15.75">
      <c r="B13" s="729" t="s">
        <v>257</v>
      </c>
      <c r="C13" s="730" t="s">
        <v>380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5"/>
      <c r="K13" s="1012">
        <v>1</v>
      </c>
      <c r="L13" s="1012">
        <v>1</v>
      </c>
      <c r="M13" s="1012">
        <v>1</v>
      </c>
      <c r="N13" s="1012">
        <v>1</v>
      </c>
      <c r="O13" s="1012">
        <v>1</v>
      </c>
      <c r="P13" s="1012">
        <v>0</v>
      </c>
      <c r="Q13" s="1015"/>
      <c r="R13" s="1012">
        <v>1</v>
      </c>
      <c r="S13" s="1012">
        <v>1</v>
      </c>
      <c r="T13" s="1012">
        <v>1</v>
      </c>
      <c r="U13" s="1012">
        <v>1</v>
      </c>
      <c r="V13" s="1012">
        <v>0</v>
      </c>
      <c r="W13" s="1012">
        <v>1</v>
      </c>
      <c r="X13" s="1000"/>
      <c r="Y13" s="1012">
        <v>0</v>
      </c>
      <c r="Z13" s="1012">
        <v>0</v>
      </c>
      <c r="AA13" s="1012">
        <v>0</v>
      </c>
      <c r="AB13" s="1012">
        <v>1</v>
      </c>
      <c r="AC13" s="1015"/>
      <c r="AD13" s="1012">
        <v>2</v>
      </c>
      <c r="AE13" s="1012">
        <v>2</v>
      </c>
      <c r="AF13" s="1012">
        <v>2</v>
      </c>
      <c r="AG13" s="1012">
        <v>2</v>
      </c>
      <c r="AH13" s="1012">
        <v>1</v>
      </c>
      <c r="AI13" s="1012">
        <v>1</v>
      </c>
    </row>
    <row r="14" spans="1:36" ht="15.75">
      <c r="B14" s="729" t="s">
        <v>245</v>
      </c>
      <c r="C14" s="730" t="s">
        <v>381</v>
      </c>
      <c r="D14" s="1012">
        <v>380</v>
      </c>
      <c r="E14" s="1012">
        <v>377.86666666666667</v>
      </c>
      <c r="F14" s="1012">
        <v>2498</v>
      </c>
      <c r="G14" s="1012">
        <v>2567.3666666666668</v>
      </c>
      <c r="H14" s="1012">
        <v>1554</v>
      </c>
      <c r="I14" s="1012">
        <v>944</v>
      </c>
      <c r="J14" s="1015"/>
      <c r="K14" s="1012">
        <v>1121</v>
      </c>
      <c r="L14" s="1012">
        <v>1135.4000000000001</v>
      </c>
      <c r="M14" s="1012">
        <v>3973</v>
      </c>
      <c r="N14" s="1012">
        <v>4037.0333333333333</v>
      </c>
      <c r="O14" s="1012">
        <v>2124</v>
      </c>
      <c r="P14" s="1012">
        <v>1849</v>
      </c>
      <c r="Q14" s="1015"/>
      <c r="R14" s="1012">
        <v>338</v>
      </c>
      <c r="S14" s="1012">
        <v>329.13333333333333</v>
      </c>
      <c r="T14" s="1012">
        <v>1901</v>
      </c>
      <c r="U14" s="1012">
        <v>1908.6666666666667</v>
      </c>
      <c r="V14" s="1012">
        <v>1014</v>
      </c>
      <c r="W14" s="1012">
        <v>887</v>
      </c>
      <c r="X14" s="1000"/>
      <c r="Y14" s="1012">
        <v>172</v>
      </c>
      <c r="Z14" s="1012">
        <v>1112</v>
      </c>
      <c r="AA14" s="1012">
        <v>0</v>
      </c>
      <c r="AB14" s="1012">
        <v>617</v>
      </c>
      <c r="AC14" s="1015"/>
      <c r="AD14" s="1012">
        <v>1839</v>
      </c>
      <c r="AE14" s="1012">
        <v>1842.4</v>
      </c>
      <c r="AF14" s="1012">
        <v>8372</v>
      </c>
      <c r="AG14" s="1012">
        <v>8513.0666666666657</v>
      </c>
      <c r="AH14" s="1012">
        <v>4692</v>
      </c>
      <c r="AI14" s="1012">
        <v>3680</v>
      </c>
    </row>
    <row r="15" spans="1:36" ht="15.75">
      <c r="B15" s="729" t="s">
        <v>246</v>
      </c>
      <c r="C15" s="730" t="s">
        <v>382</v>
      </c>
      <c r="D15" s="1012">
        <v>109</v>
      </c>
      <c r="E15" s="1012">
        <v>107.56666666666666</v>
      </c>
      <c r="F15" s="1012">
        <v>724</v>
      </c>
      <c r="G15" s="1012">
        <v>683.56666666666672</v>
      </c>
      <c r="H15" s="1012">
        <v>523</v>
      </c>
      <c r="I15" s="1012">
        <v>201</v>
      </c>
      <c r="J15" s="1015"/>
      <c r="K15" s="1012">
        <v>339</v>
      </c>
      <c r="L15" s="1012">
        <v>337.23333333333335</v>
      </c>
      <c r="M15" s="1012">
        <v>960</v>
      </c>
      <c r="N15" s="1012">
        <v>969.9666666666667</v>
      </c>
      <c r="O15" s="1012">
        <v>649</v>
      </c>
      <c r="P15" s="1012">
        <v>311</v>
      </c>
      <c r="Q15" s="1015"/>
      <c r="R15" s="1012">
        <v>115</v>
      </c>
      <c r="S15" s="1012">
        <v>107.93333333333334</v>
      </c>
      <c r="T15" s="1012">
        <v>596</v>
      </c>
      <c r="U15" s="1012">
        <v>580.79999999999995</v>
      </c>
      <c r="V15" s="1012">
        <v>466</v>
      </c>
      <c r="W15" s="1012">
        <v>130</v>
      </c>
      <c r="X15" s="1000"/>
      <c r="Y15" s="1012">
        <v>24</v>
      </c>
      <c r="Z15" s="1012">
        <v>411</v>
      </c>
      <c r="AA15" s="1012">
        <v>0</v>
      </c>
      <c r="AB15" s="1012">
        <v>161</v>
      </c>
      <c r="AC15" s="1015"/>
      <c r="AD15" s="1012">
        <v>563</v>
      </c>
      <c r="AE15" s="1012">
        <v>552.73333333333335</v>
      </c>
      <c r="AF15" s="1012">
        <v>2280</v>
      </c>
      <c r="AG15" s="1012">
        <v>2234.333333333333</v>
      </c>
      <c r="AH15" s="1012">
        <v>1638</v>
      </c>
      <c r="AI15" s="1012">
        <v>642</v>
      </c>
    </row>
    <row r="16" spans="1:36" ht="15.75">
      <c r="B16" s="729" t="s">
        <v>174</v>
      </c>
      <c r="C16" s="730" t="s">
        <v>383</v>
      </c>
      <c r="D16" s="1012">
        <v>2</v>
      </c>
      <c r="E16" s="1012">
        <v>2</v>
      </c>
      <c r="F16" s="1012">
        <v>19</v>
      </c>
      <c r="G16" s="1012">
        <v>19.266666666666666</v>
      </c>
      <c r="H16" s="1012">
        <v>15</v>
      </c>
      <c r="I16" s="1012">
        <v>4</v>
      </c>
      <c r="J16" s="1015"/>
      <c r="K16" s="1012">
        <v>4</v>
      </c>
      <c r="L16" s="1012">
        <v>4</v>
      </c>
      <c r="M16" s="1012">
        <v>6</v>
      </c>
      <c r="N16" s="1012">
        <v>6</v>
      </c>
      <c r="O16" s="1012">
        <v>4</v>
      </c>
      <c r="P16" s="1012">
        <v>2</v>
      </c>
      <c r="Q16" s="1015"/>
      <c r="R16" s="1012">
        <v>0</v>
      </c>
      <c r="S16" s="1012">
        <v>0</v>
      </c>
      <c r="T16" s="1012">
        <v>0</v>
      </c>
      <c r="U16" s="1012">
        <v>0</v>
      </c>
      <c r="V16" s="1012">
        <v>0</v>
      </c>
      <c r="W16" s="1012">
        <v>0</v>
      </c>
      <c r="X16" s="1000"/>
      <c r="Y16" s="1012">
        <v>0</v>
      </c>
      <c r="Z16" s="1012">
        <v>0</v>
      </c>
      <c r="AA16" s="1012">
        <v>0</v>
      </c>
      <c r="AB16" s="1012">
        <v>0</v>
      </c>
      <c r="AC16" s="1015"/>
      <c r="AD16" s="1012">
        <v>6</v>
      </c>
      <c r="AE16" s="1012">
        <v>6</v>
      </c>
      <c r="AF16" s="1012">
        <v>25</v>
      </c>
      <c r="AG16" s="1012">
        <v>25.266666666666666</v>
      </c>
      <c r="AH16" s="1012">
        <v>19</v>
      </c>
      <c r="AI16" s="1012">
        <v>6</v>
      </c>
    </row>
    <row r="17" spans="2:35" ht="15.75">
      <c r="B17" s="729" t="s">
        <v>175</v>
      </c>
      <c r="C17" s="730" t="s">
        <v>384</v>
      </c>
      <c r="D17" s="1012">
        <v>136</v>
      </c>
      <c r="E17" s="1012">
        <v>134.83333333333334</v>
      </c>
      <c r="F17" s="1012">
        <v>852</v>
      </c>
      <c r="G17" s="1012">
        <v>860.36666666666667</v>
      </c>
      <c r="H17" s="1012">
        <v>494</v>
      </c>
      <c r="I17" s="1012">
        <v>358</v>
      </c>
      <c r="J17" s="1015"/>
      <c r="K17" s="1012">
        <v>239</v>
      </c>
      <c r="L17" s="1012">
        <v>242.93333333333334</v>
      </c>
      <c r="M17" s="1012">
        <v>1028</v>
      </c>
      <c r="N17" s="1012">
        <v>1043.9000000000001</v>
      </c>
      <c r="O17" s="1012">
        <v>461</v>
      </c>
      <c r="P17" s="1012">
        <v>567</v>
      </c>
      <c r="Q17" s="1015"/>
      <c r="R17" s="1012">
        <v>39</v>
      </c>
      <c r="S17" s="1012">
        <v>38.633333333333333</v>
      </c>
      <c r="T17" s="1012">
        <v>262</v>
      </c>
      <c r="U17" s="1012">
        <v>262.03333333333336</v>
      </c>
      <c r="V17" s="1012">
        <v>156</v>
      </c>
      <c r="W17" s="1012">
        <v>106</v>
      </c>
      <c r="X17" s="1000"/>
      <c r="Y17" s="1012">
        <v>5</v>
      </c>
      <c r="Z17" s="1012">
        <v>44</v>
      </c>
      <c r="AA17" s="1012">
        <v>51</v>
      </c>
      <c r="AB17" s="1012">
        <v>162</v>
      </c>
      <c r="AC17" s="1015"/>
      <c r="AD17" s="1012">
        <v>414</v>
      </c>
      <c r="AE17" s="1012">
        <v>416.4</v>
      </c>
      <c r="AF17" s="1012">
        <v>2142</v>
      </c>
      <c r="AG17" s="1012">
        <v>2166.3000000000002</v>
      </c>
      <c r="AH17" s="1012">
        <v>1111</v>
      </c>
      <c r="AI17" s="1012">
        <v>1031</v>
      </c>
    </row>
    <row r="18" spans="2:35" ht="15.75">
      <c r="B18" s="729" t="s">
        <v>167</v>
      </c>
      <c r="C18" s="730" t="s">
        <v>385</v>
      </c>
      <c r="D18" s="1012">
        <v>141</v>
      </c>
      <c r="E18" s="1012">
        <v>140.06666666666666</v>
      </c>
      <c r="F18" s="1012">
        <v>1250</v>
      </c>
      <c r="G18" s="1012">
        <v>1236.8333333333333</v>
      </c>
      <c r="H18" s="1012">
        <v>283</v>
      </c>
      <c r="I18" s="1012">
        <v>967</v>
      </c>
      <c r="J18" s="1015"/>
      <c r="K18" s="1012">
        <v>623</v>
      </c>
      <c r="L18" s="1012">
        <v>627.23333333333335</v>
      </c>
      <c r="M18" s="1012">
        <v>2090</v>
      </c>
      <c r="N18" s="1012">
        <v>2089.8000000000002</v>
      </c>
      <c r="O18" s="1012">
        <v>433</v>
      </c>
      <c r="P18" s="1012">
        <v>1657</v>
      </c>
      <c r="Q18" s="1015"/>
      <c r="R18" s="1012">
        <v>85</v>
      </c>
      <c r="S18" s="1012">
        <v>86.766666666666666</v>
      </c>
      <c r="T18" s="1012">
        <v>432</v>
      </c>
      <c r="U18" s="1012">
        <v>431.63333333333333</v>
      </c>
      <c r="V18" s="1012">
        <v>94</v>
      </c>
      <c r="W18" s="1012">
        <v>338</v>
      </c>
      <c r="X18" s="1000"/>
      <c r="Y18" s="1012">
        <v>50</v>
      </c>
      <c r="Z18" s="1012">
        <v>266</v>
      </c>
      <c r="AA18" s="1012">
        <v>0</v>
      </c>
      <c r="AB18" s="1012">
        <v>116</v>
      </c>
      <c r="AC18" s="1015"/>
      <c r="AD18" s="1012">
        <v>849</v>
      </c>
      <c r="AE18" s="1012">
        <v>854.06666666666661</v>
      </c>
      <c r="AF18" s="1012">
        <v>3772</v>
      </c>
      <c r="AG18" s="1012">
        <v>3758.2666666666664</v>
      </c>
      <c r="AH18" s="1012">
        <v>810</v>
      </c>
      <c r="AI18" s="1012">
        <v>2962</v>
      </c>
    </row>
    <row r="19" spans="2:35" ht="15.75">
      <c r="B19" s="729" t="s">
        <v>170</v>
      </c>
      <c r="C19" s="730" t="s">
        <v>386</v>
      </c>
      <c r="D19" s="1012">
        <v>71</v>
      </c>
      <c r="E19" s="1012">
        <v>68.666666666666671</v>
      </c>
      <c r="F19" s="1012">
        <v>539</v>
      </c>
      <c r="G19" s="1012">
        <v>476.96666666666664</v>
      </c>
      <c r="H19" s="1012">
        <v>300</v>
      </c>
      <c r="I19" s="1012">
        <v>239</v>
      </c>
      <c r="J19" s="1015"/>
      <c r="K19" s="1012">
        <v>177</v>
      </c>
      <c r="L19" s="1012">
        <v>182.03333333333333</v>
      </c>
      <c r="M19" s="1012">
        <v>751</v>
      </c>
      <c r="N19" s="1012">
        <v>784.26666666666665</v>
      </c>
      <c r="O19" s="1012">
        <v>395</v>
      </c>
      <c r="P19" s="1012">
        <v>356</v>
      </c>
      <c r="Q19" s="1015"/>
      <c r="R19" s="1012">
        <v>28</v>
      </c>
      <c r="S19" s="1012">
        <v>29</v>
      </c>
      <c r="T19" s="1012">
        <v>146</v>
      </c>
      <c r="U19" s="1012">
        <v>140.63333333333333</v>
      </c>
      <c r="V19" s="1012">
        <v>85</v>
      </c>
      <c r="W19" s="1012">
        <v>61</v>
      </c>
      <c r="X19" s="1000"/>
      <c r="Y19" s="1012">
        <v>1</v>
      </c>
      <c r="Z19" s="1012">
        <v>30</v>
      </c>
      <c r="AA19" s="1012">
        <v>0</v>
      </c>
      <c r="AB19" s="1012">
        <v>115</v>
      </c>
      <c r="AC19" s="1015"/>
      <c r="AD19" s="1012">
        <v>276</v>
      </c>
      <c r="AE19" s="1012">
        <v>279.7</v>
      </c>
      <c r="AF19" s="1012">
        <v>1436</v>
      </c>
      <c r="AG19" s="1012">
        <v>1401.8666666666668</v>
      </c>
      <c r="AH19" s="1012">
        <v>780</v>
      </c>
      <c r="AI19" s="1012">
        <v>656</v>
      </c>
    </row>
    <row r="20" spans="2:35" ht="15.75">
      <c r="B20" s="729" t="s">
        <v>171</v>
      </c>
      <c r="C20" s="730" t="s">
        <v>387</v>
      </c>
      <c r="D20" s="1012">
        <v>91</v>
      </c>
      <c r="E20" s="1012">
        <v>95.6</v>
      </c>
      <c r="F20" s="1012">
        <v>678</v>
      </c>
      <c r="G20" s="1012">
        <v>714.4</v>
      </c>
      <c r="H20" s="1012">
        <v>530</v>
      </c>
      <c r="I20" s="1012">
        <v>148</v>
      </c>
      <c r="J20" s="1015"/>
      <c r="K20" s="1012">
        <v>168</v>
      </c>
      <c r="L20" s="1012">
        <v>171.46666666666667</v>
      </c>
      <c r="M20" s="1012">
        <v>430</v>
      </c>
      <c r="N20" s="1012">
        <v>441.06666666666666</v>
      </c>
      <c r="O20" s="1012">
        <v>292</v>
      </c>
      <c r="P20" s="1012">
        <v>138</v>
      </c>
      <c r="Q20" s="1015"/>
      <c r="R20" s="1012">
        <v>32</v>
      </c>
      <c r="S20" s="1012">
        <v>31.933333333333334</v>
      </c>
      <c r="T20" s="1012">
        <v>211</v>
      </c>
      <c r="U20" s="1012">
        <v>210.1</v>
      </c>
      <c r="V20" s="1012">
        <v>180</v>
      </c>
      <c r="W20" s="1012">
        <v>31</v>
      </c>
      <c r="X20" s="1000"/>
      <c r="Y20" s="1012">
        <v>8</v>
      </c>
      <c r="Z20" s="1012">
        <v>31</v>
      </c>
      <c r="AA20" s="1012">
        <v>0</v>
      </c>
      <c r="AB20" s="1012">
        <v>172</v>
      </c>
      <c r="AC20" s="1015"/>
      <c r="AD20" s="1012">
        <v>291</v>
      </c>
      <c r="AE20" s="1012">
        <v>299</v>
      </c>
      <c r="AF20" s="1012">
        <v>1319</v>
      </c>
      <c r="AG20" s="1012">
        <v>1365.5666666666666</v>
      </c>
      <c r="AH20" s="1012">
        <v>1002</v>
      </c>
      <c r="AI20" s="1012">
        <v>317</v>
      </c>
    </row>
    <row r="21" spans="2:35" ht="15.75">
      <c r="B21" s="729" t="s">
        <v>247</v>
      </c>
      <c r="C21" s="730" t="s">
        <v>388</v>
      </c>
      <c r="D21" s="1012">
        <v>67</v>
      </c>
      <c r="E21" s="1012">
        <v>71.066666666666663</v>
      </c>
      <c r="F21" s="1012">
        <v>500</v>
      </c>
      <c r="G21" s="1012">
        <v>546.56666666666672</v>
      </c>
      <c r="H21" s="1012">
        <v>317</v>
      </c>
      <c r="I21" s="1012">
        <v>183</v>
      </c>
      <c r="J21" s="1015"/>
      <c r="K21" s="1012">
        <v>65</v>
      </c>
      <c r="L21" s="1012">
        <v>65</v>
      </c>
      <c r="M21" s="1012">
        <v>274</v>
      </c>
      <c r="N21" s="1012">
        <v>278.16666666666669</v>
      </c>
      <c r="O21" s="1012">
        <v>145</v>
      </c>
      <c r="P21" s="1012">
        <v>129</v>
      </c>
      <c r="Q21" s="1015"/>
      <c r="R21" s="1012">
        <v>11</v>
      </c>
      <c r="S21" s="1012">
        <v>11.5</v>
      </c>
      <c r="T21" s="1012">
        <v>50</v>
      </c>
      <c r="U21" s="1012">
        <v>50.5</v>
      </c>
      <c r="V21" s="1012">
        <v>29</v>
      </c>
      <c r="W21" s="1012">
        <v>21</v>
      </c>
      <c r="X21" s="1000"/>
      <c r="Y21" s="1012">
        <v>4</v>
      </c>
      <c r="Z21" s="1012">
        <v>18</v>
      </c>
      <c r="AA21" s="1012">
        <v>0</v>
      </c>
      <c r="AB21" s="1012">
        <v>28</v>
      </c>
      <c r="AC21" s="1015"/>
      <c r="AD21" s="1012">
        <v>143</v>
      </c>
      <c r="AE21" s="1012">
        <v>147.56666666666666</v>
      </c>
      <c r="AF21" s="1012">
        <v>824</v>
      </c>
      <c r="AG21" s="1012">
        <v>875.23333333333335</v>
      </c>
      <c r="AH21" s="1012">
        <v>491</v>
      </c>
      <c r="AI21" s="1012">
        <v>333</v>
      </c>
    </row>
    <row r="22" spans="2:35" ht="15.75">
      <c r="B22" s="729" t="s">
        <v>248</v>
      </c>
      <c r="C22" s="730" t="s">
        <v>389</v>
      </c>
      <c r="D22" s="1012">
        <v>381</v>
      </c>
      <c r="E22" s="1012">
        <v>386.13333333333333</v>
      </c>
      <c r="F22" s="1012">
        <v>2001</v>
      </c>
      <c r="G22" s="1012">
        <v>2042.5666666666666</v>
      </c>
      <c r="H22" s="1012">
        <v>1436</v>
      </c>
      <c r="I22" s="1012">
        <v>565</v>
      </c>
      <c r="J22" s="1015"/>
      <c r="K22" s="1012">
        <v>442</v>
      </c>
      <c r="L22" s="1012">
        <v>448.46666666666664</v>
      </c>
      <c r="M22" s="1012">
        <v>1182</v>
      </c>
      <c r="N22" s="1012">
        <v>1181.7</v>
      </c>
      <c r="O22" s="1012">
        <v>701</v>
      </c>
      <c r="P22" s="1012">
        <v>481</v>
      </c>
      <c r="Q22" s="1015"/>
      <c r="R22" s="1012">
        <v>1106</v>
      </c>
      <c r="S22" s="1012">
        <v>1109.0999999999999</v>
      </c>
      <c r="T22" s="1012">
        <v>4033</v>
      </c>
      <c r="U22" s="1012">
        <v>4102.8</v>
      </c>
      <c r="V22" s="1012">
        <v>2632</v>
      </c>
      <c r="W22" s="1012">
        <v>1401</v>
      </c>
      <c r="X22" s="1000"/>
      <c r="Y22" s="1012">
        <v>13</v>
      </c>
      <c r="Z22" s="1012">
        <v>87</v>
      </c>
      <c r="AA22" s="1012">
        <v>3798</v>
      </c>
      <c r="AB22" s="1012">
        <v>135</v>
      </c>
      <c r="AC22" s="1015"/>
      <c r="AD22" s="1012">
        <v>1929</v>
      </c>
      <c r="AE22" s="1012">
        <v>1943.6999999999998</v>
      </c>
      <c r="AF22" s="1012">
        <v>7216</v>
      </c>
      <c r="AG22" s="1012">
        <v>7327.0666666666666</v>
      </c>
      <c r="AH22" s="1012">
        <v>4769</v>
      </c>
      <c r="AI22" s="1012">
        <v>2447</v>
      </c>
    </row>
    <row r="23" spans="2:35" ht="15.75">
      <c r="B23" s="729" t="s">
        <v>241</v>
      </c>
      <c r="C23" s="730" t="s">
        <v>390</v>
      </c>
      <c r="D23" s="1012">
        <v>0</v>
      </c>
      <c r="E23" s="1012">
        <v>0</v>
      </c>
      <c r="F23" s="1012">
        <v>0</v>
      </c>
      <c r="G23" s="1012">
        <v>0</v>
      </c>
      <c r="H23" s="1012">
        <v>0</v>
      </c>
      <c r="I23" s="1012">
        <v>0</v>
      </c>
      <c r="J23" s="1015"/>
      <c r="K23" s="1012">
        <v>0</v>
      </c>
      <c r="L23" s="1012">
        <v>0</v>
      </c>
      <c r="M23" s="1012">
        <v>0</v>
      </c>
      <c r="N23" s="1012">
        <v>0</v>
      </c>
      <c r="O23" s="1012">
        <v>0</v>
      </c>
      <c r="P23" s="1012">
        <v>0</v>
      </c>
      <c r="Q23" s="1015"/>
      <c r="R23" s="1012">
        <v>0</v>
      </c>
      <c r="S23" s="1012">
        <v>0</v>
      </c>
      <c r="T23" s="1012">
        <v>0</v>
      </c>
      <c r="U23" s="1012">
        <v>0</v>
      </c>
      <c r="V23" s="1012">
        <v>0</v>
      </c>
      <c r="W23" s="1012">
        <v>0</v>
      </c>
      <c r="X23" s="1000"/>
      <c r="Y23" s="1012">
        <v>0</v>
      </c>
      <c r="Z23" s="1012">
        <v>0</v>
      </c>
      <c r="AA23" s="1012">
        <v>0</v>
      </c>
      <c r="AB23" s="1012">
        <v>0</v>
      </c>
      <c r="AC23" s="1015"/>
      <c r="AD23" s="1012">
        <v>0</v>
      </c>
      <c r="AE23" s="1012">
        <v>0</v>
      </c>
      <c r="AF23" s="1012">
        <v>0</v>
      </c>
      <c r="AG23" s="1012">
        <v>0</v>
      </c>
      <c r="AH23" s="1012">
        <v>0</v>
      </c>
      <c r="AI23" s="1012">
        <v>0</v>
      </c>
    </row>
    <row r="24" spans="2:35" ht="15.75">
      <c r="B24" s="729" t="s">
        <v>176</v>
      </c>
      <c r="C24" s="730" t="s">
        <v>391</v>
      </c>
      <c r="D24" s="1012">
        <v>94</v>
      </c>
      <c r="E24" s="1012">
        <v>97.766666666666666</v>
      </c>
      <c r="F24" s="1012">
        <v>1174</v>
      </c>
      <c r="G24" s="1012">
        <v>1208.6666666666667</v>
      </c>
      <c r="H24" s="1012">
        <v>843</v>
      </c>
      <c r="I24" s="1012">
        <v>331</v>
      </c>
      <c r="J24" s="1015"/>
      <c r="K24" s="1012">
        <v>93</v>
      </c>
      <c r="L24" s="1012">
        <v>93.466666666666669</v>
      </c>
      <c r="M24" s="1012">
        <v>297</v>
      </c>
      <c r="N24" s="1012">
        <v>283.56666666666666</v>
      </c>
      <c r="O24" s="1012">
        <v>178</v>
      </c>
      <c r="P24" s="1012">
        <v>119</v>
      </c>
      <c r="Q24" s="1015"/>
      <c r="R24" s="1012">
        <v>70</v>
      </c>
      <c r="S24" s="1012">
        <v>71.86666666666666</v>
      </c>
      <c r="T24" s="1012">
        <v>321</v>
      </c>
      <c r="U24" s="1012">
        <v>330.23333333333335</v>
      </c>
      <c r="V24" s="1012">
        <v>235</v>
      </c>
      <c r="W24" s="1012">
        <v>86</v>
      </c>
      <c r="X24" s="1000"/>
      <c r="Y24" s="1012">
        <v>7</v>
      </c>
      <c r="Z24" s="1012">
        <v>27</v>
      </c>
      <c r="AA24" s="1012">
        <v>254</v>
      </c>
      <c r="AB24" s="1012">
        <v>33</v>
      </c>
      <c r="AC24" s="1015"/>
      <c r="AD24" s="1012">
        <v>257</v>
      </c>
      <c r="AE24" s="1012">
        <v>263.10000000000002</v>
      </c>
      <c r="AF24" s="1012">
        <v>1792</v>
      </c>
      <c r="AG24" s="1012">
        <v>1822.4666666666667</v>
      </c>
      <c r="AH24" s="1012">
        <v>1256</v>
      </c>
      <c r="AI24" s="1012">
        <v>536</v>
      </c>
    </row>
    <row r="25" spans="2:35" ht="15.75">
      <c r="B25" s="729" t="s">
        <v>168</v>
      </c>
      <c r="C25" s="730" t="s">
        <v>392</v>
      </c>
      <c r="D25" s="1012">
        <v>7</v>
      </c>
      <c r="E25" s="1012">
        <v>7</v>
      </c>
      <c r="F25" s="1012">
        <v>81</v>
      </c>
      <c r="G25" s="1012">
        <v>82.533333333333331</v>
      </c>
      <c r="H25" s="1012">
        <v>60</v>
      </c>
      <c r="I25" s="1012">
        <v>21</v>
      </c>
      <c r="J25" s="1015"/>
      <c r="K25" s="1012">
        <v>9</v>
      </c>
      <c r="L25" s="1012">
        <v>9</v>
      </c>
      <c r="M25" s="1012">
        <v>375</v>
      </c>
      <c r="N25" s="1012">
        <v>375.63333333333333</v>
      </c>
      <c r="O25" s="1012">
        <v>52</v>
      </c>
      <c r="P25" s="1012">
        <v>323</v>
      </c>
      <c r="Q25" s="1015"/>
      <c r="R25" s="1012">
        <v>1</v>
      </c>
      <c r="S25" s="1012">
        <v>1</v>
      </c>
      <c r="T25" s="1012">
        <v>8</v>
      </c>
      <c r="U25" s="1012">
        <v>8</v>
      </c>
      <c r="V25" s="1012">
        <v>2</v>
      </c>
      <c r="W25" s="1012">
        <v>6</v>
      </c>
      <c r="X25" s="1000"/>
      <c r="Y25" s="1012">
        <v>0</v>
      </c>
      <c r="Z25" s="1012">
        <v>0</v>
      </c>
      <c r="AA25" s="1012">
        <v>0</v>
      </c>
      <c r="AB25" s="1012">
        <v>8</v>
      </c>
      <c r="AC25" s="1015"/>
      <c r="AD25" s="1012">
        <v>17</v>
      </c>
      <c r="AE25" s="1012">
        <v>17</v>
      </c>
      <c r="AF25" s="1012">
        <v>464</v>
      </c>
      <c r="AG25" s="1012">
        <v>466.16666666666663</v>
      </c>
      <c r="AH25" s="1012">
        <v>114</v>
      </c>
      <c r="AI25" s="1012">
        <v>350</v>
      </c>
    </row>
    <row r="26" spans="2:35" ht="15.75">
      <c r="B26" s="729" t="s">
        <v>258</v>
      </c>
      <c r="C26" s="730" t="s">
        <v>393</v>
      </c>
      <c r="D26" s="1012">
        <v>116</v>
      </c>
      <c r="E26" s="1012">
        <v>118.46666666666667</v>
      </c>
      <c r="F26" s="1012">
        <v>637</v>
      </c>
      <c r="G26" s="1012">
        <v>675.8</v>
      </c>
      <c r="H26" s="1012">
        <v>435</v>
      </c>
      <c r="I26" s="1012">
        <v>202</v>
      </c>
      <c r="J26" s="1015"/>
      <c r="K26" s="1012">
        <v>132</v>
      </c>
      <c r="L26" s="1012">
        <v>131.86666666666667</v>
      </c>
      <c r="M26" s="1012">
        <v>530</v>
      </c>
      <c r="N26" s="1012">
        <v>540.33333333333337</v>
      </c>
      <c r="O26" s="1012">
        <v>349</v>
      </c>
      <c r="P26" s="1012">
        <v>181</v>
      </c>
      <c r="Q26" s="1015"/>
      <c r="R26" s="1012">
        <v>13</v>
      </c>
      <c r="S26" s="1012">
        <v>12.7</v>
      </c>
      <c r="T26" s="1012">
        <v>94</v>
      </c>
      <c r="U26" s="1012">
        <v>93.1</v>
      </c>
      <c r="V26" s="1012">
        <v>50</v>
      </c>
      <c r="W26" s="1012">
        <v>44</v>
      </c>
      <c r="X26" s="1000"/>
      <c r="Y26" s="1012">
        <v>0</v>
      </c>
      <c r="Z26" s="1012">
        <v>3</v>
      </c>
      <c r="AA26" s="1012">
        <v>0</v>
      </c>
      <c r="AB26" s="1012">
        <v>91</v>
      </c>
      <c r="AC26" s="1015"/>
      <c r="AD26" s="1012">
        <v>261</v>
      </c>
      <c r="AE26" s="1012">
        <v>263.03333333333336</v>
      </c>
      <c r="AF26" s="1012">
        <v>1261</v>
      </c>
      <c r="AG26" s="1012">
        <v>1309.2333333333331</v>
      </c>
      <c r="AH26" s="1012">
        <v>834</v>
      </c>
      <c r="AI26" s="1012">
        <v>427</v>
      </c>
    </row>
    <row r="27" spans="2:35" ht="15.75">
      <c r="B27" s="729" t="s">
        <v>239</v>
      </c>
      <c r="C27" s="730" t="s">
        <v>394</v>
      </c>
      <c r="D27" s="1012">
        <v>112</v>
      </c>
      <c r="E27" s="1012">
        <v>113.03333333333333</v>
      </c>
      <c r="F27" s="1012">
        <v>808</v>
      </c>
      <c r="G27" s="1012">
        <v>795.56666666666672</v>
      </c>
      <c r="H27" s="1012">
        <v>647</v>
      </c>
      <c r="I27" s="1012">
        <v>161</v>
      </c>
      <c r="J27" s="1015"/>
      <c r="K27" s="1012">
        <v>154</v>
      </c>
      <c r="L27" s="1012">
        <v>155.16666666666666</v>
      </c>
      <c r="M27" s="1012">
        <v>511</v>
      </c>
      <c r="N27" s="1012">
        <v>508.43333333333334</v>
      </c>
      <c r="O27" s="1012">
        <v>286</v>
      </c>
      <c r="P27" s="1012">
        <v>225</v>
      </c>
      <c r="Q27" s="1015"/>
      <c r="R27" s="1012">
        <v>15</v>
      </c>
      <c r="S27" s="1012">
        <v>15</v>
      </c>
      <c r="T27" s="1012">
        <v>80</v>
      </c>
      <c r="U27" s="1012">
        <v>80</v>
      </c>
      <c r="V27" s="1012">
        <v>39</v>
      </c>
      <c r="W27" s="1012">
        <v>41</v>
      </c>
      <c r="X27" s="1005"/>
      <c r="Y27" s="1012">
        <v>11</v>
      </c>
      <c r="Z27" s="1012">
        <v>41</v>
      </c>
      <c r="AA27" s="1012">
        <v>0</v>
      </c>
      <c r="AB27" s="1012">
        <v>28</v>
      </c>
      <c r="AC27" s="1015"/>
      <c r="AD27" s="1012">
        <v>281</v>
      </c>
      <c r="AE27" s="1012">
        <v>283.2</v>
      </c>
      <c r="AF27" s="1012">
        <v>1399</v>
      </c>
      <c r="AG27" s="1012">
        <v>1384</v>
      </c>
      <c r="AH27" s="1012">
        <v>972</v>
      </c>
      <c r="AI27" s="1012">
        <v>427</v>
      </c>
    </row>
    <row r="28" spans="2:35" ht="15.75">
      <c r="B28" s="729" t="s">
        <v>249</v>
      </c>
      <c r="C28" s="730" t="s">
        <v>395</v>
      </c>
      <c r="D28" s="1012">
        <v>102</v>
      </c>
      <c r="E28" s="1012">
        <v>103.6</v>
      </c>
      <c r="F28" s="1012">
        <v>584</v>
      </c>
      <c r="G28" s="1012">
        <v>612.33333333333337</v>
      </c>
      <c r="H28" s="1012">
        <v>463</v>
      </c>
      <c r="I28" s="1012">
        <v>121</v>
      </c>
      <c r="J28" s="1015"/>
      <c r="K28" s="1012">
        <v>46</v>
      </c>
      <c r="L28" s="1012">
        <v>46.1</v>
      </c>
      <c r="M28" s="1012">
        <v>234</v>
      </c>
      <c r="N28" s="1012">
        <v>222.56666666666666</v>
      </c>
      <c r="O28" s="1012">
        <v>194</v>
      </c>
      <c r="P28" s="1012">
        <v>40</v>
      </c>
      <c r="Q28" s="1015"/>
      <c r="R28" s="1012">
        <v>4</v>
      </c>
      <c r="S28" s="1012">
        <v>4</v>
      </c>
      <c r="T28" s="1012">
        <v>19</v>
      </c>
      <c r="U28" s="1012">
        <v>19</v>
      </c>
      <c r="V28" s="1012">
        <v>12</v>
      </c>
      <c r="W28" s="1012">
        <v>7</v>
      </c>
      <c r="X28" s="1000"/>
      <c r="Y28" s="1012">
        <v>0</v>
      </c>
      <c r="Z28" s="1012">
        <v>1</v>
      </c>
      <c r="AA28" s="1012">
        <v>3</v>
      </c>
      <c r="AB28" s="1012">
        <v>15</v>
      </c>
      <c r="AC28" s="1015"/>
      <c r="AD28" s="1012">
        <v>152</v>
      </c>
      <c r="AE28" s="1012">
        <v>153.69999999999999</v>
      </c>
      <c r="AF28" s="1012">
        <v>837</v>
      </c>
      <c r="AG28" s="1012">
        <v>853.90000000000009</v>
      </c>
      <c r="AH28" s="1012">
        <v>669</v>
      </c>
      <c r="AI28" s="1012">
        <v>168</v>
      </c>
    </row>
    <row r="29" spans="2:35" ht="15.75">
      <c r="B29" s="729" t="s">
        <v>396</v>
      </c>
      <c r="C29" s="730" t="s">
        <v>397</v>
      </c>
      <c r="D29" s="1012">
        <v>559</v>
      </c>
      <c r="E29" s="1012">
        <v>566.63333333333333</v>
      </c>
      <c r="F29" s="1012">
        <v>3302</v>
      </c>
      <c r="G29" s="1012">
        <v>3266.4666666666667</v>
      </c>
      <c r="H29" s="1012">
        <v>2664</v>
      </c>
      <c r="I29" s="1012">
        <v>638</v>
      </c>
      <c r="J29" s="1015"/>
      <c r="K29" s="1012">
        <v>568</v>
      </c>
      <c r="L29" s="1012">
        <v>578.93333333333328</v>
      </c>
      <c r="M29" s="1012">
        <v>1871</v>
      </c>
      <c r="N29" s="1012">
        <v>1918.1333333333334</v>
      </c>
      <c r="O29" s="1012">
        <v>1440</v>
      </c>
      <c r="P29" s="1012">
        <v>431</v>
      </c>
      <c r="Q29" s="1015"/>
      <c r="R29" s="1012">
        <v>54</v>
      </c>
      <c r="S29" s="1012">
        <v>53.5</v>
      </c>
      <c r="T29" s="1012">
        <v>314</v>
      </c>
      <c r="U29" s="1012">
        <v>314.96666666666664</v>
      </c>
      <c r="V29" s="1012">
        <v>250</v>
      </c>
      <c r="W29" s="1012">
        <v>64</v>
      </c>
      <c r="X29" s="1000"/>
      <c r="Y29" s="1012">
        <v>10</v>
      </c>
      <c r="Z29" s="1012">
        <v>142</v>
      </c>
      <c r="AA29" s="1012">
        <v>0</v>
      </c>
      <c r="AB29" s="1012">
        <v>162</v>
      </c>
      <c r="AC29" s="1015"/>
      <c r="AD29" s="1012">
        <v>1181</v>
      </c>
      <c r="AE29" s="1012">
        <v>1199.0666666666666</v>
      </c>
      <c r="AF29" s="1012">
        <v>5487</v>
      </c>
      <c r="AG29" s="1012">
        <v>5499.5666666666666</v>
      </c>
      <c r="AH29" s="1012">
        <v>4354</v>
      </c>
      <c r="AI29" s="1012">
        <v>1133</v>
      </c>
    </row>
    <row r="30" spans="2:35" ht="15.75">
      <c r="B30" s="729" t="s">
        <v>242</v>
      </c>
      <c r="C30" s="730" t="s">
        <v>398</v>
      </c>
      <c r="D30" s="1012">
        <v>39</v>
      </c>
      <c r="E30" s="1012">
        <v>40.93333333333333</v>
      </c>
      <c r="F30" s="1012">
        <v>277</v>
      </c>
      <c r="G30" s="1012">
        <v>291.13333333333333</v>
      </c>
      <c r="H30" s="1012">
        <v>194</v>
      </c>
      <c r="I30" s="1012">
        <v>83</v>
      </c>
      <c r="J30" s="1015"/>
      <c r="K30" s="1012">
        <v>64</v>
      </c>
      <c r="L30" s="1012">
        <v>63.733333333333334</v>
      </c>
      <c r="M30" s="1012">
        <v>185</v>
      </c>
      <c r="N30" s="1012">
        <v>184.23333333333332</v>
      </c>
      <c r="O30" s="1012">
        <v>121</v>
      </c>
      <c r="P30" s="1012">
        <v>64</v>
      </c>
      <c r="Q30" s="1015"/>
      <c r="R30" s="1012">
        <v>13</v>
      </c>
      <c r="S30" s="1012">
        <v>14.1</v>
      </c>
      <c r="T30" s="1012">
        <v>144</v>
      </c>
      <c r="U30" s="1012">
        <v>145.1</v>
      </c>
      <c r="V30" s="1012">
        <v>101</v>
      </c>
      <c r="W30" s="1012">
        <v>43</v>
      </c>
      <c r="X30" s="1005"/>
      <c r="Y30" s="1012">
        <v>1</v>
      </c>
      <c r="Z30" s="1012">
        <v>5</v>
      </c>
      <c r="AA30" s="1012">
        <v>84</v>
      </c>
      <c r="AB30" s="1012">
        <v>54</v>
      </c>
      <c r="AC30" s="1015"/>
      <c r="AD30" s="1012">
        <v>116</v>
      </c>
      <c r="AE30" s="1012">
        <v>118.76666666666665</v>
      </c>
      <c r="AF30" s="1012">
        <v>606</v>
      </c>
      <c r="AG30" s="1012">
        <v>620.4666666666667</v>
      </c>
      <c r="AH30" s="1012">
        <v>416</v>
      </c>
      <c r="AI30" s="1012">
        <v>190</v>
      </c>
    </row>
    <row r="31" spans="2:35" ht="15.75">
      <c r="B31" s="729" t="s">
        <v>243</v>
      </c>
      <c r="C31" s="1088" t="s">
        <v>399</v>
      </c>
      <c r="D31" s="1012">
        <v>69</v>
      </c>
      <c r="E31" s="1012">
        <v>68.266666666666666</v>
      </c>
      <c r="F31" s="1012">
        <v>669</v>
      </c>
      <c r="G31" s="1012">
        <v>675.33333333333337</v>
      </c>
      <c r="H31" s="1012">
        <v>463</v>
      </c>
      <c r="I31" s="1012">
        <v>206</v>
      </c>
      <c r="J31" s="1015"/>
      <c r="K31" s="1012">
        <v>76</v>
      </c>
      <c r="L31" s="1012">
        <v>77.099999999999994</v>
      </c>
      <c r="M31" s="1012">
        <v>316</v>
      </c>
      <c r="N31" s="1012">
        <v>319.76666666666665</v>
      </c>
      <c r="O31" s="1012">
        <v>199</v>
      </c>
      <c r="P31" s="1012">
        <v>117</v>
      </c>
      <c r="Q31" s="1015"/>
      <c r="R31" s="1012">
        <v>6</v>
      </c>
      <c r="S31" s="1012">
        <v>6.9333333333333336</v>
      </c>
      <c r="T31" s="1012">
        <v>50</v>
      </c>
      <c r="U31" s="1012">
        <v>52.5</v>
      </c>
      <c r="V31" s="1012">
        <v>37</v>
      </c>
      <c r="W31" s="1012">
        <v>13</v>
      </c>
      <c r="Y31" s="1012">
        <v>0</v>
      </c>
      <c r="Z31" s="1012">
        <v>47</v>
      </c>
      <c r="AA31" s="1012">
        <v>0</v>
      </c>
      <c r="AB31" s="1012">
        <v>3</v>
      </c>
      <c r="AC31" s="1015"/>
      <c r="AD31" s="1012">
        <v>151</v>
      </c>
      <c r="AE31" s="1012">
        <v>152.30000000000001</v>
      </c>
      <c r="AF31" s="1012">
        <v>1035</v>
      </c>
      <c r="AG31" s="1012">
        <v>1047.5999999999999</v>
      </c>
      <c r="AH31" s="1012">
        <v>699</v>
      </c>
      <c r="AI31" s="1012">
        <v>336</v>
      </c>
    </row>
    <row r="32" spans="2:35" ht="15.75">
      <c r="B32" s="729" t="s">
        <v>259</v>
      </c>
      <c r="C32" s="730" t="s">
        <v>400</v>
      </c>
      <c r="D32" s="1012">
        <v>254</v>
      </c>
      <c r="E32" s="1012">
        <v>253.26666666666668</v>
      </c>
      <c r="F32" s="1012">
        <v>2113</v>
      </c>
      <c r="G32" s="1012">
        <v>2135.2666666666669</v>
      </c>
      <c r="H32" s="1012">
        <v>1677</v>
      </c>
      <c r="I32" s="1012">
        <v>436</v>
      </c>
      <c r="J32" s="1015"/>
      <c r="K32" s="1012">
        <v>243</v>
      </c>
      <c r="L32" s="1012">
        <v>250.03333333333333</v>
      </c>
      <c r="M32" s="1012">
        <v>861</v>
      </c>
      <c r="N32" s="1012">
        <v>885.6</v>
      </c>
      <c r="O32" s="1012">
        <v>632</v>
      </c>
      <c r="P32" s="1012">
        <v>229</v>
      </c>
      <c r="Q32" s="1015"/>
      <c r="R32" s="1012">
        <v>37</v>
      </c>
      <c r="S32" s="1012">
        <v>35.93333333333333</v>
      </c>
      <c r="T32" s="1012">
        <v>180</v>
      </c>
      <c r="U32" s="1012">
        <v>177.83333333333334</v>
      </c>
      <c r="V32" s="1012">
        <v>142</v>
      </c>
      <c r="W32" s="1012">
        <v>38</v>
      </c>
      <c r="Y32" s="1012">
        <v>14</v>
      </c>
      <c r="Z32" s="1012">
        <v>78</v>
      </c>
      <c r="AA32" s="1012">
        <v>0</v>
      </c>
      <c r="AB32" s="1012">
        <v>88</v>
      </c>
      <c r="AC32" s="1015"/>
      <c r="AD32" s="1012">
        <v>534</v>
      </c>
      <c r="AE32" s="1012">
        <v>539.23333333333335</v>
      </c>
      <c r="AF32" s="1012">
        <v>3154</v>
      </c>
      <c r="AG32" s="1012">
        <v>3198.7000000000003</v>
      </c>
      <c r="AH32" s="1012">
        <v>2451</v>
      </c>
      <c r="AI32" s="1012">
        <v>703</v>
      </c>
    </row>
    <row r="33" spans="2:35" ht="15.75">
      <c r="B33" s="729" t="s">
        <v>260</v>
      </c>
      <c r="C33" s="730" t="s">
        <v>401</v>
      </c>
      <c r="D33" s="1012">
        <v>71</v>
      </c>
      <c r="E33" s="1012">
        <v>71.933333333333337</v>
      </c>
      <c r="F33" s="1012">
        <v>1136</v>
      </c>
      <c r="G33" s="1012">
        <v>703.76666666666665</v>
      </c>
      <c r="H33" s="1012">
        <v>950</v>
      </c>
      <c r="I33" s="1012">
        <v>186</v>
      </c>
      <c r="J33" s="1015"/>
      <c r="K33" s="1012">
        <v>55</v>
      </c>
      <c r="L33" s="1012">
        <v>56.233333333333334</v>
      </c>
      <c r="M33" s="1012">
        <v>284</v>
      </c>
      <c r="N33" s="1012">
        <v>292.3</v>
      </c>
      <c r="O33" s="1012">
        <v>213</v>
      </c>
      <c r="P33" s="1012">
        <v>71</v>
      </c>
      <c r="Q33" s="1015"/>
      <c r="R33" s="1012">
        <v>14</v>
      </c>
      <c r="S33" s="1012">
        <v>14</v>
      </c>
      <c r="T33" s="1012">
        <v>106</v>
      </c>
      <c r="U33" s="1012">
        <v>106.5</v>
      </c>
      <c r="V33" s="1012">
        <v>96</v>
      </c>
      <c r="W33" s="1012">
        <v>10</v>
      </c>
      <c r="Y33" s="1012">
        <v>0</v>
      </c>
      <c r="Z33" s="1012">
        <v>4</v>
      </c>
      <c r="AA33" s="1012">
        <v>0</v>
      </c>
      <c r="AB33" s="1012">
        <v>102</v>
      </c>
      <c r="AC33" s="1015"/>
      <c r="AD33" s="1012">
        <v>140</v>
      </c>
      <c r="AE33" s="1012">
        <v>142.16666666666669</v>
      </c>
      <c r="AF33" s="1012">
        <v>1526</v>
      </c>
      <c r="AG33" s="1012">
        <v>1102.5666666666666</v>
      </c>
      <c r="AH33" s="1012">
        <v>1259</v>
      </c>
      <c r="AI33" s="1012">
        <v>267</v>
      </c>
    </row>
    <row r="34" spans="2:35" ht="15.75">
      <c r="B34" s="729" t="s">
        <v>172</v>
      </c>
      <c r="C34" s="730" t="s">
        <v>402</v>
      </c>
      <c r="D34" s="1012">
        <v>47</v>
      </c>
      <c r="E34" s="1012">
        <v>50.133333333333333</v>
      </c>
      <c r="F34" s="1012">
        <v>900</v>
      </c>
      <c r="G34" s="1012">
        <v>954.66666666666663</v>
      </c>
      <c r="H34" s="1012">
        <v>693</v>
      </c>
      <c r="I34" s="1012">
        <v>207</v>
      </c>
      <c r="J34" s="1015"/>
      <c r="K34" s="1012">
        <v>31</v>
      </c>
      <c r="L34" s="1012">
        <v>31.733333333333334</v>
      </c>
      <c r="M34" s="1012">
        <v>330</v>
      </c>
      <c r="N34" s="1012">
        <v>334.86666666666667</v>
      </c>
      <c r="O34" s="1012">
        <v>265</v>
      </c>
      <c r="P34" s="1012">
        <v>65</v>
      </c>
      <c r="Q34" s="1015"/>
      <c r="R34" s="1012">
        <v>14</v>
      </c>
      <c r="S34" s="1012">
        <v>14.733333333333333</v>
      </c>
      <c r="T34" s="1012">
        <v>102</v>
      </c>
      <c r="U34" s="1012">
        <v>109.76666666666667</v>
      </c>
      <c r="V34" s="1012">
        <v>87</v>
      </c>
      <c r="W34" s="1012">
        <v>15</v>
      </c>
      <c r="Y34" s="1012">
        <v>0</v>
      </c>
      <c r="Z34" s="1012">
        <v>27</v>
      </c>
      <c r="AA34" s="1012">
        <v>0</v>
      </c>
      <c r="AB34" s="1012">
        <v>75</v>
      </c>
      <c r="AC34" s="1015"/>
      <c r="AD34" s="1012">
        <v>92</v>
      </c>
      <c r="AE34" s="1012">
        <v>96.600000000000009</v>
      </c>
      <c r="AF34" s="1012">
        <v>1332</v>
      </c>
      <c r="AG34" s="1012">
        <v>1399.3</v>
      </c>
      <c r="AH34" s="1012">
        <v>1045</v>
      </c>
      <c r="AI34" s="1012">
        <v>287</v>
      </c>
    </row>
    <row r="35" spans="2:35" ht="15.75">
      <c r="B35" s="729" t="s">
        <v>250</v>
      </c>
      <c r="C35" s="730" t="s">
        <v>403</v>
      </c>
      <c r="D35" s="1012">
        <v>80</v>
      </c>
      <c r="E35" s="1012">
        <v>78.933333333333337</v>
      </c>
      <c r="F35" s="1012">
        <v>421</v>
      </c>
      <c r="G35" s="1012">
        <v>460.76666666666665</v>
      </c>
      <c r="H35" s="1012">
        <v>276</v>
      </c>
      <c r="I35" s="1012">
        <v>145</v>
      </c>
      <c r="J35" s="1015"/>
      <c r="K35" s="1012">
        <v>267</v>
      </c>
      <c r="L35" s="1012">
        <v>272.13333333333333</v>
      </c>
      <c r="M35" s="1012">
        <v>832</v>
      </c>
      <c r="N35" s="1012">
        <v>834.8</v>
      </c>
      <c r="O35" s="1012">
        <v>625</v>
      </c>
      <c r="P35" s="1012">
        <v>207</v>
      </c>
      <c r="Q35" s="1015"/>
      <c r="R35" s="1012">
        <v>19</v>
      </c>
      <c r="S35" s="1012">
        <v>18.266666666666666</v>
      </c>
      <c r="T35" s="1012">
        <v>116</v>
      </c>
      <c r="U35" s="1012">
        <v>115.26666666666667</v>
      </c>
      <c r="V35" s="1012">
        <v>96</v>
      </c>
      <c r="W35" s="1012">
        <v>20</v>
      </c>
      <c r="Y35" s="1012">
        <v>0</v>
      </c>
      <c r="Z35" s="1012">
        <v>24</v>
      </c>
      <c r="AA35" s="1012">
        <v>0</v>
      </c>
      <c r="AB35" s="1012">
        <v>92</v>
      </c>
      <c r="AC35" s="1015"/>
      <c r="AD35" s="1012">
        <v>366</v>
      </c>
      <c r="AE35" s="1012">
        <v>369.33333333333331</v>
      </c>
      <c r="AF35" s="1012">
        <v>1369</v>
      </c>
      <c r="AG35" s="1012">
        <v>1410.8333333333333</v>
      </c>
      <c r="AH35" s="1012">
        <v>997</v>
      </c>
      <c r="AI35" s="1012">
        <v>372</v>
      </c>
    </row>
    <row r="36" spans="2:35" ht="15.75">
      <c r="B36" s="729" t="s">
        <v>261</v>
      </c>
      <c r="C36" s="730" t="s">
        <v>404</v>
      </c>
      <c r="D36" s="1012">
        <v>82</v>
      </c>
      <c r="E36" s="1012">
        <v>81.433333333333337</v>
      </c>
      <c r="F36" s="1012">
        <v>392</v>
      </c>
      <c r="G36" s="1012">
        <v>396.73333333333335</v>
      </c>
      <c r="H36" s="1012">
        <v>185</v>
      </c>
      <c r="I36" s="1012">
        <v>207</v>
      </c>
      <c r="J36" s="1015"/>
      <c r="K36" s="1012">
        <v>249</v>
      </c>
      <c r="L36" s="1012">
        <v>251.06666666666666</v>
      </c>
      <c r="M36" s="1012">
        <v>1100</v>
      </c>
      <c r="N36" s="1012">
        <v>1090.0999999999999</v>
      </c>
      <c r="O36" s="1012">
        <v>582</v>
      </c>
      <c r="P36" s="1012">
        <v>518</v>
      </c>
      <c r="Q36" s="1015"/>
      <c r="R36" s="1012">
        <v>205</v>
      </c>
      <c r="S36" s="1012">
        <v>204.56666666666666</v>
      </c>
      <c r="T36" s="1012">
        <v>837</v>
      </c>
      <c r="U36" s="1012">
        <v>844.76666666666665</v>
      </c>
      <c r="V36" s="1012">
        <v>445</v>
      </c>
      <c r="W36" s="1012">
        <v>392</v>
      </c>
      <c r="Y36" s="1012">
        <v>4</v>
      </c>
      <c r="Z36" s="1012">
        <v>54</v>
      </c>
      <c r="AA36" s="1012">
        <v>753</v>
      </c>
      <c r="AB36" s="1012">
        <v>26</v>
      </c>
      <c r="AC36" s="1015"/>
      <c r="AD36" s="1012">
        <v>536</v>
      </c>
      <c r="AE36" s="1012">
        <v>537.06666666666661</v>
      </c>
      <c r="AF36" s="1012">
        <v>2329</v>
      </c>
      <c r="AG36" s="1012">
        <v>2331.6</v>
      </c>
      <c r="AH36" s="1012">
        <v>1212</v>
      </c>
      <c r="AI36" s="1012">
        <v>1117</v>
      </c>
    </row>
    <row r="37" spans="2:35" ht="15.75">
      <c r="B37" s="729" t="s">
        <v>262</v>
      </c>
      <c r="C37" s="730" t="s">
        <v>405</v>
      </c>
      <c r="D37" s="1012">
        <v>125</v>
      </c>
      <c r="E37" s="1012">
        <v>123.3</v>
      </c>
      <c r="F37" s="1012">
        <v>873</v>
      </c>
      <c r="G37" s="1012">
        <v>905</v>
      </c>
      <c r="H37" s="1012">
        <v>689</v>
      </c>
      <c r="I37" s="1012">
        <v>184</v>
      </c>
      <c r="J37" s="1015"/>
      <c r="K37" s="1012">
        <v>378</v>
      </c>
      <c r="L37" s="1012">
        <v>383.73333333333335</v>
      </c>
      <c r="M37" s="1012">
        <v>1168</v>
      </c>
      <c r="N37" s="1012">
        <v>1173.0333333333333</v>
      </c>
      <c r="O37" s="1012">
        <v>919</v>
      </c>
      <c r="P37" s="1012">
        <v>249</v>
      </c>
      <c r="Q37" s="1015"/>
      <c r="R37" s="1012">
        <v>86</v>
      </c>
      <c r="S37" s="1012">
        <v>86.8</v>
      </c>
      <c r="T37" s="1012">
        <v>459</v>
      </c>
      <c r="U37" s="1012">
        <v>458.76666666666665</v>
      </c>
      <c r="V37" s="1012">
        <v>378</v>
      </c>
      <c r="W37" s="1012">
        <v>81</v>
      </c>
      <c r="Y37" s="1012">
        <v>59</v>
      </c>
      <c r="Z37" s="1012">
        <v>148</v>
      </c>
      <c r="AA37" s="1012">
        <v>134</v>
      </c>
      <c r="AB37" s="1012">
        <v>118</v>
      </c>
      <c r="AC37" s="1015"/>
      <c r="AD37" s="1012">
        <v>589</v>
      </c>
      <c r="AE37" s="1012">
        <v>593.83333333333337</v>
      </c>
      <c r="AF37" s="1012">
        <v>2500</v>
      </c>
      <c r="AG37" s="1012">
        <v>2536.8000000000002</v>
      </c>
      <c r="AH37" s="1012">
        <v>1986</v>
      </c>
      <c r="AI37" s="1012">
        <v>514</v>
      </c>
    </row>
    <row r="38" spans="2:35" ht="15.75">
      <c r="B38" s="729" t="s">
        <v>263</v>
      </c>
      <c r="C38" s="730" t="s">
        <v>406</v>
      </c>
      <c r="D38" s="1012">
        <v>13</v>
      </c>
      <c r="E38" s="1012">
        <v>13.066666666666666</v>
      </c>
      <c r="F38" s="1012">
        <v>169</v>
      </c>
      <c r="G38" s="1012">
        <v>168.76666666666668</v>
      </c>
      <c r="H38" s="1012">
        <v>117</v>
      </c>
      <c r="I38" s="1012">
        <v>52</v>
      </c>
      <c r="J38" s="1015"/>
      <c r="K38" s="1012">
        <v>29</v>
      </c>
      <c r="L38" s="1012">
        <v>29.2</v>
      </c>
      <c r="M38" s="1012">
        <v>59</v>
      </c>
      <c r="N38" s="1012">
        <v>60.9</v>
      </c>
      <c r="O38" s="1012">
        <v>44</v>
      </c>
      <c r="P38" s="1012">
        <v>15</v>
      </c>
      <c r="Q38" s="1015"/>
      <c r="R38" s="1012">
        <v>15</v>
      </c>
      <c r="S38" s="1012">
        <v>15.033333333333333</v>
      </c>
      <c r="T38" s="1012">
        <v>44</v>
      </c>
      <c r="U38" s="1012">
        <v>45.4</v>
      </c>
      <c r="V38" s="1012">
        <v>37</v>
      </c>
      <c r="W38" s="1012">
        <v>7</v>
      </c>
      <c r="Y38" s="1012">
        <v>8</v>
      </c>
      <c r="Z38" s="1012">
        <v>28</v>
      </c>
      <c r="AA38" s="1012">
        <v>0</v>
      </c>
      <c r="AB38" s="1012">
        <v>8</v>
      </c>
      <c r="AC38" s="1015"/>
      <c r="AD38" s="1012">
        <v>57</v>
      </c>
      <c r="AE38" s="1012">
        <v>57.3</v>
      </c>
      <c r="AF38" s="1012">
        <v>272</v>
      </c>
      <c r="AG38" s="1012">
        <v>275.06666666666666</v>
      </c>
      <c r="AH38" s="1012">
        <v>198</v>
      </c>
      <c r="AI38" s="1012">
        <v>74</v>
      </c>
    </row>
    <row r="39" spans="2:35" ht="15.75">
      <c r="B39" s="729" t="s">
        <v>264</v>
      </c>
      <c r="C39" s="730" t="s">
        <v>407</v>
      </c>
      <c r="D39" s="1012">
        <v>5</v>
      </c>
      <c r="E39" s="1012">
        <v>4.9333333333333336</v>
      </c>
      <c r="F39" s="1012">
        <v>28</v>
      </c>
      <c r="G39" s="1012">
        <v>32.033333333333331</v>
      </c>
      <c r="H39" s="1012">
        <v>20</v>
      </c>
      <c r="I39" s="1012">
        <v>8</v>
      </c>
      <c r="J39" s="1015"/>
      <c r="K39" s="1012">
        <v>8</v>
      </c>
      <c r="L39" s="1012">
        <v>8</v>
      </c>
      <c r="M39" s="1012">
        <v>42</v>
      </c>
      <c r="N39" s="1012">
        <v>46.166666666666664</v>
      </c>
      <c r="O39" s="1012">
        <v>35</v>
      </c>
      <c r="P39" s="1012">
        <v>7</v>
      </c>
      <c r="Q39" s="1015"/>
      <c r="R39" s="1012">
        <v>5</v>
      </c>
      <c r="S39" s="1012">
        <v>5</v>
      </c>
      <c r="T39" s="1012">
        <v>14</v>
      </c>
      <c r="U39" s="1012">
        <v>14.033333333333333</v>
      </c>
      <c r="V39" s="1012">
        <v>11</v>
      </c>
      <c r="W39" s="1012">
        <v>3</v>
      </c>
      <c r="Y39" s="1012">
        <v>1</v>
      </c>
      <c r="Z39" s="1012">
        <v>2</v>
      </c>
      <c r="AA39" s="1012">
        <v>0</v>
      </c>
      <c r="AB39" s="1012">
        <v>11</v>
      </c>
      <c r="AC39" s="1015"/>
      <c r="AD39" s="1012">
        <v>18</v>
      </c>
      <c r="AE39" s="1012">
        <v>17.933333333333334</v>
      </c>
      <c r="AF39" s="1012">
        <v>84</v>
      </c>
      <c r="AG39" s="1012">
        <v>92.23333333333332</v>
      </c>
      <c r="AH39" s="1012">
        <v>66</v>
      </c>
      <c r="AI39" s="1012">
        <v>18</v>
      </c>
    </row>
    <row r="40" spans="2:35" ht="15.75">
      <c r="B40" s="729" t="s">
        <v>408</v>
      </c>
      <c r="C40" s="730" t="s">
        <v>409</v>
      </c>
      <c r="D40" s="1012">
        <v>1</v>
      </c>
      <c r="E40" s="1012">
        <v>1</v>
      </c>
      <c r="F40" s="1012">
        <v>9</v>
      </c>
      <c r="G40" s="1012">
        <v>9</v>
      </c>
      <c r="H40" s="1012">
        <v>7</v>
      </c>
      <c r="I40" s="1012">
        <v>2</v>
      </c>
      <c r="J40" s="1015"/>
      <c r="K40" s="1012">
        <v>2</v>
      </c>
      <c r="L40" s="1012">
        <v>2</v>
      </c>
      <c r="M40" s="1012">
        <v>3</v>
      </c>
      <c r="N40" s="1012">
        <v>3</v>
      </c>
      <c r="O40" s="1012">
        <v>1</v>
      </c>
      <c r="P40" s="1012">
        <v>2</v>
      </c>
      <c r="Q40" s="1015"/>
      <c r="R40" s="1012">
        <v>3</v>
      </c>
      <c r="S40" s="1012">
        <v>3</v>
      </c>
      <c r="T40" s="1012">
        <v>5</v>
      </c>
      <c r="U40" s="1012">
        <v>5</v>
      </c>
      <c r="V40" s="1012">
        <v>5</v>
      </c>
      <c r="W40" s="1012">
        <v>0</v>
      </c>
      <c r="Y40" s="1012">
        <v>0</v>
      </c>
      <c r="Z40" s="1012">
        <v>1</v>
      </c>
      <c r="AA40" s="1012">
        <v>0</v>
      </c>
      <c r="AB40" s="1012">
        <v>4</v>
      </c>
      <c r="AC40" s="1015"/>
      <c r="AD40" s="1012">
        <v>6</v>
      </c>
      <c r="AE40" s="1012">
        <v>6</v>
      </c>
      <c r="AF40" s="1012">
        <v>17</v>
      </c>
      <c r="AG40" s="1012">
        <v>17</v>
      </c>
      <c r="AH40" s="1012">
        <v>13</v>
      </c>
      <c r="AI40" s="1012">
        <v>4</v>
      </c>
    </row>
    <row r="41" spans="2:35" ht="15.75">
      <c r="B41" s="729" t="s">
        <v>265</v>
      </c>
      <c r="C41" s="730" t="s">
        <v>410</v>
      </c>
      <c r="D41" s="1012">
        <v>23</v>
      </c>
      <c r="E41" s="1012">
        <v>24.033333333333335</v>
      </c>
      <c r="F41" s="1012">
        <v>256</v>
      </c>
      <c r="G41" s="1012">
        <v>259.60000000000002</v>
      </c>
      <c r="H41" s="1012">
        <v>200</v>
      </c>
      <c r="I41" s="1012">
        <v>56</v>
      </c>
      <c r="J41" s="1015"/>
      <c r="K41" s="1012">
        <v>61</v>
      </c>
      <c r="L41" s="1012">
        <v>63.06666666666667</v>
      </c>
      <c r="M41" s="1012">
        <v>134</v>
      </c>
      <c r="N41" s="1012">
        <v>137.6</v>
      </c>
      <c r="O41" s="1012">
        <v>87</v>
      </c>
      <c r="P41" s="1012">
        <v>47</v>
      </c>
      <c r="Q41" s="1015"/>
      <c r="R41" s="1012">
        <v>14</v>
      </c>
      <c r="S41" s="1012">
        <v>12.933333333333334</v>
      </c>
      <c r="T41" s="1012">
        <v>78</v>
      </c>
      <c r="U41" s="1012">
        <v>79.233333333333334</v>
      </c>
      <c r="V41" s="1012">
        <v>58</v>
      </c>
      <c r="W41" s="1012">
        <v>20</v>
      </c>
      <c r="Y41" s="1012">
        <v>9</v>
      </c>
      <c r="Z41" s="1012">
        <v>36</v>
      </c>
      <c r="AA41" s="1012">
        <v>0</v>
      </c>
      <c r="AB41" s="1012">
        <v>33</v>
      </c>
      <c r="AC41" s="1015"/>
      <c r="AD41" s="1012">
        <v>98</v>
      </c>
      <c r="AE41" s="1012">
        <v>100.03333333333335</v>
      </c>
      <c r="AF41" s="1012">
        <v>468</v>
      </c>
      <c r="AG41" s="1012">
        <v>476.43333333333339</v>
      </c>
      <c r="AH41" s="1012">
        <v>345</v>
      </c>
      <c r="AI41" s="1012">
        <v>123</v>
      </c>
    </row>
    <row r="42" spans="2:35" ht="15.75">
      <c r="B42" s="729" t="s">
        <v>266</v>
      </c>
      <c r="C42" s="730" t="s">
        <v>411</v>
      </c>
      <c r="D42" s="1012">
        <v>3</v>
      </c>
      <c r="E42" s="1012">
        <v>2.8666666666666667</v>
      </c>
      <c r="F42" s="1012">
        <v>4</v>
      </c>
      <c r="G42" s="1012">
        <v>3.8666666666666667</v>
      </c>
      <c r="H42" s="1012">
        <v>1</v>
      </c>
      <c r="I42" s="1012">
        <v>3</v>
      </c>
      <c r="J42" s="1015"/>
      <c r="K42" s="1012">
        <v>6</v>
      </c>
      <c r="L42" s="1012">
        <v>6.2333333333333334</v>
      </c>
      <c r="M42" s="1012">
        <v>9</v>
      </c>
      <c r="N42" s="1012">
        <v>9.2333333333333325</v>
      </c>
      <c r="O42" s="1012">
        <v>6</v>
      </c>
      <c r="P42" s="1012">
        <v>3</v>
      </c>
      <c r="Q42" s="1015"/>
      <c r="R42" s="1012">
        <v>2</v>
      </c>
      <c r="S42" s="1012">
        <v>2</v>
      </c>
      <c r="T42" s="1012">
        <v>5</v>
      </c>
      <c r="U42" s="1012">
        <v>5</v>
      </c>
      <c r="V42" s="1012">
        <v>4</v>
      </c>
      <c r="W42" s="1012">
        <v>1</v>
      </c>
      <c r="Y42" s="1012">
        <v>0</v>
      </c>
      <c r="Z42" s="1012">
        <v>0</v>
      </c>
      <c r="AA42" s="1012">
        <v>0</v>
      </c>
      <c r="AB42" s="1012">
        <v>5</v>
      </c>
      <c r="AC42" s="1015"/>
      <c r="AD42" s="1012">
        <v>11</v>
      </c>
      <c r="AE42" s="1012">
        <v>11.1</v>
      </c>
      <c r="AF42" s="1012">
        <v>18</v>
      </c>
      <c r="AG42" s="1012">
        <v>18.100000000000001</v>
      </c>
      <c r="AH42" s="1012">
        <v>11</v>
      </c>
      <c r="AI42" s="1012">
        <v>7</v>
      </c>
    </row>
    <row r="43" spans="2:35" ht="15.75">
      <c r="B43" s="729" t="s">
        <v>267</v>
      </c>
      <c r="C43" s="730" t="s">
        <v>412</v>
      </c>
      <c r="D43" s="1012">
        <v>201</v>
      </c>
      <c r="E43" s="1012">
        <v>202.7</v>
      </c>
      <c r="F43" s="1012">
        <v>710</v>
      </c>
      <c r="G43" s="1012">
        <v>721.1</v>
      </c>
      <c r="H43" s="1012">
        <v>448</v>
      </c>
      <c r="I43" s="1012">
        <v>262</v>
      </c>
      <c r="J43" s="1015"/>
      <c r="K43" s="1012">
        <v>1110</v>
      </c>
      <c r="L43" s="1012">
        <v>1136.4000000000001</v>
      </c>
      <c r="M43" s="1012">
        <v>2156</v>
      </c>
      <c r="N43" s="1012">
        <v>2205.3333333333335</v>
      </c>
      <c r="O43" s="1012">
        <v>1244</v>
      </c>
      <c r="P43" s="1012">
        <v>912</v>
      </c>
      <c r="Q43" s="1015"/>
      <c r="R43" s="1012">
        <v>123</v>
      </c>
      <c r="S43" s="1012">
        <v>124.26666666666667</v>
      </c>
      <c r="T43" s="1012">
        <v>468</v>
      </c>
      <c r="U43" s="1012">
        <v>472.23333333333335</v>
      </c>
      <c r="V43" s="1012">
        <v>230</v>
      </c>
      <c r="W43" s="1012">
        <v>238</v>
      </c>
      <c r="Y43" s="1012">
        <v>8</v>
      </c>
      <c r="Z43" s="1012">
        <v>119</v>
      </c>
      <c r="AA43" s="1012">
        <v>0</v>
      </c>
      <c r="AB43" s="1012">
        <v>341</v>
      </c>
      <c r="AC43" s="1015"/>
      <c r="AD43" s="1012">
        <v>1434</v>
      </c>
      <c r="AE43" s="1012">
        <v>1463.3666666666668</v>
      </c>
      <c r="AF43" s="1012">
        <v>3334</v>
      </c>
      <c r="AG43" s="1012">
        <v>3398.666666666667</v>
      </c>
      <c r="AH43" s="1012">
        <v>1922</v>
      </c>
      <c r="AI43" s="1012">
        <v>1412</v>
      </c>
    </row>
    <row r="44" spans="2:35" ht="15.75">
      <c r="B44" s="729" t="s">
        <v>268</v>
      </c>
      <c r="C44" s="730" t="s">
        <v>413</v>
      </c>
      <c r="D44" s="1012">
        <v>15</v>
      </c>
      <c r="E44" s="1012">
        <v>15.866666666666667</v>
      </c>
      <c r="F44" s="1012">
        <v>49</v>
      </c>
      <c r="G44" s="1012">
        <v>53.733333333333334</v>
      </c>
      <c r="H44" s="1012">
        <v>40</v>
      </c>
      <c r="I44" s="1012">
        <v>9</v>
      </c>
      <c r="J44" s="1015"/>
      <c r="K44" s="1012">
        <v>56</v>
      </c>
      <c r="L44" s="1012">
        <v>56.3</v>
      </c>
      <c r="M44" s="1012">
        <v>104</v>
      </c>
      <c r="N44" s="1012">
        <v>103.3</v>
      </c>
      <c r="O44" s="1012">
        <v>81</v>
      </c>
      <c r="P44" s="1012">
        <v>23</v>
      </c>
      <c r="Q44" s="1015"/>
      <c r="R44" s="1012">
        <v>4</v>
      </c>
      <c r="S44" s="1012">
        <v>4</v>
      </c>
      <c r="T44" s="1012">
        <v>11</v>
      </c>
      <c r="U44" s="1012">
        <v>11</v>
      </c>
      <c r="V44" s="1012">
        <v>9</v>
      </c>
      <c r="W44" s="1012">
        <v>2</v>
      </c>
      <c r="Y44" s="1012">
        <v>0</v>
      </c>
      <c r="Z44" s="1012">
        <v>1</v>
      </c>
      <c r="AA44" s="1012">
        <v>0</v>
      </c>
      <c r="AB44" s="1012">
        <v>10</v>
      </c>
      <c r="AC44" s="1015"/>
      <c r="AD44" s="1012">
        <v>75</v>
      </c>
      <c r="AE44" s="1012">
        <v>76.166666666666657</v>
      </c>
      <c r="AF44" s="1012">
        <v>164</v>
      </c>
      <c r="AG44" s="1012">
        <v>168.03333333333333</v>
      </c>
      <c r="AH44" s="1012">
        <v>130</v>
      </c>
      <c r="AI44" s="1012">
        <v>34</v>
      </c>
    </row>
    <row r="45" spans="2:35" ht="15.75">
      <c r="B45" s="729" t="s">
        <v>269</v>
      </c>
      <c r="C45" s="730" t="s">
        <v>414</v>
      </c>
      <c r="D45" s="1012">
        <v>310</v>
      </c>
      <c r="E45" s="1012">
        <v>312.46666666666664</v>
      </c>
      <c r="F45" s="1012">
        <v>940</v>
      </c>
      <c r="G45" s="1012">
        <v>945.16666666666663</v>
      </c>
      <c r="H45" s="1012">
        <v>717</v>
      </c>
      <c r="I45" s="1012">
        <v>223</v>
      </c>
      <c r="J45" s="1015"/>
      <c r="K45" s="1012">
        <v>1767</v>
      </c>
      <c r="L45" s="1012">
        <v>1801.5333333333333</v>
      </c>
      <c r="M45" s="1012">
        <v>3440</v>
      </c>
      <c r="N45" s="1012">
        <v>3530.8666666666668</v>
      </c>
      <c r="O45" s="1012">
        <v>2601</v>
      </c>
      <c r="P45" s="1012">
        <v>839</v>
      </c>
      <c r="Q45" s="1015"/>
      <c r="R45" s="1012">
        <v>248</v>
      </c>
      <c r="S45" s="1012">
        <v>248.16666666666666</v>
      </c>
      <c r="T45" s="1012">
        <v>889</v>
      </c>
      <c r="U45" s="1012">
        <v>894.76666666666665</v>
      </c>
      <c r="V45" s="1012">
        <v>700</v>
      </c>
      <c r="W45" s="1012">
        <v>189</v>
      </c>
      <c r="Y45" s="1012">
        <v>36</v>
      </c>
      <c r="Z45" s="1012">
        <v>209</v>
      </c>
      <c r="AA45" s="1012">
        <v>0</v>
      </c>
      <c r="AB45" s="1012">
        <v>644</v>
      </c>
      <c r="AC45" s="1015"/>
      <c r="AD45" s="1012">
        <v>2325</v>
      </c>
      <c r="AE45" s="1012">
        <v>2362.1666666666665</v>
      </c>
      <c r="AF45" s="1012">
        <v>5269</v>
      </c>
      <c r="AG45" s="1012">
        <v>5370.8</v>
      </c>
      <c r="AH45" s="1012">
        <v>4018</v>
      </c>
      <c r="AI45" s="1012">
        <v>1251</v>
      </c>
    </row>
    <row r="46" spans="2:35" ht="15.75">
      <c r="B46" s="729" t="s">
        <v>270</v>
      </c>
      <c r="C46" s="730" t="s">
        <v>415</v>
      </c>
      <c r="D46" s="1012">
        <v>506</v>
      </c>
      <c r="E46" s="1012">
        <v>499.83333333333331</v>
      </c>
      <c r="F46" s="1012">
        <v>2428</v>
      </c>
      <c r="G46" s="1012">
        <v>2368.7666666666669</v>
      </c>
      <c r="H46" s="1012">
        <v>1904</v>
      </c>
      <c r="I46" s="1012">
        <v>524</v>
      </c>
      <c r="J46" s="1015"/>
      <c r="K46" s="1012">
        <v>3275</v>
      </c>
      <c r="L46" s="1012">
        <v>3302.6333333333332</v>
      </c>
      <c r="M46" s="1012">
        <v>7014</v>
      </c>
      <c r="N46" s="1012">
        <v>7095.8666666666668</v>
      </c>
      <c r="O46" s="1012">
        <v>5336</v>
      </c>
      <c r="P46" s="1012">
        <v>1678</v>
      </c>
      <c r="Q46" s="1015"/>
      <c r="R46" s="1012">
        <v>337</v>
      </c>
      <c r="S46" s="1012">
        <v>311.39999999999998</v>
      </c>
      <c r="T46" s="1012">
        <v>1438</v>
      </c>
      <c r="U46" s="1012">
        <v>1322.8</v>
      </c>
      <c r="V46" s="1012">
        <v>1163</v>
      </c>
      <c r="W46" s="1012">
        <v>275</v>
      </c>
      <c r="Y46" s="1012">
        <v>105</v>
      </c>
      <c r="Z46" s="1012">
        <v>743</v>
      </c>
      <c r="AA46" s="1012">
        <v>0</v>
      </c>
      <c r="AB46" s="1012">
        <v>590</v>
      </c>
      <c r="AC46" s="1015"/>
      <c r="AD46" s="1012">
        <v>4118</v>
      </c>
      <c r="AE46" s="1012">
        <v>4113.8666666666668</v>
      </c>
      <c r="AF46" s="1012">
        <v>10880</v>
      </c>
      <c r="AG46" s="1012">
        <v>10787.433333333332</v>
      </c>
      <c r="AH46" s="1012">
        <v>8403</v>
      </c>
      <c r="AI46" s="1012">
        <v>2477</v>
      </c>
    </row>
    <row r="47" spans="2:35" ht="15.75">
      <c r="B47" s="729" t="s">
        <v>271</v>
      </c>
      <c r="C47" s="730" t="s">
        <v>416</v>
      </c>
      <c r="D47" s="1012">
        <v>1877</v>
      </c>
      <c r="E47" s="1012">
        <v>1874.8</v>
      </c>
      <c r="F47" s="1012">
        <v>10711</v>
      </c>
      <c r="G47" s="1012">
        <v>10786.6</v>
      </c>
      <c r="H47" s="1012">
        <v>6884</v>
      </c>
      <c r="I47" s="1012">
        <v>3827</v>
      </c>
      <c r="J47" s="1015"/>
      <c r="K47" s="1012">
        <v>6652</v>
      </c>
      <c r="L47" s="1012">
        <v>6723.166666666667</v>
      </c>
      <c r="M47" s="1012">
        <v>20847</v>
      </c>
      <c r="N47" s="1012">
        <v>21095.233333333334</v>
      </c>
      <c r="O47" s="1012">
        <v>12911</v>
      </c>
      <c r="P47" s="1012">
        <v>7936</v>
      </c>
      <c r="Q47" s="1015"/>
      <c r="R47" s="1012">
        <v>1620</v>
      </c>
      <c r="S47" s="1012">
        <v>1584</v>
      </c>
      <c r="T47" s="1012">
        <v>9336</v>
      </c>
      <c r="U47" s="1012">
        <v>9322.4</v>
      </c>
      <c r="V47" s="1012">
        <v>6467</v>
      </c>
      <c r="W47" s="1012">
        <v>2869</v>
      </c>
      <c r="Y47" s="1012">
        <v>598</v>
      </c>
      <c r="Z47" s="1012">
        <v>5346</v>
      </c>
      <c r="AA47" s="1012">
        <v>115</v>
      </c>
      <c r="AB47" s="1012">
        <v>3277</v>
      </c>
      <c r="AC47" s="1015"/>
      <c r="AD47" s="1012">
        <v>10149</v>
      </c>
      <c r="AE47" s="1012">
        <v>10181.966666666667</v>
      </c>
      <c r="AF47" s="1012">
        <v>40894</v>
      </c>
      <c r="AG47" s="1012">
        <v>41204.233333333337</v>
      </c>
      <c r="AH47" s="1012">
        <v>26262</v>
      </c>
      <c r="AI47" s="1012">
        <v>14632</v>
      </c>
    </row>
    <row r="48" spans="2:35" ht="15.75">
      <c r="B48" s="729" t="s">
        <v>272</v>
      </c>
      <c r="C48" s="730" t="s">
        <v>417</v>
      </c>
      <c r="D48" s="1012">
        <v>1514</v>
      </c>
      <c r="E48" s="1012">
        <v>1494.7333333333333</v>
      </c>
      <c r="F48" s="1012">
        <v>7160</v>
      </c>
      <c r="G48" s="1012">
        <v>7002.0333333333338</v>
      </c>
      <c r="H48" s="1012">
        <v>2761</v>
      </c>
      <c r="I48" s="1012">
        <v>4399</v>
      </c>
      <c r="J48" s="1015"/>
      <c r="K48" s="1012">
        <v>14526</v>
      </c>
      <c r="L48" s="1012">
        <v>14759.366666666667</v>
      </c>
      <c r="M48" s="1012">
        <v>34647</v>
      </c>
      <c r="N48" s="1012">
        <v>35513.1</v>
      </c>
      <c r="O48" s="1012">
        <v>9946</v>
      </c>
      <c r="P48" s="1012">
        <v>24701</v>
      </c>
      <c r="Q48" s="1015"/>
      <c r="R48" s="1012">
        <v>4528</v>
      </c>
      <c r="S48" s="1012">
        <v>4541.5333333333338</v>
      </c>
      <c r="T48" s="1012">
        <v>20699</v>
      </c>
      <c r="U48" s="1012">
        <v>20746.433333333334</v>
      </c>
      <c r="V48" s="1012">
        <v>5955</v>
      </c>
      <c r="W48" s="1012">
        <v>14744</v>
      </c>
      <c r="Y48" s="1012">
        <v>6099</v>
      </c>
      <c r="Z48" s="1012">
        <v>8211</v>
      </c>
      <c r="AA48" s="1012">
        <v>325</v>
      </c>
      <c r="AB48" s="1012">
        <v>6064</v>
      </c>
      <c r="AC48" s="1015"/>
      <c r="AD48" s="1012">
        <v>20568</v>
      </c>
      <c r="AE48" s="1012">
        <v>20795.633333333335</v>
      </c>
      <c r="AF48" s="1012">
        <v>62506</v>
      </c>
      <c r="AG48" s="1012">
        <v>63261.566666666666</v>
      </c>
      <c r="AH48" s="1012">
        <v>18662</v>
      </c>
      <c r="AI48" s="1012">
        <v>43844</v>
      </c>
    </row>
    <row r="49" spans="2:35" ht="15.75">
      <c r="B49" s="729" t="s">
        <v>418</v>
      </c>
      <c r="C49" s="730" t="s">
        <v>419</v>
      </c>
      <c r="D49" s="1012">
        <v>291</v>
      </c>
      <c r="E49" s="1012">
        <v>292.53333333333336</v>
      </c>
      <c r="F49" s="1012">
        <v>1142</v>
      </c>
      <c r="G49" s="1012">
        <v>1221.7333333333333</v>
      </c>
      <c r="H49" s="1012">
        <v>922</v>
      </c>
      <c r="I49" s="1012">
        <v>220</v>
      </c>
      <c r="J49" s="1015"/>
      <c r="K49" s="1012">
        <v>1175</v>
      </c>
      <c r="L49" s="1012">
        <v>1197.3666666666666</v>
      </c>
      <c r="M49" s="1012">
        <v>2693</v>
      </c>
      <c r="N49" s="1012">
        <v>2726.7666666666669</v>
      </c>
      <c r="O49" s="1012">
        <v>2159</v>
      </c>
      <c r="P49" s="1012">
        <v>534</v>
      </c>
      <c r="Q49" s="1015"/>
      <c r="R49" s="1012">
        <v>4626</v>
      </c>
      <c r="S49" s="1012">
        <v>4629</v>
      </c>
      <c r="T49" s="1012">
        <v>12594</v>
      </c>
      <c r="U49" s="1012">
        <v>12693.833333333334</v>
      </c>
      <c r="V49" s="1012">
        <v>10647</v>
      </c>
      <c r="W49" s="1012">
        <v>1947</v>
      </c>
      <c r="Y49" s="1012">
        <v>74</v>
      </c>
      <c r="Z49" s="1012">
        <v>801</v>
      </c>
      <c r="AA49" s="1012">
        <v>11095</v>
      </c>
      <c r="AB49" s="1012">
        <v>624</v>
      </c>
      <c r="AC49" s="1015"/>
      <c r="AD49" s="1012">
        <v>6092</v>
      </c>
      <c r="AE49" s="1012">
        <v>6118.9</v>
      </c>
      <c r="AF49" s="1012">
        <v>16429</v>
      </c>
      <c r="AG49" s="1012">
        <v>16642.333333333336</v>
      </c>
      <c r="AH49" s="1012">
        <v>13728</v>
      </c>
      <c r="AI49" s="1012">
        <v>2701</v>
      </c>
    </row>
    <row r="50" spans="2:35" ht="15.75">
      <c r="B50" s="729" t="s">
        <v>420</v>
      </c>
      <c r="C50" s="730" t="s">
        <v>421</v>
      </c>
      <c r="D50" s="1012">
        <v>27</v>
      </c>
      <c r="E50" s="1012">
        <v>27.033333333333335</v>
      </c>
      <c r="F50" s="1012">
        <v>86</v>
      </c>
      <c r="G50" s="1012">
        <v>86.966666666666669</v>
      </c>
      <c r="H50" s="1012">
        <v>41</v>
      </c>
      <c r="I50" s="1012">
        <v>45</v>
      </c>
      <c r="J50" s="1015"/>
      <c r="K50" s="1012">
        <v>42</v>
      </c>
      <c r="L50" s="1012">
        <v>42</v>
      </c>
      <c r="M50" s="1012">
        <v>127</v>
      </c>
      <c r="N50" s="1012">
        <v>127.1</v>
      </c>
      <c r="O50" s="1012">
        <v>77</v>
      </c>
      <c r="P50" s="1012">
        <v>50</v>
      </c>
      <c r="Q50" s="1015"/>
      <c r="R50" s="1012">
        <v>221</v>
      </c>
      <c r="S50" s="1012">
        <v>221.03333333333333</v>
      </c>
      <c r="T50" s="1012">
        <v>802</v>
      </c>
      <c r="U50" s="1012">
        <v>803.16666666666663</v>
      </c>
      <c r="V50" s="1012">
        <v>503</v>
      </c>
      <c r="W50" s="1012">
        <v>299</v>
      </c>
      <c r="Y50" s="1012">
        <v>0</v>
      </c>
      <c r="Z50" s="1012">
        <v>12</v>
      </c>
      <c r="AA50" s="1012">
        <v>785</v>
      </c>
      <c r="AB50" s="1012">
        <v>5</v>
      </c>
      <c r="AC50" s="1015"/>
      <c r="AD50" s="1012">
        <v>290</v>
      </c>
      <c r="AE50" s="1012">
        <v>290.06666666666666</v>
      </c>
      <c r="AF50" s="1012">
        <v>1015</v>
      </c>
      <c r="AG50" s="1012">
        <v>1017.2333333333333</v>
      </c>
      <c r="AH50" s="1012">
        <v>621</v>
      </c>
      <c r="AI50" s="1012">
        <v>394</v>
      </c>
    </row>
    <row r="51" spans="2:35" ht="15.75">
      <c r="B51" s="729" t="s">
        <v>422</v>
      </c>
      <c r="C51" s="730" t="s">
        <v>423</v>
      </c>
      <c r="D51" s="1012">
        <v>11</v>
      </c>
      <c r="E51" s="1012">
        <v>10.7</v>
      </c>
      <c r="F51" s="1012">
        <v>69</v>
      </c>
      <c r="G51" s="1012">
        <v>71.2</v>
      </c>
      <c r="H51" s="1012">
        <v>49</v>
      </c>
      <c r="I51" s="1012">
        <v>20</v>
      </c>
      <c r="J51" s="1015"/>
      <c r="K51" s="1012">
        <v>28</v>
      </c>
      <c r="L51" s="1012">
        <v>28.233333333333334</v>
      </c>
      <c r="M51" s="1012">
        <v>206</v>
      </c>
      <c r="N51" s="1012">
        <v>206.5</v>
      </c>
      <c r="O51" s="1012">
        <v>59</v>
      </c>
      <c r="P51" s="1012">
        <v>147</v>
      </c>
      <c r="Q51" s="1015"/>
      <c r="R51" s="1012">
        <v>138</v>
      </c>
      <c r="S51" s="1012">
        <v>136.13333333333333</v>
      </c>
      <c r="T51" s="1012">
        <v>15959</v>
      </c>
      <c r="U51" s="1012">
        <v>16205.266666666666</v>
      </c>
      <c r="V51" s="1012">
        <v>8428</v>
      </c>
      <c r="W51" s="1012">
        <v>7531</v>
      </c>
      <c r="Y51" s="1012">
        <v>12</v>
      </c>
      <c r="Z51" s="1012">
        <v>16</v>
      </c>
      <c r="AA51" s="1012">
        <v>15925</v>
      </c>
      <c r="AB51" s="1012">
        <v>6</v>
      </c>
      <c r="AC51" s="1015"/>
      <c r="AD51" s="1012">
        <v>177</v>
      </c>
      <c r="AE51" s="1012">
        <v>175.06666666666666</v>
      </c>
      <c r="AF51" s="1012">
        <v>16234</v>
      </c>
      <c r="AG51" s="1012">
        <v>16482.966666666667</v>
      </c>
      <c r="AH51" s="1012">
        <v>8536</v>
      </c>
      <c r="AI51" s="1012">
        <v>7698</v>
      </c>
    </row>
    <row r="52" spans="2:35" ht="15.75">
      <c r="B52" s="729" t="s">
        <v>424</v>
      </c>
      <c r="C52" s="730" t="s">
        <v>425</v>
      </c>
      <c r="D52" s="1012">
        <v>283</v>
      </c>
      <c r="E52" s="1012">
        <v>283.2</v>
      </c>
      <c r="F52" s="1012">
        <v>1284</v>
      </c>
      <c r="G52" s="1012">
        <v>1326.4666666666667</v>
      </c>
      <c r="H52" s="1012">
        <v>819</v>
      </c>
      <c r="I52" s="1012">
        <v>465</v>
      </c>
      <c r="J52" s="1015"/>
      <c r="K52" s="1012">
        <v>481</v>
      </c>
      <c r="L52" s="1012">
        <v>490.93333333333334</v>
      </c>
      <c r="M52" s="1012">
        <v>2572</v>
      </c>
      <c r="N52" s="1012">
        <v>2698</v>
      </c>
      <c r="O52" s="1012">
        <v>1674</v>
      </c>
      <c r="P52" s="1012">
        <v>898</v>
      </c>
      <c r="Q52" s="1015"/>
      <c r="R52" s="1012">
        <v>376</v>
      </c>
      <c r="S52" s="1012">
        <v>376.66666666666669</v>
      </c>
      <c r="T52" s="1012">
        <v>6949</v>
      </c>
      <c r="U52" s="1012">
        <v>7038.666666666667</v>
      </c>
      <c r="V52" s="1012">
        <v>4368</v>
      </c>
      <c r="W52" s="1012">
        <v>2581</v>
      </c>
      <c r="Y52" s="1012">
        <v>11</v>
      </c>
      <c r="Z52" s="1012">
        <v>331</v>
      </c>
      <c r="AA52" s="1012">
        <v>5958</v>
      </c>
      <c r="AB52" s="1012">
        <v>649</v>
      </c>
      <c r="AC52" s="1015"/>
      <c r="AD52" s="1012">
        <v>1140</v>
      </c>
      <c r="AE52" s="1012">
        <v>1150.8</v>
      </c>
      <c r="AF52" s="1012">
        <v>10805</v>
      </c>
      <c r="AG52" s="1012">
        <v>11063.133333333333</v>
      </c>
      <c r="AH52" s="1012">
        <v>6861</v>
      </c>
      <c r="AI52" s="1012">
        <v>3944</v>
      </c>
    </row>
    <row r="53" spans="2:35" ht="15.75">
      <c r="B53" s="729" t="s">
        <v>426</v>
      </c>
      <c r="C53" s="730" t="s">
        <v>427</v>
      </c>
      <c r="D53" s="1012">
        <v>33</v>
      </c>
      <c r="E53" s="1012">
        <v>32.733333333333334</v>
      </c>
      <c r="F53" s="1012">
        <v>146</v>
      </c>
      <c r="G53" s="1012">
        <v>146.83333333333334</v>
      </c>
      <c r="H53" s="1012">
        <v>100</v>
      </c>
      <c r="I53" s="1012">
        <v>46</v>
      </c>
      <c r="J53" s="1015"/>
      <c r="K53" s="1012">
        <v>124</v>
      </c>
      <c r="L53" s="1012">
        <v>125.4</v>
      </c>
      <c r="M53" s="1012">
        <v>327</v>
      </c>
      <c r="N53" s="1012">
        <v>335.3</v>
      </c>
      <c r="O53" s="1012">
        <v>218</v>
      </c>
      <c r="P53" s="1012">
        <v>109</v>
      </c>
      <c r="Q53" s="1015"/>
      <c r="R53" s="1012">
        <v>15</v>
      </c>
      <c r="S53" s="1012">
        <v>15</v>
      </c>
      <c r="T53" s="1012">
        <v>55</v>
      </c>
      <c r="U53" s="1012">
        <v>55</v>
      </c>
      <c r="V53" s="1012">
        <v>42</v>
      </c>
      <c r="W53" s="1012">
        <v>13</v>
      </c>
      <c r="Y53" s="1012">
        <v>4</v>
      </c>
      <c r="Z53" s="1012">
        <v>14</v>
      </c>
      <c r="AA53" s="1012">
        <v>0</v>
      </c>
      <c r="AB53" s="1012">
        <v>37</v>
      </c>
      <c r="AC53" s="1015"/>
      <c r="AD53" s="1012">
        <v>172</v>
      </c>
      <c r="AE53" s="1012">
        <v>173.13333333333333</v>
      </c>
      <c r="AF53" s="1012">
        <v>528</v>
      </c>
      <c r="AG53" s="1012">
        <v>537.13333333333333</v>
      </c>
      <c r="AH53" s="1012">
        <v>360</v>
      </c>
      <c r="AI53" s="1012">
        <v>168</v>
      </c>
    </row>
    <row r="54" spans="2:35" ht="15.75">
      <c r="B54" s="729" t="s">
        <v>428</v>
      </c>
      <c r="C54" s="730" t="s">
        <v>429</v>
      </c>
      <c r="D54" s="1012">
        <v>278</v>
      </c>
      <c r="E54" s="1012">
        <v>273.89999999999998</v>
      </c>
      <c r="F54" s="1012">
        <v>2398</v>
      </c>
      <c r="G54" s="1012">
        <v>2400.3666666666668</v>
      </c>
      <c r="H54" s="1012">
        <v>1106</v>
      </c>
      <c r="I54" s="1012">
        <v>1292</v>
      </c>
      <c r="J54" s="1015"/>
      <c r="K54" s="1012">
        <v>1232</v>
      </c>
      <c r="L54" s="1012">
        <v>1258.4000000000001</v>
      </c>
      <c r="M54" s="1012">
        <v>5885</v>
      </c>
      <c r="N54" s="1012">
        <v>6073.3</v>
      </c>
      <c r="O54" s="1012">
        <v>2712</v>
      </c>
      <c r="P54" s="1012">
        <v>3173</v>
      </c>
      <c r="Q54" s="1015"/>
      <c r="R54" s="1012">
        <v>7779</v>
      </c>
      <c r="S54" s="1012">
        <v>7745.2666666666664</v>
      </c>
      <c r="T54" s="1012">
        <v>100119</v>
      </c>
      <c r="U54" s="1012">
        <v>101087.66666666667</v>
      </c>
      <c r="V54" s="1012">
        <v>45245</v>
      </c>
      <c r="W54" s="1012">
        <v>54874</v>
      </c>
      <c r="Y54" s="1012">
        <v>911</v>
      </c>
      <c r="Z54" s="1012">
        <v>3367</v>
      </c>
      <c r="AA54" s="1012">
        <v>95316</v>
      </c>
      <c r="AB54" s="1012">
        <v>525</v>
      </c>
      <c r="AC54" s="1015"/>
      <c r="AD54" s="1012">
        <v>9289</v>
      </c>
      <c r="AE54" s="1012">
        <v>9277.5666666666657</v>
      </c>
      <c r="AF54" s="1012">
        <v>108402</v>
      </c>
      <c r="AG54" s="1012">
        <v>109561.33333333334</v>
      </c>
      <c r="AH54" s="1012">
        <v>49063</v>
      </c>
      <c r="AI54" s="1012">
        <v>59339</v>
      </c>
    </row>
    <row r="55" spans="2:35" ht="15.75">
      <c r="B55" s="729" t="s">
        <v>430</v>
      </c>
      <c r="C55" s="730" t="s">
        <v>431</v>
      </c>
      <c r="D55" s="1012">
        <v>1444</v>
      </c>
      <c r="E55" s="1012">
        <v>1421.7666666666667</v>
      </c>
      <c r="F55" s="1012">
        <v>5080</v>
      </c>
      <c r="G55" s="1012">
        <v>5005.7333333333336</v>
      </c>
      <c r="H55" s="1012">
        <v>2324</v>
      </c>
      <c r="I55" s="1012">
        <v>2756</v>
      </c>
      <c r="J55" s="1015"/>
      <c r="K55" s="1012">
        <v>22602</v>
      </c>
      <c r="L55" s="1012">
        <v>23157.866666666665</v>
      </c>
      <c r="M55" s="1012">
        <v>70476</v>
      </c>
      <c r="N55" s="1012">
        <v>73003.633333333331</v>
      </c>
      <c r="O55" s="1012">
        <v>32211</v>
      </c>
      <c r="P55" s="1012">
        <v>38265</v>
      </c>
      <c r="Q55" s="1015"/>
      <c r="R55" s="1012">
        <v>31597</v>
      </c>
      <c r="S55" s="1012">
        <v>31317.166666666668</v>
      </c>
      <c r="T55" s="1012">
        <v>150452</v>
      </c>
      <c r="U55" s="1012">
        <v>152801.06666666668</v>
      </c>
      <c r="V55" s="1012">
        <v>76165</v>
      </c>
      <c r="W55" s="1012">
        <v>74287</v>
      </c>
      <c r="Y55" s="1012">
        <v>55203</v>
      </c>
      <c r="Z55" s="1012">
        <v>77464</v>
      </c>
      <c r="AA55" s="1012">
        <v>0</v>
      </c>
      <c r="AB55" s="1012">
        <v>17785</v>
      </c>
      <c r="AC55" s="1015"/>
      <c r="AD55" s="1012">
        <v>55643</v>
      </c>
      <c r="AE55" s="1012">
        <v>55896.800000000003</v>
      </c>
      <c r="AF55" s="1012">
        <v>226008</v>
      </c>
      <c r="AG55" s="1012">
        <v>230810.43333333335</v>
      </c>
      <c r="AH55" s="1012">
        <v>110700</v>
      </c>
      <c r="AI55" s="1012">
        <v>115308</v>
      </c>
    </row>
    <row r="56" spans="2:35" ht="15.75">
      <c r="B56" s="729" t="s">
        <v>432</v>
      </c>
      <c r="C56" s="730" t="s">
        <v>433</v>
      </c>
      <c r="D56" s="1012">
        <v>112</v>
      </c>
      <c r="E56" s="1012">
        <v>113.4</v>
      </c>
      <c r="F56" s="1012">
        <v>1754</v>
      </c>
      <c r="G56" s="1012">
        <v>1772.6666666666667</v>
      </c>
      <c r="H56" s="1012">
        <v>947</v>
      </c>
      <c r="I56" s="1012">
        <v>807</v>
      </c>
      <c r="J56" s="1015"/>
      <c r="K56" s="1012">
        <v>177</v>
      </c>
      <c r="L56" s="1012">
        <v>178.4</v>
      </c>
      <c r="M56" s="1012">
        <v>730</v>
      </c>
      <c r="N56" s="1012">
        <v>735.06666666666672</v>
      </c>
      <c r="O56" s="1012">
        <v>384</v>
      </c>
      <c r="P56" s="1012">
        <v>346</v>
      </c>
      <c r="Q56" s="1015"/>
      <c r="R56" s="1012">
        <v>95</v>
      </c>
      <c r="S56" s="1012">
        <v>94.933333333333337</v>
      </c>
      <c r="T56" s="1012">
        <v>638</v>
      </c>
      <c r="U56" s="1012">
        <v>639.56666666666672</v>
      </c>
      <c r="V56" s="1012">
        <v>286</v>
      </c>
      <c r="W56" s="1012">
        <v>352</v>
      </c>
      <c r="Y56" s="1012">
        <v>19</v>
      </c>
      <c r="Z56" s="1012">
        <v>70</v>
      </c>
      <c r="AA56" s="1012">
        <v>454</v>
      </c>
      <c r="AB56" s="1012">
        <v>95</v>
      </c>
      <c r="AC56" s="1015"/>
      <c r="AD56" s="1012">
        <v>384</v>
      </c>
      <c r="AE56" s="1012">
        <v>386.73333333333335</v>
      </c>
      <c r="AF56" s="1012">
        <v>3122</v>
      </c>
      <c r="AG56" s="1012">
        <v>3147.3</v>
      </c>
      <c r="AH56" s="1012">
        <v>1617</v>
      </c>
      <c r="AI56" s="1012">
        <v>1505</v>
      </c>
    </row>
    <row r="57" spans="2:35" ht="15.75">
      <c r="B57" s="729" t="s">
        <v>434</v>
      </c>
      <c r="C57" s="730" t="s">
        <v>435</v>
      </c>
      <c r="D57" s="1012">
        <v>57</v>
      </c>
      <c r="E57" s="1012">
        <v>55.6</v>
      </c>
      <c r="F57" s="1012">
        <v>277</v>
      </c>
      <c r="G57" s="1012">
        <v>260.5</v>
      </c>
      <c r="H57" s="1012">
        <v>139</v>
      </c>
      <c r="I57" s="1012">
        <v>138</v>
      </c>
      <c r="J57" s="1015"/>
      <c r="K57" s="1012">
        <v>197</v>
      </c>
      <c r="L57" s="1012">
        <v>200.86666666666667</v>
      </c>
      <c r="M57" s="1012">
        <v>798</v>
      </c>
      <c r="N57" s="1012">
        <v>820.26666666666665</v>
      </c>
      <c r="O57" s="1012">
        <v>371</v>
      </c>
      <c r="P57" s="1012">
        <v>427</v>
      </c>
      <c r="Q57" s="1015"/>
      <c r="R57" s="1012">
        <v>288</v>
      </c>
      <c r="S57" s="1012">
        <v>288.60000000000002</v>
      </c>
      <c r="T57" s="1012">
        <v>2873</v>
      </c>
      <c r="U57" s="1012">
        <v>2780.4333333333334</v>
      </c>
      <c r="V57" s="1012">
        <v>1288</v>
      </c>
      <c r="W57" s="1012">
        <v>1585</v>
      </c>
      <c r="Y57" s="1012">
        <v>70</v>
      </c>
      <c r="Z57" s="1012">
        <v>135</v>
      </c>
      <c r="AA57" s="1012">
        <v>2566</v>
      </c>
      <c r="AB57" s="1012">
        <v>102</v>
      </c>
      <c r="AC57" s="1015"/>
      <c r="AD57" s="1012">
        <v>542</v>
      </c>
      <c r="AE57" s="1012">
        <v>545.06666666666672</v>
      </c>
      <c r="AF57" s="1012">
        <v>3948</v>
      </c>
      <c r="AG57" s="1012">
        <v>3861.2</v>
      </c>
      <c r="AH57" s="1012">
        <v>1798</v>
      </c>
      <c r="AI57" s="1012">
        <v>2150</v>
      </c>
    </row>
    <row r="58" spans="2:35" ht="15.75">
      <c r="B58" s="729" t="s">
        <v>436</v>
      </c>
      <c r="C58" s="730" t="s">
        <v>437</v>
      </c>
      <c r="D58" s="1012">
        <v>85</v>
      </c>
      <c r="E58" s="1012">
        <v>85.966666666666669</v>
      </c>
      <c r="F58" s="1012">
        <v>1135</v>
      </c>
      <c r="G58" s="1012">
        <v>1140.8333333333333</v>
      </c>
      <c r="H58" s="1012">
        <v>669</v>
      </c>
      <c r="I58" s="1012">
        <v>466</v>
      </c>
      <c r="J58" s="1015"/>
      <c r="K58" s="1012">
        <v>77</v>
      </c>
      <c r="L58" s="1012">
        <v>77.033333333333331</v>
      </c>
      <c r="M58" s="1012">
        <v>242</v>
      </c>
      <c r="N58" s="1012">
        <v>244.4</v>
      </c>
      <c r="O58" s="1012">
        <v>154</v>
      </c>
      <c r="P58" s="1012">
        <v>88</v>
      </c>
      <c r="Q58" s="1015"/>
      <c r="R58" s="1012">
        <v>8</v>
      </c>
      <c r="S58" s="1012">
        <v>7.9666666666666668</v>
      </c>
      <c r="T58" s="1012">
        <v>24</v>
      </c>
      <c r="U58" s="1012">
        <v>24.266666666666666</v>
      </c>
      <c r="V58" s="1012">
        <v>12</v>
      </c>
      <c r="W58" s="1012">
        <v>12</v>
      </c>
      <c r="Y58" s="1012">
        <v>0</v>
      </c>
      <c r="Z58" s="1012">
        <v>10</v>
      </c>
      <c r="AA58" s="1012">
        <v>0</v>
      </c>
      <c r="AB58" s="1012">
        <v>14</v>
      </c>
      <c r="AC58" s="1015"/>
      <c r="AD58" s="1012">
        <v>170</v>
      </c>
      <c r="AE58" s="1012">
        <v>170.96666666666667</v>
      </c>
      <c r="AF58" s="1012">
        <v>1401</v>
      </c>
      <c r="AG58" s="1012">
        <v>1409.5</v>
      </c>
      <c r="AH58" s="1012">
        <v>835</v>
      </c>
      <c r="AI58" s="1012">
        <v>566</v>
      </c>
    </row>
    <row r="59" spans="2:35" ht="15.75">
      <c r="B59" s="729" t="s">
        <v>438</v>
      </c>
      <c r="C59" s="730" t="s">
        <v>439</v>
      </c>
      <c r="D59" s="1012">
        <v>40</v>
      </c>
      <c r="E59" s="1012">
        <v>40.133333333333333</v>
      </c>
      <c r="F59" s="1012">
        <v>199</v>
      </c>
      <c r="G59" s="1012">
        <v>206.4</v>
      </c>
      <c r="H59" s="1012">
        <v>117</v>
      </c>
      <c r="I59" s="1012">
        <v>82</v>
      </c>
      <c r="J59" s="1015"/>
      <c r="K59" s="1012">
        <v>115</v>
      </c>
      <c r="L59" s="1012">
        <v>118.63333333333334</v>
      </c>
      <c r="M59" s="1012">
        <v>268</v>
      </c>
      <c r="N59" s="1012">
        <v>276.46666666666664</v>
      </c>
      <c r="O59" s="1012">
        <v>154</v>
      </c>
      <c r="P59" s="1012">
        <v>114</v>
      </c>
      <c r="Q59" s="1015"/>
      <c r="R59" s="1012">
        <v>15</v>
      </c>
      <c r="S59" s="1012">
        <v>15.133333333333333</v>
      </c>
      <c r="T59" s="1012">
        <v>66</v>
      </c>
      <c r="U59" s="1012">
        <v>65.63333333333334</v>
      </c>
      <c r="V59" s="1012">
        <v>35</v>
      </c>
      <c r="W59" s="1012">
        <v>31</v>
      </c>
      <c r="Y59" s="1012">
        <v>7</v>
      </c>
      <c r="Z59" s="1012">
        <v>21</v>
      </c>
      <c r="AA59" s="1012">
        <v>0</v>
      </c>
      <c r="AB59" s="1012">
        <v>38</v>
      </c>
      <c r="AC59" s="1015"/>
      <c r="AD59" s="1012">
        <v>170</v>
      </c>
      <c r="AE59" s="1012">
        <v>173.9</v>
      </c>
      <c r="AF59" s="1012">
        <v>533</v>
      </c>
      <c r="AG59" s="1012">
        <v>548.5</v>
      </c>
      <c r="AH59" s="1012">
        <v>306</v>
      </c>
      <c r="AI59" s="1012">
        <v>227</v>
      </c>
    </row>
    <row r="60" spans="2:35" ht="15.75">
      <c r="B60" s="729" t="s">
        <v>440</v>
      </c>
      <c r="C60" s="730" t="s">
        <v>441</v>
      </c>
      <c r="D60" s="1012">
        <v>267</v>
      </c>
      <c r="E60" s="1012">
        <v>270.63333333333333</v>
      </c>
      <c r="F60" s="1012">
        <v>2499</v>
      </c>
      <c r="G60" s="1012">
        <v>2551.4666666666667</v>
      </c>
      <c r="H60" s="1012">
        <v>1537</v>
      </c>
      <c r="I60" s="1012">
        <v>962</v>
      </c>
      <c r="J60" s="1015"/>
      <c r="K60" s="1012">
        <v>387</v>
      </c>
      <c r="L60" s="1012">
        <v>389.8</v>
      </c>
      <c r="M60" s="1012">
        <v>1946</v>
      </c>
      <c r="N60" s="1012">
        <v>1981.1666666666667</v>
      </c>
      <c r="O60" s="1012">
        <v>1263</v>
      </c>
      <c r="P60" s="1012">
        <v>683</v>
      </c>
      <c r="Q60" s="1015"/>
      <c r="R60" s="1012">
        <v>109</v>
      </c>
      <c r="S60" s="1012">
        <v>108</v>
      </c>
      <c r="T60" s="1012">
        <v>737</v>
      </c>
      <c r="U60" s="1012">
        <v>736.4</v>
      </c>
      <c r="V60" s="1012">
        <v>460</v>
      </c>
      <c r="W60" s="1012">
        <v>277</v>
      </c>
      <c r="Y60" s="1012">
        <v>46</v>
      </c>
      <c r="Z60" s="1012">
        <v>63</v>
      </c>
      <c r="AA60" s="1012">
        <v>0</v>
      </c>
      <c r="AB60" s="1012">
        <v>628</v>
      </c>
      <c r="AC60" s="1015"/>
      <c r="AD60" s="1012">
        <v>763</v>
      </c>
      <c r="AE60" s="1012">
        <v>768.43333333333339</v>
      </c>
      <c r="AF60" s="1012">
        <v>5182</v>
      </c>
      <c r="AG60" s="1012">
        <v>5269.0333333333328</v>
      </c>
      <c r="AH60" s="1012">
        <v>3260</v>
      </c>
      <c r="AI60" s="1012">
        <v>1922</v>
      </c>
    </row>
    <row r="61" spans="2:35" ht="15.75">
      <c r="B61" s="729" t="s">
        <v>442</v>
      </c>
      <c r="C61" s="730" t="s">
        <v>443</v>
      </c>
      <c r="D61" s="1012">
        <v>53</v>
      </c>
      <c r="E61" s="1012">
        <v>52.43333333333333</v>
      </c>
      <c r="F61" s="1012">
        <v>481</v>
      </c>
      <c r="G61" s="1012">
        <v>473.53333333333336</v>
      </c>
      <c r="H61" s="1012">
        <v>239</v>
      </c>
      <c r="I61" s="1012">
        <v>242</v>
      </c>
      <c r="J61" s="1015"/>
      <c r="K61" s="1012">
        <v>117</v>
      </c>
      <c r="L61" s="1012">
        <v>119.6</v>
      </c>
      <c r="M61" s="1012">
        <v>397</v>
      </c>
      <c r="N61" s="1012">
        <v>406.03333333333336</v>
      </c>
      <c r="O61" s="1012">
        <v>181</v>
      </c>
      <c r="P61" s="1012">
        <v>216</v>
      </c>
      <c r="Q61" s="1015"/>
      <c r="R61" s="1012">
        <v>50</v>
      </c>
      <c r="S61" s="1012">
        <v>50.1</v>
      </c>
      <c r="T61" s="1012">
        <v>205</v>
      </c>
      <c r="U61" s="1012">
        <v>208</v>
      </c>
      <c r="V61" s="1012">
        <v>101</v>
      </c>
      <c r="W61" s="1012">
        <v>104</v>
      </c>
      <c r="Y61" s="1012">
        <v>11</v>
      </c>
      <c r="Z61" s="1012">
        <v>66</v>
      </c>
      <c r="AA61" s="1012">
        <v>0</v>
      </c>
      <c r="AB61" s="1012">
        <v>128</v>
      </c>
      <c r="AC61" s="1015"/>
      <c r="AD61" s="1012">
        <v>220</v>
      </c>
      <c r="AE61" s="1012">
        <v>222.13333333333333</v>
      </c>
      <c r="AF61" s="1012">
        <v>1083</v>
      </c>
      <c r="AG61" s="1012">
        <v>1087.5666666666666</v>
      </c>
      <c r="AH61" s="1012">
        <v>521</v>
      </c>
      <c r="AI61" s="1012">
        <v>562</v>
      </c>
    </row>
    <row r="62" spans="2:35" ht="15.75">
      <c r="B62" s="729" t="s">
        <v>444</v>
      </c>
      <c r="C62" s="730" t="s">
        <v>445</v>
      </c>
      <c r="D62" s="1012">
        <v>24</v>
      </c>
      <c r="E62" s="1012">
        <v>22.966666666666665</v>
      </c>
      <c r="F62" s="1012">
        <v>81</v>
      </c>
      <c r="G62" s="1012">
        <v>79.966666666666669</v>
      </c>
      <c r="H62" s="1012">
        <v>37</v>
      </c>
      <c r="I62" s="1012">
        <v>44</v>
      </c>
      <c r="J62" s="1015"/>
      <c r="K62" s="1012">
        <v>72</v>
      </c>
      <c r="L62" s="1012">
        <v>72.5</v>
      </c>
      <c r="M62" s="1012">
        <v>380</v>
      </c>
      <c r="N62" s="1012">
        <v>405.6</v>
      </c>
      <c r="O62" s="1012">
        <v>134</v>
      </c>
      <c r="P62" s="1012">
        <v>246</v>
      </c>
      <c r="Q62" s="1015"/>
      <c r="R62" s="1012">
        <v>31</v>
      </c>
      <c r="S62" s="1012">
        <v>30.966666666666665</v>
      </c>
      <c r="T62" s="1012">
        <v>334</v>
      </c>
      <c r="U62" s="1012">
        <v>353.16666666666669</v>
      </c>
      <c r="V62" s="1012">
        <v>166</v>
      </c>
      <c r="W62" s="1012">
        <v>168</v>
      </c>
      <c r="Y62" s="1012">
        <v>8</v>
      </c>
      <c r="Z62" s="1012">
        <v>40</v>
      </c>
      <c r="AA62" s="1012">
        <v>0</v>
      </c>
      <c r="AB62" s="1012">
        <v>286</v>
      </c>
      <c r="AC62" s="1015"/>
      <c r="AD62" s="1012">
        <v>127</v>
      </c>
      <c r="AE62" s="1012">
        <v>126.43333333333334</v>
      </c>
      <c r="AF62" s="1012">
        <v>795</v>
      </c>
      <c r="AG62" s="1012">
        <v>838.73333333333335</v>
      </c>
      <c r="AH62" s="1012">
        <v>337</v>
      </c>
      <c r="AI62" s="1012">
        <v>458</v>
      </c>
    </row>
    <row r="63" spans="2:35" ht="15.75">
      <c r="B63" s="729" t="s">
        <v>446</v>
      </c>
      <c r="C63" s="730" t="s">
        <v>447</v>
      </c>
      <c r="D63" s="1012">
        <v>6</v>
      </c>
      <c r="E63" s="1012">
        <v>6</v>
      </c>
      <c r="F63" s="1012">
        <v>24</v>
      </c>
      <c r="G63" s="1012">
        <v>24.133333333333333</v>
      </c>
      <c r="H63" s="1012">
        <v>13</v>
      </c>
      <c r="I63" s="1012">
        <v>11</v>
      </c>
      <c r="J63" s="1015"/>
      <c r="K63" s="1012">
        <v>14</v>
      </c>
      <c r="L63" s="1012">
        <v>14.533333333333333</v>
      </c>
      <c r="M63" s="1012">
        <v>19</v>
      </c>
      <c r="N63" s="1012">
        <v>19.533333333333335</v>
      </c>
      <c r="O63" s="1012">
        <v>8</v>
      </c>
      <c r="P63" s="1012">
        <v>11</v>
      </c>
      <c r="Q63" s="1015"/>
      <c r="R63" s="1012">
        <v>1</v>
      </c>
      <c r="S63" s="1012">
        <v>1</v>
      </c>
      <c r="T63" s="1012">
        <v>1</v>
      </c>
      <c r="U63" s="1012">
        <v>1</v>
      </c>
      <c r="V63" s="1012">
        <v>1</v>
      </c>
      <c r="W63" s="1012">
        <v>0</v>
      </c>
      <c r="Y63" s="1012">
        <v>1</v>
      </c>
      <c r="Z63" s="1012">
        <v>0</v>
      </c>
      <c r="AA63" s="1012">
        <v>0</v>
      </c>
      <c r="AB63" s="1012">
        <v>0</v>
      </c>
      <c r="AC63" s="1015"/>
      <c r="AD63" s="1012">
        <v>21</v>
      </c>
      <c r="AE63" s="1012">
        <v>21.533333333333331</v>
      </c>
      <c r="AF63" s="1012">
        <v>44</v>
      </c>
      <c r="AG63" s="1012">
        <v>44.666666666666671</v>
      </c>
      <c r="AH63" s="1012">
        <v>22</v>
      </c>
      <c r="AI63" s="1012">
        <v>22</v>
      </c>
    </row>
    <row r="64" spans="2:35" ht="15.75">
      <c r="B64" s="729" t="s">
        <v>448</v>
      </c>
      <c r="C64" s="730" t="s">
        <v>449</v>
      </c>
      <c r="D64" s="1012">
        <v>97</v>
      </c>
      <c r="E64" s="1012">
        <v>96.833333333333329</v>
      </c>
      <c r="F64" s="1012">
        <v>366</v>
      </c>
      <c r="G64" s="1012">
        <v>372.16666666666669</v>
      </c>
      <c r="H64" s="1012">
        <v>125</v>
      </c>
      <c r="I64" s="1012">
        <v>241</v>
      </c>
      <c r="J64" s="1015"/>
      <c r="K64" s="1012">
        <v>162</v>
      </c>
      <c r="L64" s="1012">
        <v>164.13333333333333</v>
      </c>
      <c r="M64" s="1012">
        <v>268</v>
      </c>
      <c r="N64" s="1012">
        <v>292.60000000000002</v>
      </c>
      <c r="O64" s="1012">
        <v>93</v>
      </c>
      <c r="P64" s="1012">
        <v>175</v>
      </c>
      <c r="Q64" s="1015"/>
      <c r="R64" s="1012">
        <v>24</v>
      </c>
      <c r="S64" s="1012">
        <v>23.733333333333334</v>
      </c>
      <c r="T64" s="1012">
        <v>361</v>
      </c>
      <c r="U64" s="1012">
        <v>359.83333333333331</v>
      </c>
      <c r="V64" s="1012">
        <v>134</v>
      </c>
      <c r="W64" s="1012">
        <v>227</v>
      </c>
      <c r="Y64" s="1012">
        <v>6</v>
      </c>
      <c r="Z64" s="1012">
        <v>0</v>
      </c>
      <c r="AA64" s="1012">
        <v>0</v>
      </c>
      <c r="AB64" s="1012">
        <v>355</v>
      </c>
      <c r="AC64" s="1015"/>
      <c r="AD64" s="1012">
        <v>283</v>
      </c>
      <c r="AE64" s="1012">
        <v>284.7</v>
      </c>
      <c r="AF64" s="1012">
        <v>995</v>
      </c>
      <c r="AG64" s="1012">
        <v>1024.5999999999999</v>
      </c>
      <c r="AH64" s="1012">
        <v>352</v>
      </c>
      <c r="AI64" s="1012">
        <v>643</v>
      </c>
    </row>
    <row r="65" spans="2:35" ht="15.75">
      <c r="B65" s="729" t="s">
        <v>450</v>
      </c>
      <c r="C65" s="730" t="s">
        <v>451</v>
      </c>
      <c r="D65" s="1012">
        <v>222</v>
      </c>
      <c r="E65" s="1012">
        <v>221.93333333333334</v>
      </c>
      <c r="F65" s="1012">
        <v>579</v>
      </c>
      <c r="G65" s="1012">
        <v>589.29999999999995</v>
      </c>
      <c r="H65" s="1012">
        <v>239</v>
      </c>
      <c r="I65" s="1012">
        <v>340</v>
      </c>
      <c r="J65" s="1015"/>
      <c r="K65" s="1012">
        <v>1587</v>
      </c>
      <c r="L65" s="1012">
        <v>1606.3333333333333</v>
      </c>
      <c r="M65" s="1012">
        <v>3114</v>
      </c>
      <c r="N65" s="1012">
        <v>3154.4666666666667</v>
      </c>
      <c r="O65" s="1012">
        <v>1139</v>
      </c>
      <c r="P65" s="1012">
        <v>1975</v>
      </c>
      <c r="Q65" s="1015"/>
      <c r="R65" s="1012">
        <v>363</v>
      </c>
      <c r="S65" s="1012">
        <v>359.76666666666665</v>
      </c>
      <c r="T65" s="1012">
        <v>1188</v>
      </c>
      <c r="U65" s="1012">
        <v>1189.4333333333334</v>
      </c>
      <c r="V65" s="1012">
        <v>481</v>
      </c>
      <c r="W65" s="1012">
        <v>707</v>
      </c>
      <c r="Y65" s="1012">
        <v>51</v>
      </c>
      <c r="Z65" s="1012">
        <v>318</v>
      </c>
      <c r="AA65" s="1012">
        <v>0</v>
      </c>
      <c r="AB65" s="1012">
        <v>819</v>
      </c>
      <c r="AC65" s="1015"/>
      <c r="AD65" s="1012">
        <v>2172</v>
      </c>
      <c r="AE65" s="1012">
        <v>2188.0333333333333</v>
      </c>
      <c r="AF65" s="1012">
        <v>4881</v>
      </c>
      <c r="AG65" s="1012">
        <v>4933.2</v>
      </c>
      <c r="AH65" s="1012">
        <v>1859</v>
      </c>
      <c r="AI65" s="1012">
        <v>3022</v>
      </c>
    </row>
    <row r="66" spans="2:35" ht="15.75">
      <c r="B66" s="729" t="s">
        <v>452</v>
      </c>
      <c r="C66" s="730" t="s">
        <v>453</v>
      </c>
      <c r="D66" s="1012">
        <v>295</v>
      </c>
      <c r="E66" s="1012">
        <v>294.96666666666664</v>
      </c>
      <c r="F66" s="1012">
        <v>1383</v>
      </c>
      <c r="G66" s="1012">
        <v>1413.6666666666667</v>
      </c>
      <c r="H66" s="1012">
        <v>531</v>
      </c>
      <c r="I66" s="1012">
        <v>852</v>
      </c>
      <c r="J66" s="1015"/>
      <c r="K66" s="1012">
        <v>654</v>
      </c>
      <c r="L66" s="1012">
        <v>671.63333333333333</v>
      </c>
      <c r="M66" s="1012">
        <v>1641</v>
      </c>
      <c r="N66" s="1012">
        <v>1692.4666666666667</v>
      </c>
      <c r="O66" s="1012">
        <v>504</v>
      </c>
      <c r="P66" s="1012">
        <v>1137</v>
      </c>
      <c r="Q66" s="1015"/>
      <c r="R66" s="1012">
        <v>119</v>
      </c>
      <c r="S66" s="1012">
        <v>119.46666666666667</v>
      </c>
      <c r="T66" s="1012">
        <v>1086</v>
      </c>
      <c r="U66" s="1012">
        <v>1091.7</v>
      </c>
      <c r="V66" s="1012">
        <v>416</v>
      </c>
      <c r="W66" s="1012">
        <v>670</v>
      </c>
      <c r="Y66" s="1012">
        <v>33</v>
      </c>
      <c r="Z66" s="1012">
        <v>226</v>
      </c>
      <c r="AA66" s="1012">
        <v>0</v>
      </c>
      <c r="AB66" s="1012">
        <v>827</v>
      </c>
      <c r="AC66" s="1015"/>
      <c r="AD66" s="1012">
        <v>1068</v>
      </c>
      <c r="AE66" s="1012">
        <v>1086.0666666666666</v>
      </c>
      <c r="AF66" s="1012">
        <v>4110</v>
      </c>
      <c r="AG66" s="1012">
        <v>4197.833333333333</v>
      </c>
      <c r="AH66" s="1012">
        <v>1451</v>
      </c>
      <c r="AI66" s="1012">
        <v>2659</v>
      </c>
    </row>
    <row r="67" spans="2:35" ht="15.75">
      <c r="B67" s="729" t="s">
        <v>454</v>
      </c>
      <c r="C67" s="730" t="s">
        <v>455</v>
      </c>
      <c r="D67" s="1012">
        <v>152</v>
      </c>
      <c r="E67" s="1012">
        <v>147.46666666666667</v>
      </c>
      <c r="F67" s="1012">
        <v>869</v>
      </c>
      <c r="G67" s="1012">
        <v>868.4</v>
      </c>
      <c r="H67" s="1012">
        <v>364</v>
      </c>
      <c r="I67" s="1012">
        <v>505</v>
      </c>
      <c r="J67" s="1015"/>
      <c r="K67" s="1012">
        <v>322</v>
      </c>
      <c r="L67" s="1012">
        <v>327.93333333333334</v>
      </c>
      <c r="M67" s="1012">
        <v>767</v>
      </c>
      <c r="N67" s="1012">
        <v>779.0333333333333</v>
      </c>
      <c r="O67" s="1012">
        <v>274</v>
      </c>
      <c r="P67" s="1012">
        <v>493</v>
      </c>
      <c r="Q67" s="1015"/>
      <c r="R67" s="1012">
        <v>141</v>
      </c>
      <c r="S67" s="1012">
        <v>141.03333333333333</v>
      </c>
      <c r="T67" s="1012">
        <v>1472</v>
      </c>
      <c r="U67" s="1012">
        <v>1470.4666666666667</v>
      </c>
      <c r="V67" s="1012">
        <v>604</v>
      </c>
      <c r="W67" s="1012">
        <v>868</v>
      </c>
      <c r="Y67" s="1012">
        <v>68</v>
      </c>
      <c r="Z67" s="1012">
        <v>200</v>
      </c>
      <c r="AA67" s="1012">
        <v>0</v>
      </c>
      <c r="AB67" s="1012">
        <v>1204</v>
      </c>
      <c r="AC67" s="1015"/>
      <c r="AD67" s="1012">
        <v>615</v>
      </c>
      <c r="AE67" s="1012">
        <v>616.43333333333328</v>
      </c>
      <c r="AF67" s="1012">
        <v>3108</v>
      </c>
      <c r="AG67" s="1012">
        <v>3117.9</v>
      </c>
      <c r="AH67" s="1012">
        <v>1242</v>
      </c>
      <c r="AI67" s="1012">
        <v>1866</v>
      </c>
    </row>
    <row r="68" spans="2:35" ht="15.75">
      <c r="B68" s="729" t="s">
        <v>456</v>
      </c>
      <c r="C68" s="730" t="s">
        <v>457</v>
      </c>
      <c r="D68" s="1012">
        <v>424</v>
      </c>
      <c r="E68" s="1012">
        <v>427.7</v>
      </c>
      <c r="F68" s="1012">
        <v>2330</v>
      </c>
      <c r="G68" s="1012">
        <v>2404.2333333333331</v>
      </c>
      <c r="H68" s="1012">
        <v>1426</v>
      </c>
      <c r="I68" s="1012">
        <v>904</v>
      </c>
      <c r="J68" s="1015"/>
      <c r="K68" s="1012">
        <v>476</v>
      </c>
      <c r="L68" s="1012">
        <v>486.2</v>
      </c>
      <c r="M68" s="1012">
        <v>1286</v>
      </c>
      <c r="N68" s="1012">
        <v>1319.8</v>
      </c>
      <c r="O68" s="1012">
        <v>769</v>
      </c>
      <c r="P68" s="1012">
        <v>517</v>
      </c>
      <c r="Q68" s="1015"/>
      <c r="R68" s="1012">
        <v>77</v>
      </c>
      <c r="S68" s="1012">
        <v>76.333333333333329</v>
      </c>
      <c r="T68" s="1012">
        <v>367</v>
      </c>
      <c r="U68" s="1012">
        <v>357.5</v>
      </c>
      <c r="V68" s="1012">
        <v>185</v>
      </c>
      <c r="W68" s="1012">
        <v>182</v>
      </c>
      <c r="Y68" s="1012">
        <v>26</v>
      </c>
      <c r="Z68" s="1012">
        <v>90</v>
      </c>
      <c r="AA68" s="1012">
        <v>0</v>
      </c>
      <c r="AB68" s="1012">
        <v>251</v>
      </c>
      <c r="AC68" s="1015"/>
      <c r="AD68" s="1012">
        <v>977</v>
      </c>
      <c r="AE68" s="1012">
        <v>990.23333333333335</v>
      </c>
      <c r="AF68" s="1012">
        <v>3983</v>
      </c>
      <c r="AG68" s="1012">
        <v>4081.5333333333328</v>
      </c>
      <c r="AH68" s="1012">
        <v>2380</v>
      </c>
      <c r="AI68" s="1012">
        <v>1603</v>
      </c>
    </row>
    <row r="69" spans="2:35" ht="15.75">
      <c r="B69" s="729" t="s">
        <v>458</v>
      </c>
      <c r="C69" s="730" t="s">
        <v>459</v>
      </c>
      <c r="D69" s="1012">
        <v>35</v>
      </c>
      <c r="E69" s="1012">
        <v>34.9</v>
      </c>
      <c r="F69" s="1012">
        <v>271</v>
      </c>
      <c r="G69" s="1012">
        <v>261.7</v>
      </c>
      <c r="H69" s="1012">
        <v>165</v>
      </c>
      <c r="I69" s="1012">
        <v>106</v>
      </c>
      <c r="J69" s="1015"/>
      <c r="K69" s="1012">
        <v>58</v>
      </c>
      <c r="L69" s="1012">
        <v>58.766666666666666</v>
      </c>
      <c r="M69" s="1012">
        <v>146</v>
      </c>
      <c r="N69" s="1012">
        <v>145.69999999999999</v>
      </c>
      <c r="O69" s="1012">
        <v>64</v>
      </c>
      <c r="P69" s="1012">
        <v>82</v>
      </c>
      <c r="Q69" s="1015"/>
      <c r="R69" s="1012">
        <v>11</v>
      </c>
      <c r="S69" s="1012">
        <v>10.6</v>
      </c>
      <c r="T69" s="1012">
        <v>25</v>
      </c>
      <c r="U69" s="1012">
        <v>24.6</v>
      </c>
      <c r="V69" s="1012">
        <v>11</v>
      </c>
      <c r="W69" s="1012">
        <v>14</v>
      </c>
      <c r="Y69" s="1012">
        <v>7</v>
      </c>
      <c r="Z69" s="1012">
        <v>3</v>
      </c>
      <c r="AA69" s="1012">
        <v>0</v>
      </c>
      <c r="AB69" s="1012">
        <v>15</v>
      </c>
      <c r="AC69" s="1015"/>
      <c r="AD69" s="1012">
        <v>104</v>
      </c>
      <c r="AE69" s="1012">
        <v>104.26666666666665</v>
      </c>
      <c r="AF69" s="1012">
        <v>442</v>
      </c>
      <c r="AG69" s="1012">
        <v>432</v>
      </c>
      <c r="AH69" s="1012">
        <v>240</v>
      </c>
      <c r="AI69" s="1012">
        <v>202</v>
      </c>
    </row>
    <row r="70" spans="2:35" ht="15.75">
      <c r="B70" s="729" t="s">
        <v>460</v>
      </c>
      <c r="C70" s="730" t="s">
        <v>461</v>
      </c>
      <c r="D70" s="1012">
        <v>409</v>
      </c>
      <c r="E70" s="1012">
        <v>412.66666666666669</v>
      </c>
      <c r="F70" s="1012">
        <v>3121</v>
      </c>
      <c r="G70" s="1012">
        <v>3185.8666666666668</v>
      </c>
      <c r="H70" s="1012">
        <v>1409</v>
      </c>
      <c r="I70" s="1012">
        <v>1712</v>
      </c>
      <c r="J70" s="1015"/>
      <c r="K70" s="1012">
        <v>757</v>
      </c>
      <c r="L70" s="1012">
        <v>770.86666666666667</v>
      </c>
      <c r="M70" s="1012">
        <v>2111</v>
      </c>
      <c r="N70" s="1012">
        <v>2160.8000000000002</v>
      </c>
      <c r="O70" s="1012">
        <v>990</v>
      </c>
      <c r="P70" s="1012">
        <v>1121</v>
      </c>
      <c r="Q70" s="1015"/>
      <c r="R70" s="1012">
        <v>215</v>
      </c>
      <c r="S70" s="1012">
        <v>213.73333333333332</v>
      </c>
      <c r="T70" s="1012">
        <v>1091</v>
      </c>
      <c r="U70" s="1012">
        <v>1096.3333333333333</v>
      </c>
      <c r="V70" s="1012">
        <v>433</v>
      </c>
      <c r="W70" s="1012">
        <v>658</v>
      </c>
      <c r="Y70" s="1012">
        <v>25</v>
      </c>
      <c r="Z70" s="1012">
        <v>351</v>
      </c>
      <c r="AA70" s="1012">
        <v>0</v>
      </c>
      <c r="AB70" s="1012">
        <v>715</v>
      </c>
      <c r="AC70" s="1015"/>
      <c r="AD70" s="1012">
        <v>1381</v>
      </c>
      <c r="AE70" s="1012">
        <v>1397.2666666666667</v>
      </c>
      <c r="AF70" s="1012">
        <v>6323</v>
      </c>
      <c r="AG70" s="1012">
        <v>6443</v>
      </c>
      <c r="AH70" s="1012">
        <v>2832</v>
      </c>
      <c r="AI70" s="1012">
        <v>3491</v>
      </c>
    </row>
    <row r="71" spans="2:35" ht="15.75">
      <c r="B71" s="729" t="s">
        <v>462</v>
      </c>
      <c r="C71" s="730" t="s">
        <v>463</v>
      </c>
      <c r="D71" s="1012">
        <v>122</v>
      </c>
      <c r="E71" s="1012">
        <v>122.3</v>
      </c>
      <c r="F71" s="1012">
        <v>551</v>
      </c>
      <c r="G71" s="1012">
        <v>560.56666666666672</v>
      </c>
      <c r="H71" s="1012">
        <v>229</v>
      </c>
      <c r="I71" s="1012">
        <v>322</v>
      </c>
      <c r="J71" s="1015"/>
      <c r="K71" s="1012">
        <v>517</v>
      </c>
      <c r="L71" s="1012">
        <v>527.0333333333333</v>
      </c>
      <c r="M71" s="1012">
        <v>1382</v>
      </c>
      <c r="N71" s="1012">
        <v>1415.7</v>
      </c>
      <c r="O71" s="1012">
        <v>556</v>
      </c>
      <c r="P71" s="1012">
        <v>826</v>
      </c>
      <c r="Q71" s="1015"/>
      <c r="R71" s="1012">
        <v>182</v>
      </c>
      <c r="S71" s="1012">
        <v>182.5</v>
      </c>
      <c r="T71" s="1012">
        <v>1362</v>
      </c>
      <c r="U71" s="1012">
        <v>1356.7666666666667</v>
      </c>
      <c r="V71" s="1012">
        <v>584</v>
      </c>
      <c r="W71" s="1012">
        <v>778</v>
      </c>
      <c r="Y71" s="1012">
        <v>49</v>
      </c>
      <c r="Z71" s="1012">
        <v>191</v>
      </c>
      <c r="AA71" s="1012">
        <v>0</v>
      </c>
      <c r="AB71" s="1012">
        <v>1122</v>
      </c>
      <c r="AC71" s="1015"/>
      <c r="AD71" s="1012">
        <v>821</v>
      </c>
      <c r="AE71" s="1012">
        <v>831.83333333333326</v>
      </c>
      <c r="AF71" s="1012">
        <v>3295</v>
      </c>
      <c r="AG71" s="1012">
        <v>3333.0333333333338</v>
      </c>
      <c r="AH71" s="1012">
        <v>1369</v>
      </c>
      <c r="AI71" s="1012">
        <v>1926</v>
      </c>
    </row>
    <row r="72" spans="2:35" ht="15.75">
      <c r="B72" s="729" t="s">
        <v>464</v>
      </c>
      <c r="C72" s="730" t="s">
        <v>465</v>
      </c>
      <c r="D72" s="1012">
        <v>7</v>
      </c>
      <c r="E72" s="1012">
        <v>7.9</v>
      </c>
      <c r="F72" s="1012">
        <v>22</v>
      </c>
      <c r="G72" s="1012">
        <v>22.9</v>
      </c>
      <c r="H72" s="1012">
        <v>3</v>
      </c>
      <c r="I72" s="1012">
        <v>19</v>
      </c>
      <c r="J72" s="1015"/>
      <c r="K72" s="1012">
        <v>44</v>
      </c>
      <c r="L72" s="1012">
        <v>45.233333333333334</v>
      </c>
      <c r="M72" s="1012">
        <v>66</v>
      </c>
      <c r="N72" s="1012">
        <v>68.166666666666671</v>
      </c>
      <c r="O72" s="1012">
        <v>15</v>
      </c>
      <c r="P72" s="1012">
        <v>51</v>
      </c>
      <c r="Q72" s="1015"/>
      <c r="R72" s="1012">
        <v>0</v>
      </c>
      <c r="S72" s="1012">
        <v>0.6333333333333333</v>
      </c>
      <c r="T72" s="1012">
        <v>0</v>
      </c>
      <c r="U72" s="1012">
        <v>0.6333333333333333</v>
      </c>
      <c r="V72" s="1012">
        <v>0</v>
      </c>
      <c r="W72" s="1012">
        <v>0</v>
      </c>
      <c r="Y72" s="1012">
        <v>0</v>
      </c>
      <c r="Z72" s="1012">
        <v>0</v>
      </c>
      <c r="AA72" s="1012">
        <v>0</v>
      </c>
      <c r="AB72" s="1012">
        <v>0</v>
      </c>
      <c r="AC72" s="1015"/>
      <c r="AD72" s="1012">
        <v>51</v>
      </c>
      <c r="AE72" s="1012">
        <v>53.766666666666666</v>
      </c>
      <c r="AF72" s="1012">
        <v>88</v>
      </c>
      <c r="AG72" s="1012">
        <v>91.7</v>
      </c>
      <c r="AH72" s="1012">
        <v>18</v>
      </c>
      <c r="AI72" s="1012">
        <v>70</v>
      </c>
    </row>
    <row r="73" spans="2:35" ht="15.75">
      <c r="B73" s="729" t="s">
        <v>466</v>
      </c>
      <c r="C73" s="730" t="s">
        <v>467</v>
      </c>
      <c r="D73" s="1012">
        <v>191</v>
      </c>
      <c r="E73" s="1012">
        <v>191.1</v>
      </c>
      <c r="F73" s="1012">
        <v>1427</v>
      </c>
      <c r="G73" s="1012">
        <v>1418.9</v>
      </c>
      <c r="H73" s="1012">
        <v>732</v>
      </c>
      <c r="I73" s="1012">
        <v>695</v>
      </c>
      <c r="J73" s="1015"/>
      <c r="K73" s="1012">
        <v>614</v>
      </c>
      <c r="L73" s="1012">
        <v>623.70000000000005</v>
      </c>
      <c r="M73" s="1012">
        <v>1824</v>
      </c>
      <c r="N73" s="1012">
        <v>1864.7</v>
      </c>
      <c r="O73" s="1012">
        <v>1072</v>
      </c>
      <c r="P73" s="1012">
        <v>752</v>
      </c>
      <c r="Q73" s="1015"/>
      <c r="R73" s="1012">
        <v>919</v>
      </c>
      <c r="S73" s="1012">
        <v>920.83333333333337</v>
      </c>
      <c r="T73" s="1012">
        <v>5090</v>
      </c>
      <c r="U73" s="1012">
        <v>5121</v>
      </c>
      <c r="V73" s="1012">
        <v>3189</v>
      </c>
      <c r="W73" s="1012">
        <v>1901</v>
      </c>
      <c r="Y73" s="1012">
        <v>111</v>
      </c>
      <c r="Z73" s="1012">
        <v>287</v>
      </c>
      <c r="AA73" s="1012">
        <v>3439</v>
      </c>
      <c r="AB73" s="1012">
        <v>1253</v>
      </c>
      <c r="AC73" s="1015"/>
      <c r="AD73" s="1012">
        <v>1724</v>
      </c>
      <c r="AE73" s="1012">
        <v>1735.6333333333334</v>
      </c>
      <c r="AF73" s="1012">
        <v>8341</v>
      </c>
      <c r="AG73" s="1012">
        <v>8404.6</v>
      </c>
      <c r="AH73" s="1012">
        <v>4993</v>
      </c>
      <c r="AI73" s="1012">
        <v>3348</v>
      </c>
    </row>
    <row r="74" spans="2:35" ht="15.75">
      <c r="B74" s="729" t="s">
        <v>468</v>
      </c>
      <c r="C74" s="730" t="s">
        <v>469</v>
      </c>
      <c r="D74" s="1012">
        <v>163</v>
      </c>
      <c r="E74" s="1012">
        <v>162.56666666666666</v>
      </c>
      <c r="F74" s="1012">
        <v>647</v>
      </c>
      <c r="G74" s="1012">
        <v>661.6</v>
      </c>
      <c r="H74" s="1012">
        <v>239</v>
      </c>
      <c r="I74" s="1012">
        <v>408</v>
      </c>
      <c r="J74" s="1015"/>
      <c r="K74" s="1012">
        <v>174</v>
      </c>
      <c r="L74" s="1012">
        <v>178.86666666666667</v>
      </c>
      <c r="M74" s="1012">
        <v>986</v>
      </c>
      <c r="N74" s="1012">
        <v>1026</v>
      </c>
      <c r="O74" s="1012">
        <v>635</v>
      </c>
      <c r="P74" s="1012">
        <v>351</v>
      </c>
      <c r="Q74" s="1015"/>
      <c r="R74" s="1012">
        <v>71</v>
      </c>
      <c r="S74" s="1012">
        <v>69.900000000000006</v>
      </c>
      <c r="T74" s="1012">
        <v>634</v>
      </c>
      <c r="U74" s="1012">
        <v>652.63333333333333</v>
      </c>
      <c r="V74" s="1012">
        <v>256</v>
      </c>
      <c r="W74" s="1012">
        <v>378</v>
      </c>
      <c r="Y74" s="1012">
        <v>197</v>
      </c>
      <c r="Z74" s="1012">
        <v>101</v>
      </c>
      <c r="AA74" s="1012">
        <v>0</v>
      </c>
      <c r="AB74" s="1012">
        <v>336</v>
      </c>
      <c r="AC74" s="1015"/>
      <c r="AD74" s="1012">
        <v>408</v>
      </c>
      <c r="AE74" s="1012">
        <v>411.33333333333337</v>
      </c>
      <c r="AF74" s="1012">
        <v>2267</v>
      </c>
      <c r="AG74" s="1012">
        <v>2340.2333333333331</v>
      </c>
      <c r="AH74" s="1012">
        <v>1130</v>
      </c>
      <c r="AI74" s="1012">
        <v>1137</v>
      </c>
    </row>
    <row r="75" spans="2:35" ht="15.75">
      <c r="B75" s="729" t="s">
        <v>470</v>
      </c>
      <c r="C75" s="730" t="s">
        <v>471</v>
      </c>
      <c r="D75" s="1012">
        <v>254</v>
      </c>
      <c r="E75" s="1012">
        <v>254.23333333333332</v>
      </c>
      <c r="F75" s="1012">
        <v>3993</v>
      </c>
      <c r="G75" s="1012">
        <v>4057.7</v>
      </c>
      <c r="H75" s="1012">
        <v>1250</v>
      </c>
      <c r="I75" s="1012">
        <v>2743</v>
      </c>
      <c r="J75" s="1015"/>
      <c r="K75" s="1012">
        <v>361</v>
      </c>
      <c r="L75" s="1012">
        <v>365.23333333333335</v>
      </c>
      <c r="M75" s="1012">
        <v>1498</v>
      </c>
      <c r="N75" s="1012">
        <v>1508.9333333333334</v>
      </c>
      <c r="O75" s="1012">
        <v>472</v>
      </c>
      <c r="P75" s="1012">
        <v>1026</v>
      </c>
      <c r="Q75" s="1015"/>
      <c r="R75" s="1012">
        <v>3231</v>
      </c>
      <c r="S75" s="1012">
        <v>3237.8333333333335</v>
      </c>
      <c r="T75" s="1012">
        <v>18825</v>
      </c>
      <c r="U75" s="1012">
        <v>18908.033333333333</v>
      </c>
      <c r="V75" s="1012">
        <v>4834</v>
      </c>
      <c r="W75" s="1012">
        <v>13991</v>
      </c>
      <c r="X75" s="1008"/>
      <c r="Y75" s="1012">
        <v>123</v>
      </c>
      <c r="Z75" s="1012">
        <v>249</v>
      </c>
      <c r="AA75" s="1012">
        <v>18379</v>
      </c>
      <c r="AB75" s="1012">
        <v>74</v>
      </c>
      <c r="AC75" s="1015"/>
      <c r="AD75" s="1012">
        <v>3846</v>
      </c>
      <c r="AE75" s="1012">
        <v>3857.3</v>
      </c>
      <c r="AF75" s="1012">
        <v>24316</v>
      </c>
      <c r="AG75" s="1012">
        <v>24474.666666666664</v>
      </c>
      <c r="AH75" s="1012">
        <v>6556</v>
      </c>
      <c r="AI75" s="1012">
        <v>17760</v>
      </c>
    </row>
    <row r="76" spans="2:35" ht="15.75">
      <c r="B76" s="729" t="s">
        <v>472</v>
      </c>
      <c r="C76" s="730" t="s">
        <v>473</v>
      </c>
      <c r="D76" s="1012">
        <v>40</v>
      </c>
      <c r="E76" s="1012">
        <v>41.8</v>
      </c>
      <c r="F76" s="1012">
        <v>424</v>
      </c>
      <c r="G76" s="1012">
        <v>442.03333333333336</v>
      </c>
      <c r="H76" s="1012">
        <v>304</v>
      </c>
      <c r="I76" s="1012">
        <v>120</v>
      </c>
      <c r="J76" s="1015"/>
      <c r="K76" s="1012">
        <v>93</v>
      </c>
      <c r="L76" s="1012">
        <v>95.066666666666663</v>
      </c>
      <c r="M76" s="1012">
        <v>544</v>
      </c>
      <c r="N76" s="1012">
        <v>579.66666666666663</v>
      </c>
      <c r="O76" s="1012">
        <v>373</v>
      </c>
      <c r="P76" s="1012">
        <v>171</v>
      </c>
      <c r="Q76" s="1015"/>
      <c r="R76" s="1012">
        <v>32</v>
      </c>
      <c r="S76" s="1012">
        <v>30.633333333333333</v>
      </c>
      <c r="T76" s="1012">
        <v>264</v>
      </c>
      <c r="U76" s="1012">
        <v>260.13333333333333</v>
      </c>
      <c r="V76" s="1012">
        <v>173</v>
      </c>
      <c r="W76" s="1012">
        <v>91</v>
      </c>
      <c r="Y76" s="1012">
        <v>4</v>
      </c>
      <c r="Z76" s="1012">
        <v>10</v>
      </c>
      <c r="AA76" s="1012">
        <v>0</v>
      </c>
      <c r="AB76" s="1012">
        <v>250</v>
      </c>
      <c r="AC76" s="1015"/>
      <c r="AD76" s="1012">
        <v>165</v>
      </c>
      <c r="AE76" s="1012">
        <v>167.5</v>
      </c>
      <c r="AF76" s="1012">
        <v>1232</v>
      </c>
      <c r="AG76" s="1012">
        <v>1281.8333333333335</v>
      </c>
      <c r="AH76" s="1012">
        <v>850</v>
      </c>
      <c r="AI76" s="1012">
        <v>382</v>
      </c>
    </row>
    <row r="77" spans="2:35" ht="15.75">
      <c r="B77" s="729" t="s">
        <v>474</v>
      </c>
      <c r="C77" s="730" t="s">
        <v>475</v>
      </c>
      <c r="D77" s="1012">
        <v>319</v>
      </c>
      <c r="E77" s="1012">
        <v>319.7</v>
      </c>
      <c r="F77" s="1012">
        <v>1616</v>
      </c>
      <c r="G77" s="1012">
        <v>1609.9666666666667</v>
      </c>
      <c r="H77" s="1012">
        <v>526</v>
      </c>
      <c r="I77" s="1012">
        <v>1090</v>
      </c>
      <c r="J77" s="1015"/>
      <c r="K77" s="1012">
        <v>1119</v>
      </c>
      <c r="L77" s="1012">
        <v>1137.8666666666666</v>
      </c>
      <c r="M77" s="1012">
        <v>4221</v>
      </c>
      <c r="N77" s="1012">
        <v>4270.5333333333338</v>
      </c>
      <c r="O77" s="1012">
        <v>1342</v>
      </c>
      <c r="P77" s="1012">
        <v>2879</v>
      </c>
      <c r="Q77" s="1015"/>
      <c r="R77" s="1012">
        <v>540</v>
      </c>
      <c r="S77" s="1012">
        <v>541.9</v>
      </c>
      <c r="T77" s="1012">
        <v>4032</v>
      </c>
      <c r="U77" s="1012">
        <v>4182.0333333333338</v>
      </c>
      <c r="V77" s="1012">
        <v>1194</v>
      </c>
      <c r="W77" s="1012">
        <v>2838</v>
      </c>
      <c r="Y77" s="1012">
        <v>360</v>
      </c>
      <c r="Z77" s="1012">
        <v>760</v>
      </c>
      <c r="AA77" s="1012">
        <v>0</v>
      </c>
      <c r="AB77" s="1012">
        <v>2912</v>
      </c>
      <c r="AC77" s="1015"/>
      <c r="AD77" s="1012">
        <v>1978</v>
      </c>
      <c r="AE77" s="1012">
        <v>1999.4666666666667</v>
      </c>
      <c r="AF77" s="1012">
        <v>9869</v>
      </c>
      <c r="AG77" s="1012">
        <v>10062.533333333333</v>
      </c>
      <c r="AH77" s="1012">
        <v>3062</v>
      </c>
      <c r="AI77" s="1012">
        <v>6807</v>
      </c>
    </row>
    <row r="78" spans="2:35" ht="15.75">
      <c r="B78" s="729" t="s">
        <v>476</v>
      </c>
      <c r="C78" s="730" t="s">
        <v>477</v>
      </c>
      <c r="D78" s="1012">
        <v>311</v>
      </c>
      <c r="E78" s="1012">
        <v>316.5</v>
      </c>
      <c r="F78" s="1012">
        <v>2661</v>
      </c>
      <c r="G78" s="1012">
        <v>2675.6333333333332</v>
      </c>
      <c r="H78" s="1012">
        <v>1223</v>
      </c>
      <c r="I78" s="1012">
        <v>1438</v>
      </c>
      <c r="J78" s="1015"/>
      <c r="K78" s="1012">
        <v>883</v>
      </c>
      <c r="L78" s="1012">
        <v>908.1</v>
      </c>
      <c r="M78" s="1012">
        <v>3823</v>
      </c>
      <c r="N78" s="1012">
        <v>3986.3333333333335</v>
      </c>
      <c r="O78" s="1012">
        <v>1821</v>
      </c>
      <c r="P78" s="1012">
        <v>2002</v>
      </c>
      <c r="Q78" s="1015"/>
      <c r="R78" s="1012">
        <v>782</v>
      </c>
      <c r="S78" s="1012">
        <v>781.63333333333333</v>
      </c>
      <c r="T78" s="1012">
        <v>4058</v>
      </c>
      <c r="U78" s="1012">
        <v>4076.3666666666668</v>
      </c>
      <c r="V78" s="1012">
        <v>1757</v>
      </c>
      <c r="W78" s="1012">
        <v>2301</v>
      </c>
      <c r="Y78" s="1012">
        <v>226</v>
      </c>
      <c r="Z78" s="1012">
        <v>506</v>
      </c>
      <c r="AA78" s="1012">
        <v>1696</v>
      </c>
      <c r="AB78" s="1012">
        <v>1630</v>
      </c>
      <c r="AC78" s="1015"/>
      <c r="AD78" s="1012">
        <v>1976</v>
      </c>
      <c r="AE78" s="1012">
        <v>2006.2333333333331</v>
      </c>
      <c r="AF78" s="1012">
        <v>10542</v>
      </c>
      <c r="AG78" s="1012">
        <v>10738.333333333334</v>
      </c>
      <c r="AH78" s="1012">
        <v>4801</v>
      </c>
      <c r="AI78" s="1012">
        <v>5741</v>
      </c>
    </row>
    <row r="79" spans="2:35" ht="15.75">
      <c r="B79" s="729" t="s">
        <v>478</v>
      </c>
      <c r="C79" s="730" t="s">
        <v>479</v>
      </c>
      <c r="D79" s="1012">
        <v>5</v>
      </c>
      <c r="E79" s="1012">
        <v>5</v>
      </c>
      <c r="F79" s="1012">
        <v>9</v>
      </c>
      <c r="G79" s="1012">
        <v>9</v>
      </c>
      <c r="H79" s="1012">
        <v>3</v>
      </c>
      <c r="I79" s="1012">
        <v>6</v>
      </c>
      <c r="J79" s="1015"/>
      <c r="K79" s="1012">
        <v>19</v>
      </c>
      <c r="L79" s="1012">
        <v>19.866666666666667</v>
      </c>
      <c r="M79" s="1012">
        <v>61</v>
      </c>
      <c r="N79" s="1012">
        <v>64.2</v>
      </c>
      <c r="O79" s="1012">
        <v>14</v>
      </c>
      <c r="P79" s="1012">
        <v>47</v>
      </c>
      <c r="Q79" s="1015"/>
      <c r="R79" s="1012">
        <v>5</v>
      </c>
      <c r="S79" s="1012">
        <v>5</v>
      </c>
      <c r="T79" s="1012">
        <v>302</v>
      </c>
      <c r="U79" s="1012">
        <v>302.3</v>
      </c>
      <c r="V79" s="1012">
        <v>128</v>
      </c>
      <c r="W79" s="1012">
        <v>174</v>
      </c>
      <c r="Y79" s="1012">
        <v>2</v>
      </c>
      <c r="Z79" s="1012">
        <v>18</v>
      </c>
      <c r="AA79" s="1012">
        <v>0</v>
      </c>
      <c r="AB79" s="1012">
        <v>282</v>
      </c>
      <c r="AC79" s="1015"/>
      <c r="AD79" s="1012">
        <v>29</v>
      </c>
      <c r="AE79" s="1012">
        <v>29.866666666666667</v>
      </c>
      <c r="AF79" s="1012">
        <v>372</v>
      </c>
      <c r="AG79" s="1012">
        <v>375.5</v>
      </c>
      <c r="AH79" s="1012">
        <v>145</v>
      </c>
      <c r="AI79" s="1012">
        <v>227</v>
      </c>
    </row>
    <row r="80" spans="2:35" ht="15.75">
      <c r="B80" s="729" t="s">
        <v>480</v>
      </c>
      <c r="C80" s="730" t="s">
        <v>144</v>
      </c>
      <c r="D80" s="1012">
        <v>362</v>
      </c>
      <c r="E80" s="1012">
        <v>363.46666666666664</v>
      </c>
      <c r="F80" s="1012">
        <v>1652</v>
      </c>
      <c r="G80" s="1012">
        <v>1657.2</v>
      </c>
      <c r="H80" s="1012">
        <v>545</v>
      </c>
      <c r="I80" s="1012">
        <v>1107</v>
      </c>
      <c r="J80" s="1015"/>
      <c r="K80" s="1012">
        <v>2876</v>
      </c>
      <c r="L80" s="1012">
        <v>2941.6</v>
      </c>
      <c r="M80" s="1012">
        <v>5947</v>
      </c>
      <c r="N80" s="1012">
        <v>6137.0666666666666</v>
      </c>
      <c r="O80" s="1012">
        <v>1537</v>
      </c>
      <c r="P80" s="1012">
        <v>4410</v>
      </c>
      <c r="Q80" s="1015"/>
      <c r="R80" s="1012">
        <v>703</v>
      </c>
      <c r="S80" s="1012">
        <v>732.0333333333333</v>
      </c>
      <c r="T80" s="1012">
        <v>3096</v>
      </c>
      <c r="U80" s="1012">
        <v>3464.4666666666667</v>
      </c>
      <c r="V80" s="1012">
        <v>1186</v>
      </c>
      <c r="W80" s="1012">
        <v>1910</v>
      </c>
      <c r="Y80" s="1012">
        <v>851</v>
      </c>
      <c r="Z80" s="1012">
        <v>1621</v>
      </c>
      <c r="AA80" s="1012">
        <v>0</v>
      </c>
      <c r="AB80" s="1012">
        <v>624</v>
      </c>
      <c r="AC80" s="1015"/>
      <c r="AD80" s="1012">
        <v>3941</v>
      </c>
      <c r="AE80" s="1012">
        <v>4037.1</v>
      </c>
      <c r="AF80" s="1012">
        <v>10695</v>
      </c>
      <c r="AG80" s="1012">
        <v>11258.733333333334</v>
      </c>
      <c r="AH80" s="1012">
        <v>3268</v>
      </c>
      <c r="AI80" s="1012">
        <v>7427</v>
      </c>
    </row>
    <row r="81" spans="2:35" ht="15.75">
      <c r="B81" s="729" t="s">
        <v>481</v>
      </c>
      <c r="C81" s="730" t="s">
        <v>482</v>
      </c>
      <c r="D81" s="1012">
        <v>293</v>
      </c>
      <c r="E81" s="1012">
        <v>290.89999999999998</v>
      </c>
      <c r="F81" s="1012">
        <v>767</v>
      </c>
      <c r="G81" s="1012">
        <v>778.16666666666663</v>
      </c>
      <c r="H81" s="1012">
        <v>159</v>
      </c>
      <c r="I81" s="1012">
        <v>608</v>
      </c>
      <c r="J81" s="1015"/>
      <c r="K81" s="1012">
        <v>2374</v>
      </c>
      <c r="L81" s="1012">
        <v>2425.9333333333334</v>
      </c>
      <c r="M81" s="1012">
        <v>5281</v>
      </c>
      <c r="N81" s="1012">
        <v>5443.8666666666668</v>
      </c>
      <c r="O81" s="1012">
        <v>977</v>
      </c>
      <c r="P81" s="1012">
        <v>4304</v>
      </c>
      <c r="Q81" s="1015"/>
      <c r="R81" s="1012">
        <v>148</v>
      </c>
      <c r="S81" s="1012">
        <v>152.63333333333333</v>
      </c>
      <c r="T81" s="1012">
        <v>425</v>
      </c>
      <c r="U81" s="1012">
        <v>446.1</v>
      </c>
      <c r="V81" s="1012">
        <v>90</v>
      </c>
      <c r="W81" s="1012">
        <v>335</v>
      </c>
      <c r="Y81" s="1012">
        <v>61</v>
      </c>
      <c r="Z81" s="1012">
        <v>167</v>
      </c>
      <c r="AA81" s="1012">
        <v>0</v>
      </c>
      <c r="AB81" s="1012">
        <v>197</v>
      </c>
      <c r="AC81" s="1015"/>
      <c r="AD81" s="1012">
        <v>2815</v>
      </c>
      <c r="AE81" s="1012">
        <v>2869.4666666666667</v>
      </c>
      <c r="AF81" s="1012">
        <v>6473</v>
      </c>
      <c r="AG81" s="1012">
        <v>6668.1333333333341</v>
      </c>
      <c r="AH81" s="1012">
        <v>1226</v>
      </c>
      <c r="AI81" s="1012">
        <v>5247</v>
      </c>
    </row>
    <row r="82" spans="2:35" ht="15.75">
      <c r="B82" s="729" t="s">
        <v>483</v>
      </c>
      <c r="C82" s="730" t="s">
        <v>484</v>
      </c>
      <c r="D82" s="1012">
        <v>30</v>
      </c>
      <c r="E82" s="1012">
        <v>29.733333333333334</v>
      </c>
      <c r="F82" s="1012">
        <v>116</v>
      </c>
      <c r="G82" s="1012">
        <v>115.23333333333333</v>
      </c>
      <c r="H82" s="1012">
        <v>26</v>
      </c>
      <c r="I82" s="1012">
        <v>90</v>
      </c>
      <c r="J82" s="1015"/>
      <c r="K82" s="1012">
        <v>106</v>
      </c>
      <c r="L82" s="1012">
        <v>108.96666666666667</v>
      </c>
      <c r="M82" s="1012">
        <v>485</v>
      </c>
      <c r="N82" s="1012">
        <v>498.43333333333334</v>
      </c>
      <c r="O82" s="1012">
        <v>143</v>
      </c>
      <c r="P82" s="1012">
        <v>342</v>
      </c>
      <c r="Q82" s="1015"/>
      <c r="R82" s="1012">
        <v>19</v>
      </c>
      <c r="S82" s="1012">
        <v>19.733333333333334</v>
      </c>
      <c r="T82" s="1012">
        <v>136</v>
      </c>
      <c r="U82" s="1012">
        <v>140.43333333333334</v>
      </c>
      <c r="V82" s="1012">
        <v>38</v>
      </c>
      <c r="W82" s="1012">
        <v>98</v>
      </c>
      <c r="Y82" s="1012">
        <v>99</v>
      </c>
      <c r="Z82" s="1012">
        <v>37</v>
      </c>
      <c r="AA82" s="1012">
        <v>0</v>
      </c>
      <c r="AB82" s="1012">
        <v>0</v>
      </c>
      <c r="AC82" s="1015"/>
      <c r="AD82" s="1012">
        <v>155</v>
      </c>
      <c r="AE82" s="1012">
        <v>158.43333333333334</v>
      </c>
      <c r="AF82" s="1012">
        <v>737</v>
      </c>
      <c r="AG82" s="1012">
        <v>754.09999999999991</v>
      </c>
      <c r="AH82" s="1012">
        <v>207</v>
      </c>
      <c r="AI82" s="1012">
        <v>530</v>
      </c>
    </row>
    <row r="83" spans="2:35" ht="15.75">
      <c r="B83" s="729" t="s">
        <v>485</v>
      </c>
      <c r="C83" s="730" t="s">
        <v>486</v>
      </c>
      <c r="D83" s="1012">
        <v>68</v>
      </c>
      <c r="E83" s="1012">
        <v>67.066666666666663</v>
      </c>
      <c r="F83" s="1012">
        <v>319</v>
      </c>
      <c r="G83" s="1012">
        <v>311.39999999999998</v>
      </c>
      <c r="H83" s="1012">
        <v>123</v>
      </c>
      <c r="I83" s="1012">
        <v>196</v>
      </c>
      <c r="J83" s="1015"/>
      <c r="K83" s="1012">
        <v>559</v>
      </c>
      <c r="L83" s="1012">
        <v>575.43333333333328</v>
      </c>
      <c r="M83" s="1012">
        <v>1688</v>
      </c>
      <c r="N83" s="1012">
        <v>1757.2333333333333</v>
      </c>
      <c r="O83" s="1012">
        <v>406</v>
      </c>
      <c r="P83" s="1012">
        <v>1282</v>
      </c>
      <c r="Q83" s="1015"/>
      <c r="R83" s="1012">
        <v>66</v>
      </c>
      <c r="S83" s="1012">
        <v>65.86666666666666</v>
      </c>
      <c r="T83" s="1012">
        <v>367</v>
      </c>
      <c r="U83" s="1012">
        <v>449.33333333333331</v>
      </c>
      <c r="V83" s="1012">
        <v>80</v>
      </c>
      <c r="W83" s="1012">
        <v>287</v>
      </c>
      <c r="Y83" s="1012">
        <v>149</v>
      </c>
      <c r="Z83" s="1012">
        <v>190</v>
      </c>
      <c r="AA83" s="1012">
        <v>0</v>
      </c>
      <c r="AB83" s="1012">
        <v>28</v>
      </c>
      <c r="AC83" s="1015"/>
      <c r="AD83" s="1012">
        <v>693</v>
      </c>
      <c r="AE83" s="1012">
        <v>708.36666666666667</v>
      </c>
      <c r="AF83" s="1012">
        <v>2374</v>
      </c>
      <c r="AG83" s="1012">
        <v>2517.9666666666667</v>
      </c>
      <c r="AH83" s="1012">
        <v>609</v>
      </c>
      <c r="AI83" s="1012">
        <v>1765</v>
      </c>
    </row>
    <row r="84" spans="2:35" ht="15.75">
      <c r="B84" s="729" t="s">
        <v>487</v>
      </c>
      <c r="C84" s="730" t="s">
        <v>488</v>
      </c>
      <c r="D84" s="1012">
        <v>33</v>
      </c>
      <c r="E84" s="1012">
        <v>33</v>
      </c>
      <c r="F84" s="1012">
        <v>99</v>
      </c>
      <c r="G84" s="1012">
        <v>107.66666666666667</v>
      </c>
      <c r="H84" s="1012">
        <v>51</v>
      </c>
      <c r="I84" s="1012">
        <v>48</v>
      </c>
      <c r="J84" s="1015"/>
      <c r="K84" s="1012">
        <v>213</v>
      </c>
      <c r="L84" s="1012">
        <v>215.7</v>
      </c>
      <c r="M84" s="1012">
        <v>526</v>
      </c>
      <c r="N84" s="1012">
        <v>541.5333333333333</v>
      </c>
      <c r="O84" s="1012">
        <v>277</v>
      </c>
      <c r="P84" s="1012">
        <v>249</v>
      </c>
      <c r="Q84" s="1015"/>
      <c r="R84" s="1012">
        <v>882</v>
      </c>
      <c r="S84" s="1012">
        <v>889.66666666666663</v>
      </c>
      <c r="T84" s="1012">
        <v>3511</v>
      </c>
      <c r="U84" s="1012">
        <v>3584.1333333333332</v>
      </c>
      <c r="V84" s="1012">
        <v>1923</v>
      </c>
      <c r="W84" s="1012">
        <v>1588</v>
      </c>
      <c r="Y84" s="1012">
        <v>197</v>
      </c>
      <c r="Z84" s="1012">
        <v>189</v>
      </c>
      <c r="AA84" s="1012">
        <v>3016</v>
      </c>
      <c r="AB84" s="1012">
        <v>109</v>
      </c>
      <c r="AC84" s="1015"/>
      <c r="AD84" s="1012">
        <v>1128</v>
      </c>
      <c r="AE84" s="1012">
        <v>1138.3666666666666</v>
      </c>
      <c r="AF84" s="1012">
        <v>4136</v>
      </c>
      <c r="AG84" s="1012">
        <v>4233.333333333333</v>
      </c>
      <c r="AH84" s="1012">
        <v>2251</v>
      </c>
      <c r="AI84" s="1012">
        <v>1885</v>
      </c>
    </row>
    <row r="85" spans="2:35" ht="15.75">
      <c r="B85" s="729" t="s">
        <v>489</v>
      </c>
      <c r="C85" s="730" t="s">
        <v>490</v>
      </c>
      <c r="D85" s="1012">
        <v>13</v>
      </c>
      <c r="E85" s="1012">
        <v>12.633333333333333</v>
      </c>
      <c r="F85" s="1012">
        <v>217</v>
      </c>
      <c r="G85" s="1012">
        <v>219.53333333333333</v>
      </c>
      <c r="H85" s="1012">
        <v>91</v>
      </c>
      <c r="I85" s="1012">
        <v>126</v>
      </c>
      <c r="J85" s="1015"/>
      <c r="K85" s="1012">
        <v>123</v>
      </c>
      <c r="L85" s="1012">
        <v>123.7</v>
      </c>
      <c r="M85" s="1012">
        <v>698</v>
      </c>
      <c r="N85" s="1012">
        <v>697.0333333333333</v>
      </c>
      <c r="O85" s="1012">
        <v>254</v>
      </c>
      <c r="P85" s="1012">
        <v>444</v>
      </c>
      <c r="Q85" s="1015"/>
      <c r="R85" s="1012">
        <v>89</v>
      </c>
      <c r="S85" s="1012">
        <v>86.433333333333337</v>
      </c>
      <c r="T85" s="1012">
        <v>723</v>
      </c>
      <c r="U85" s="1012">
        <v>700.2</v>
      </c>
      <c r="V85" s="1012">
        <v>305</v>
      </c>
      <c r="W85" s="1012">
        <v>418</v>
      </c>
      <c r="Y85" s="1012">
        <v>61</v>
      </c>
      <c r="Z85" s="1012">
        <v>283</v>
      </c>
      <c r="AA85" s="1012">
        <v>0</v>
      </c>
      <c r="AB85" s="1012">
        <v>379</v>
      </c>
      <c r="AC85" s="1015"/>
      <c r="AD85" s="1012">
        <v>225</v>
      </c>
      <c r="AE85" s="1012">
        <v>222.76666666666668</v>
      </c>
      <c r="AF85" s="1012">
        <v>1638</v>
      </c>
      <c r="AG85" s="1012">
        <v>1616.7666666666667</v>
      </c>
      <c r="AH85" s="1012">
        <v>650</v>
      </c>
      <c r="AI85" s="1012">
        <v>988</v>
      </c>
    </row>
    <row r="86" spans="2:35" ht="15.75">
      <c r="B86" s="729" t="s">
        <v>491</v>
      </c>
      <c r="C86" s="730" t="s">
        <v>492</v>
      </c>
      <c r="D86" s="1012">
        <v>48</v>
      </c>
      <c r="E86" s="1012">
        <v>44.43333333333333</v>
      </c>
      <c r="F86" s="1012">
        <v>757</v>
      </c>
      <c r="G86" s="1012">
        <v>748.06666666666672</v>
      </c>
      <c r="H86" s="1012">
        <v>457</v>
      </c>
      <c r="I86" s="1012">
        <v>300</v>
      </c>
      <c r="J86" s="1015"/>
      <c r="K86" s="1012">
        <v>671</v>
      </c>
      <c r="L86" s="1012">
        <v>669.16666666666663</v>
      </c>
      <c r="M86" s="1012">
        <v>3355</v>
      </c>
      <c r="N86" s="1012">
        <v>3338.3333333333335</v>
      </c>
      <c r="O86" s="1012">
        <v>1911</v>
      </c>
      <c r="P86" s="1012">
        <v>1444</v>
      </c>
      <c r="Q86" s="1015"/>
      <c r="R86" s="1012">
        <v>460</v>
      </c>
      <c r="S86" s="1012">
        <v>442.53333333333336</v>
      </c>
      <c r="T86" s="1012">
        <v>5094</v>
      </c>
      <c r="U86" s="1012">
        <v>4901.1333333333332</v>
      </c>
      <c r="V86" s="1012">
        <v>2806</v>
      </c>
      <c r="W86" s="1012">
        <v>2288</v>
      </c>
      <c r="Y86" s="1012">
        <v>2555</v>
      </c>
      <c r="Z86" s="1012">
        <v>2233</v>
      </c>
      <c r="AA86" s="1012">
        <v>0</v>
      </c>
      <c r="AB86" s="1012">
        <v>306</v>
      </c>
      <c r="AC86" s="1015"/>
      <c r="AD86" s="1012">
        <v>1179</v>
      </c>
      <c r="AE86" s="1012">
        <v>1156.1333333333332</v>
      </c>
      <c r="AF86" s="1012">
        <v>9206</v>
      </c>
      <c r="AG86" s="1012">
        <v>8987.5333333333328</v>
      </c>
      <c r="AH86" s="1012">
        <v>5174</v>
      </c>
      <c r="AI86" s="1012">
        <v>4032</v>
      </c>
    </row>
    <row r="87" spans="2:35" ht="15.75">
      <c r="B87" s="729" t="s">
        <v>493</v>
      </c>
      <c r="C87" s="730" t="s">
        <v>494</v>
      </c>
      <c r="D87" s="1012">
        <v>197</v>
      </c>
      <c r="E87" s="1012">
        <v>192.73333333333332</v>
      </c>
      <c r="F87" s="1012">
        <v>916</v>
      </c>
      <c r="G87" s="1012">
        <v>936.6</v>
      </c>
      <c r="H87" s="1012">
        <v>472</v>
      </c>
      <c r="I87" s="1012">
        <v>444</v>
      </c>
      <c r="J87" s="1015"/>
      <c r="K87" s="1012">
        <v>2339</v>
      </c>
      <c r="L87" s="1012">
        <v>2372.0333333333333</v>
      </c>
      <c r="M87" s="1012">
        <v>8817</v>
      </c>
      <c r="N87" s="1012">
        <v>8853.4666666666672</v>
      </c>
      <c r="O87" s="1012">
        <v>4689</v>
      </c>
      <c r="P87" s="1012">
        <v>4128</v>
      </c>
      <c r="Q87" s="1015"/>
      <c r="R87" s="1012">
        <v>3153</v>
      </c>
      <c r="S87" s="1012">
        <v>3217.1</v>
      </c>
      <c r="T87" s="1012">
        <v>21777</v>
      </c>
      <c r="U87" s="1012">
        <v>23146.9</v>
      </c>
      <c r="V87" s="1012">
        <v>11925</v>
      </c>
      <c r="W87" s="1012">
        <v>9852</v>
      </c>
      <c r="Y87" s="1012">
        <v>8173</v>
      </c>
      <c r="Z87" s="1012">
        <v>5852</v>
      </c>
      <c r="AA87" s="1012">
        <v>6528</v>
      </c>
      <c r="AB87" s="1012">
        <v>1224</v>
      </c>
      <c r="AC87" s="1015"/>
      <c r="AD87" s="1012">
        <v>5689</v>
      </c>
      <c r="AE87" s="1012">
        <v>5781.8666666666668</v>
      </c>
      <c r="AF87" s="1012">
        <v>31510</v>
      </c>
      <c r="AG87" s="1012">
        <v>32936.966666666667</v>
      </c>
      <c r="AH87" s="1012">
        <v>17086</v>
      </c>
      <c r="AI87" s="1012">
        <v>14424</v>
      </c>
    </row>
    <row r="88" spans="2:35" ht="15.75">
      <c r="B88" s="729" t="s">
        <v>495</v>
      </c>
      <c r="C88" s="730" t="s">
        <v>496</v>
      </c>
      <c r="D88" s="1012">
        <v>115</v>
      </c>
      <c r="E88" s="1012">
        <v>115.2</v>
      </c>
      <c r="F88" s="1012">
        <v>428</v>
      </c>
      <c r="G88" s="1012">
        <v>429.9</v>
      </c>
      <c r="H88" s="1012">
        <v>146</v>
      </c>
      <c r="I88" s="1012">
        <v>282</v>
      </c>
      <c r="J88" s="1015"/>
      <c r="K88" s="1012">
        <v>553</v>
      </c>
      <c r="L88" s="1012">
        <v>562.73333333333335</v>
      </c>
      <c r="M88" s="1012">
        <v>1384</v>
      </c>
      <c r="N88" s="1012">
        <v>1391.7333333333333</v>
      </c>
      <c r="O88" s="1012">
        <v>545</v>
      </c>
      <c r="P88" s="1012">
        <v>839</v>
      </c>
      <c r="Q88" s="1015"/>
      <c r="R88" s="1012">
        <v>292</v>
      </c>
      <c r="S88" s="1012">
        <v>289.93333333333334</v>
      </c>
      <c r="T88" s="1012">
        <v>930</v>
      </c>
      <c r="U88" s="1012">
        <v>965.1</v>
      </c>
      <c r="V88" s="1012">
        <v>342</v>
      </c>
      <c r="W88" s="1012">
        <v>588</v>
      </c>
      <c r="Y88" s="1012">
        <v>312</v>
      </c>
      <c r="Z88" s="1012">
        <v>396</v>
      </c>
      <c r="AA88" s="1012">
        <v>0</v>
      </c>
      <c r="AB88" s="1012">
        <v>222</v>
      </c>
      <c r="AC88" s="1015"/>
      <c r="AD88" s="1012">
        <v>960</v>
      </c>
      <c r="AE88" s="1012">
        <v>967.86666666666679</v>
      </c>
      <c r="AF88" s="1012">
        <v>2742</v>
      </c>
      <c r="AG88" s="1012">
        <v>2786.7333333333331</v>
      </c>
      <c r="AH88" s="1012">
        <v>1033</v>
      </c>
      <c r="AI88" s="1012">
        <v>1709</v>
      </c>
    </row>
    <row r="89" spans="2:35" ht="15.75">
      <c r="B89" s="729" t="s">
        <v>497</v>
      </c>
      <c r="C89" s="730" t="s">
        <v>498</v>
      </c>
      <c r="D89" s="1012">
        <v>46</v>
      </c>
      <c r="E89" s="1012">
        <v>46.43333333333333</v>
      </c>
      <c r="F89" s="1012">
        <v>155</v>
      </c>
      <c r="G89" s="1012">
        <v>158.03333333333333</v>
      </c>
      <c r="H89" s="1012">
        <v>98</v>
      </c>
      <c r="I89" s="1012">
        <v>57</v>
      </c>
      <c r="J89" s="1015"/>
      <c r="K89" s="1012">
        <v>362</v>
      </c>
      <c r="L89" s="1012">
        <v>367.4</v>
      </c>
      <c r="M89" s="1012">
        <v>750</v>
      </c>
      <c r="N89" s="1012">
        <v>754.13333333333333</v>
      </c>
      <c r="O89" s="1012">
        <v>424</v>
      </c>
      <c r="P89" s="1012">
        <v>326</v>
      </c>
      <c r="Q89" s="1015"/>
      <c r="R89" s="1012">
        <v>65</v>
      </c>
      <c r="S89" s="1012">
        <v>61.366666666666667</v>
      </c>
      <c r="T89" s="1012">
        <v>204</v>
      </c>
      <c r="U89" s="1012">
        <v>193.26666666666668</v>
      </c>
      <c r="V89" s="1012">
        <v>143</v>
      </c>
      <c r="W89" s="1012">
        <v>61</v>
      </c>
      <c r="Y89" s="1012">
        <v>36</v>
      </c>
      <c r="Z89" s="1012">
        <v>98</v>
      </c>
      <c r="AA89" s="1012">
        <v>0</v>
      </c>
      <c r="AB89" s="1012">
        <v>70</v>
      </c>
      <c r="AC89" s="1015"/>
      <c r="AD89" s="1012">
        <v>473</v>
      </c>
      <c r="AE89" s="1012">
        <v>475.2</v>
      </c>
      <c r="AF89" s="1012">
        <v>1109</v>
      </c>
      <c r="AG89" s="1012">
        <v>1105.4333333333334</v>
      </c>
      <c r="AH89" s="1012">
        <v>665</v>
      </c>
      <c r="AI89" s="1012">
        <v>444</v>
      </c>
    </row>
    <row r="90" spans="2:35" ht="15.75">
      <c r="B90" s="729" t="s">
        <v>499</v>
      </c>
      <c r="C90" s="730" t="s">
        <v>500</v>
      </c>
      <c r="D90" s="1012">
        <v>400</v>
      </c>
      <c r="E90" s="1012">
        <v>393.66666666666669</v>
      </c>
      <c r="F90" s="1012">
        <v>1738</v>
      </c>
      <c r="G90" s="1012">
        <v>1783.7666666666667</v>
      </c>
      <c r="H90" s="1012">
        <v>639</v>
      </c>
      <c r="I90" s="1012">
        <v>1099</v>
      </c>
      <c r="J90" s="1015"/>
      <c r="K90" s="1012">
        <v>4898</v>
      </c>
      <c r="L90" s="1012">
        <v>4985.1000000000004</v>
      </c>
      <c r="M90" s="1012">
        <v>8733</v>
      </c>
      <c r="N90" s="1012">
        <v>8955.4333333333325</v>
      </c>
      <c r="O90" s="1012">
        <v>1374</v>
      </c>
      <c r="P90" s="1012">
        <v>7359</v>
      </c>
      <c r="Q90" s="1015"/>
      <c r="R90" s="1012">
        <v>2445</v>
      </c>
      <c r="S90" s="1012">
        <v>2615.9</v>
      </c>
      <c r="T90" s="1012">
        <v>8767</v>
      </c>
      <c r="U90" s="1012">
        <v>9334.9666666666672</v>
      </c>
      <c r="V90" s="1012">
        <v>2179</v>
      </c>
      <c r="W90" s="1012">
        <v>6588</v>
      </c>
      <c r="Y90" s="1012">
        <v>1805</v>
      </c>
      <c r="Z90" s="1012">
        <v>2907</v>
      </c>
      <c r="AA90" s="1012">
        <v>3121</v>
      </c>
      <c r="AB90" s="1012">
        <v>934</v>
      </c>
      <c r="AC90" s="1015"/>
      <c r="AD90" s="1012">
        <v>7743</v>
      </c>
      <c r="AE90" s="1012">
        <v>7994.6666666666679</v>
      </c>
      <c r="AF90" s="1012">
        <v>19238</v>
      </c>
      <c r="AG90" s="1012">
        <v>20074.166666666664</v>
      </c>
      <c r="AH90" s="1012">
        <v>4192</v>
      </c>
      <c r="AI90" s="1012">
        <v>15046</v>
      </c>
    </row>
    <row r="91" spans="2:35" ht="15.75">
      <c r="B91" s="729" t="s">
        <v>501</v>
      </c>
      <c r="C91" s="730" t="s">
        <v>502</v>
      </c>
      <c r="D91" s="1012">
        <v>2</v>
      </c>
      <c r="E91" s="1012">
        <v>2</v>
      </c>
      <c r="F91" s="1012">
        <v>2</v>
      </c>
      <c r="G91" s="1012">
        <v>2</v>
      </c>
      <c r="H91" s="1012">
        <v>1</v>
      </c>
      <c r="I91" s="1012">
        <v>1</v>
      </c>
      <c r="J91" s="1015"/>
      <c r="K91" s="1012">
        <v>28</v>
      </c>
      <c r="L91" s="1012">
        <v>28</v>
      </c>
      <c r="M91" s="1012">
        <v>51</v>
      </c>
      <c r="N91" s="1012">
        <v>51.033333333333331</v>
      </c>
      <c r="O91" s="1012">
        <v>31</v>
      </c>
      <c r="P91" s="1012">
        <v>20</v>
      </c>
      <c r="Q91" s="1015"/>
      <c r="R91" s="1012">
        <v>11</v>
      </c>
      <c r="S91" s="1012">
        <v>11</v>
      </c>
      <c r="T91" s="1012">
        <v>49</v>
      </c>
      <c r="U91" s="1012">
        <v>49.1</v>
      </c>
      <c r="V91" s="1012">
        <v>27</v>
      </c>
      <c r="W91" s="1012">
        <v>22</v>
      </c>
      <c r="Y91" s="1012">
        <v>0</v>
      </c>
      <c r="Z91" s="1012">
        <v>27</v>
      </c>
      <c r="AA91" s="1012">
        <v>0</v>
      </c>
      <c r="AB91" s="1012">
        <v>22</v>
      </c>
      <c r="AC91" s="1015"/>
      <c r="AD91" s="1012">
        <v>41</v>
      </c>
      <c r="AE91" s="1012">
        <v>41</v>
      </c>
      <c r="AF91" s="1012">
        <v>102</v>
      </c>
      <c r="AG91" s="1012">
        <v>102.13333333333333</v>
      </c>
      <c r="AH91" s="1012">
        <v>59</v>
      </c>
      <c r="AI91" s="1012">
        <v>43</v>
      </c>
    </row>
    <row r="92" spans="2:35" ht="15.75">
      <c r="B92" s="729">
        <v>98</v>
      </c>
      <c r="C92" s="730" t="s">
        <v>533</v>
      </c>
      <c r="D92" s="1012">
        <v>0</v>
      </c>
      <c r="E92" s="1012">
        <v>0</v>
      </c>
      <c r="F92" s="1012">
        <v>0</v>
      </c>
      <c r="G92" s="1012">
        <v>0</v>
      </c>
      <c r="H92" s="1012">
        <v>0</v>
      </c>
      <c r="I92" s="1012">
        <v>0</v>
      </c>
      <c r="J92" s="1015"/>
      <c r="K92" s="1012">
        <v>0</v>
      </c>
      <c r="L92" s="1012">
        <v>0</v>
      </c>
      <c r="M92" s="1012">
        <v>0</v>
      </c>
      <c r="N92" s="1012">
        <v>0</v>
      </c>
      <c r="O92" s="1012">
        <v>0</v>
      </c>
      <c r="P92" s="1012">
        <v>0</v>
      </c>
      <c r="Q92" s="1015"/>
      <c r="R92" s="1012">
        <v>0</v>
      </c>
      <c r="S92" s="1012">
        <v>0</v>
      </c>
      <c r="T92" s="1012">
        <v>0</v>
      </c>
      <c r="U92" s="1012">
        <v>0</v>
      </c>
      <c r="V92" s="1012">
        <v>0</v>
      </c>
      <c r="W92" s="1012">
        <v>0</v>
      </c>
      <c r="Y92" s="1012">
        <v>0</v>
      </c>
      <c r="Z92" s="1012">
        <v>0</v>
      </c>
      <c r="AA92" s="1012">
        <v>0</v>
      </c>
      <c r="AB92" s="1012">
        <v>0</v>
      </c>
      <c r="AC92" s="1015"/>
      <c r="AD92" s="1012">
        <v>0</v>
      </c>
      <c r="AE92" s="1012">
        <v>0</v>
      </c>
      <c r="AF92" s="1012">
        <v>0</v>
      </c>
      <c r="AG92" s="1012">
        <v>0</v>
      </c>
      <c r="AH92" s="1012">
        <v>0</v>
      </c>
      <c r="AI92" s="1012">
        <v>0</v>
      </c>
    </row>
    <row r="93" spans="2:35" ht="15.75">
      <c r="B93" s="729" t="s">
        <v>503</v>
      </c>
      <c r="C93" s="730" t="s">
        <v>504</v>
      </c>
      <c r="D93" s="1012">
        <v>1</v>
      </c>
      <c r="E93" s="1012">
        <v>1</v>
      </c>
      <c r="F93" s="1012">
        <v>17</v>
      </c>
      <c r="G93" s="1012">
        <v>17</v>
      </c>
      <c r="H93" s="1012">
        <v>5</v>
      </c>
      <c r="I93" s="1012">
        <v>12</v>
      </c>
      <c r="J93" s="1015"/>
      <c r="K93" s="1012">
        <v>1</v>
      </c>
      <c r="L93" s="1012">
        <v>1</v>
      </c>
      <c r="M93" s="1012">
        <v>1</v>
      </c>
      <c r="N93" s="1012">
        <v>1</v>
      </c>
      <c r="O93" s="1012">
        <v>0</v>
      </c>
      <c r="P93" s="1012">
        <v>1</v>
      </c>
      <c r="Q93" s="1015"/>
      <c r="R93" s="1012">
        <v>3</v>
      </c>
      <c r="S93" s="1012">
        <v>2.7333333333333334</v>
      </c>
      <c r="T93" s="1012">
        <v>12</v>
      </c>
      <c r="U93" s="1012">
        <v>10.933333333333334</v>
      </c>
      <c r="V93" s="1012">
        <v>4</v>
      </c>
      <c r="W93" s="1012">
        <v>8</v>
      </c>
      <c r="Y93" s="1012">
        <v>7</v>
      </c>
      <c r="Z93" s="1012">
        <v>5</v>
      </c>
      <c r="AA93" s="1012">
        <v>0</v>
      </c>
      <c r="AB93" s="1012">
        <v>0</v>
      </c>
      <c r="AC93" s="1015"/>
      <c r="AD93" s="1012">
        <v>5</v>
      </c>
      <c r="AE93" s="1012">
        <v>4.7333333333333334</v>
      </c>
      <c r="AF93" s="1012">
        <v>30</v>
      </c>
      <c r="AG93" s="1012">
        <v>28.933333333333334</v>
      </c>
      <c r="AH93" s="1012">
        <v>9</v>
      </c>
      <c r="AI93" s="1012">
        <v>21</v>
      </c>
    </row>
    <row r="94" spans="2:35" ht="15.75" thickBot="1">
      <c r="B94" s="550"/>
      <c r="C94" s="551"/>
      <c r="D94" s="1016"/>
      <c r="E94" s="1016"/>
      <c r="F94" s="1017"/>
      <c r="G94" s="1017"/>
      <c r="H94" s="1017"/>
      <c r="I94" s="1017"/>
      <c r="J94" s="1016"/>
      <c r="K94" s="1016"/>
      <c r="L94" s="1016"/>
      <c r="M94" s="1017"/>
      <c r="N94" s="1017"/>
      <c r="O94" s="1017"/>
      <c r="P94" s="1017"/>
      <c r="Q94" s="1016"/>
      <c r="R94" s="1016"/>
      <c r="S94" s="1016"/>
      <c r="T94" s="1017"/>
      <c r="U94" s="1017"/>
      <c r="V94" s="1017"/>
      <c r="W94" s="1017"/>
      <c r="AC94" s="1016"/>
      <c r="AD94" s="1016"/>
      <c r="AE94" s="1016"/>
      <c r="AF94" s="1016"/>
      <c r="AG94" s="1016"/>
      <c r="AH94" s="1016"/>
      <c r="AI94" s="1016"/>
    </row>
    <row r="95" spans="2:35" ht="21.75" thickBot="1">
      <c r="B95" s="1269" t="s">
        <v>352</v>
      </c>
      <c r="C95" s="1269"/>
      <c r="D95" s="1018">
        <v>15339</v>
      </c>
      <c r="E95" s="1018">
        <v>15315.966666666669</v>
      </c>
      <c r="F95" s="1018">
        <v>89272</v>
      </c>
      <c r="G95" s="1018">
        <v>89537.066666666651</v>
      </c>
      <c r="H95" s="1018">
        <v>49660</v>
      </c>
      <c r="I95" s="1018">
        <v>39612</v>
      </c>
      <c r="J95" s="1019"/>
      <c r="K95" s="1018">
        <v>83012</v>
      </c>
      <c r="L95" s="1018">
        <v>84534.366666666712</v>
      </c>
      <c r="M95" s="1018">
        <v>237024</v>
      </c>
      <c r="N95" s="1018">
        <v>242885.83333333331</v>
      </c>
      <c r="O95" s="1018">
        <v>108321</v>
      </c>
      <c r="P95" s="1018">
        <v>128703</v>
      </c>
      <c r="Q95" s="1019"/>
      <c r="R95" s="1018">
        <v>69641</v>
      </c>
      <c r="S95" s="1018">
        <v>69526.7</v>
      </c>
      <c r="T95" s="1018">
        <v>420604</v>
      </c>
      <c r="U95" s="1018">
        <v>426886.0333333335</v>
      </c>
      <c r="V95" s="1018">
        <v>204516</v>
      </c>
      <c r="W95" s="1018">
        <v>216088</v>
      </c>
      <c r="Y95" s="1018">
        <v>79232</v>
      </c>
      <c r="Z95" s="1018">
        <v>117064</v>
      </c>
      <c r="AA95" s="1018">
        <v>173795</v>
      </c>
      <c r="AB95" s="1018">
        <v>50513</v>
      </c>
      <c r="AC95" s="1019"/>
      <c r="AD95" s="1018">
        <v>167992</v>
      </c>
      <c r="AE95" s="1018">
        <v>169377.03333333335</v>
      </c>
      <c r="AF95" s="1018">
        <v>746900</v>
      </c>
      <c r="AG95" s="1018">
        <v>759308.933333333</v>
      </c>
      <c r="AH95" s="1018">
        <v>362497</v>
      </c>
      <c r="AI95" s="1018">
        <v>384403</v>
      </c>
    </row>
    <row r="96" spans="2:35">
      <c r="D96" s="1009"/>
      <c r="E96" s="1009"/>
      <c r="F96" s="1009"/>
      <c r="G96" s="1009"/>
    </row>
  </sheetData>
  <mergeCells count="19">
    <mergeCell ref="B95:C95"/>
    <mergeCell ref="B3:C5"/>
    <mergeCell ref="D3:I3"/>
    <mergeCell ref="K3:P3"/>
    <mergeCell ref="R3:W3"/>
    <mergeCell ref="Y3:AB3"/>
    <mergeCell ref="AD3:AI3"/>
    <mergeCell ref="D4:E4"/>
    <mergeCell ref="F4:G4"/>
    <mergeCell ref="H4:I4"/>
    <mergeCell ref="K4:L4"/>
    <mergeCell ref="M4:N4"/>
    <mergeCell ref="AF4:AG4"/>
    <mergeCell ref="AH4:AI4"/>
    <mergeCell ref="O4:P4"/>
    <mergeCell ref="R4:S4"/>
    <mergeCell ref="T4:U4"/>
    <mergeCell ref="V4:W4"/>
    <mergeCell ref="AD4:A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8"/>
  <sheetViews>
    <sheetView showGridLines="0" tabSelected="1" zoomScale="115" zoomScaleNormal="115" workbookViewId="0">
      <pane ySplit="3" topLeftCell="A4" activePane="bottomLeft" state="frozen"/>
      <selection pane="bottomLeft" activeCell="I3" sqref="I3"/>
    </sheetView>
  </sheetViews>
  <sheetFormatPr baseColWidth="10" defaultColWidth="11.42578125" defaultRowHeight="15"/>
  <cols>
    <col min="1" max="1" width="3.28515625" style="313" customWidth="1"/>
    <col min="2" max="2" width="14.7109375" style="442" customWidth="1"/>
    <col min="3" max="3" width="15" style="442" customWidth="1"/>
    <col min="4" max="4" width="11.7109375" style="426" customWidth="1"/>
    <col min="5" max="5" width="11.42578125" style="426"/>
    <col min="6" max="16384" width="11.42578125" style="442"/>
  </cols>
  <sheetData>
    <row r="1" spans="1:6" s="426" customFormat="1" ht="32.25" customHeight="1">
      <c r="A1" s="313"/>
      <c r="B1" s="1271" t="s">
        <v>686</v>
      </c>
      <c r="C1" s="1271"/>
      <c r="D1" s="1271"/>
      <c r="E1" s="448"/>
    </row>
    <row r="2" spans="1:6" s="426" customFormat="1" ht="31.5" customHeight="1">
      <c r="A2" s="423"/>
      <c r="B2" s="1272"/>
      <c r="C2" s="1272"/>
      <c r="D2" s="1272"/>
    </row>
    <row r="3" spans="1:6" s="426" customFormat="1" ht="48" customHeight="1">
      <c r="A3" s="423"/>
      <c r="B3" s="1094" t="s">
        <v>597</v>
      </c>
      <c r="C3" s="1095" t="s">
        <v>683</v>
      </c>
      <c r="D3" s="1095" t="s">
        <v>685</v>
      </c>
      <c r="E3" s="426" t="s">
        <v>684</v>
      </c>
      <c r="F3" s="426" t="s">
        <v>685</v>
      </c>
    </row>
    <row r="4" spans="1:6" s="426" customFormat="1">
      <c r="A4" s="313"/>
      <c r="B4" s="1093">
        <v>43922</v>
      </c>
      <c r="C4" s="1279">
        <v>3415849</v>
      </c>
      <c r="D4" s="548">
        <v>0</v>
      </c>
      <c r="F4" s="442"/>
    </row>
    <row r="5" spans="1:6" s="426" customFormat="1">
      <c r="A5" s="313"/>
      <c r="B5" s="1093">
        <v>43923</v>
      </c>
      <c r="C5" s="548">
        <v>3433667</v>
      </c>
      <c r="D5" s="548">
        <v>0</v>
      </c>
      <c r="F5" s="442"/>
    </row>
    <row r="6" spans="1:6" s="426" customFormat="1">
      <c r="A6" s="313"/>
      <c r="B6" s="1093">
        <v>43924</v>
      </c>
      <c r="C6" s="548">
        <v>3452107</v>
      </c>
      <c r="D6" s="548">
        <v>0</v>
      </c>
      <c r="F6" s="442"/>
    </row>
    <row r="7" spans="1:6" s="426" customFormat="1">
      <c r="A7" s="313"/>
      <c r="B7" s="1093">
        <v>43925</v>
      </c>
      <c r="C7" s="548">
        <v>3450460</v>
      </c>
      <c r="D7" s="548">
        <v>0</v>
      </c>
      <c r="F7" s="442"/>
    </row>
    <row r="8" spans="1:6" s="426" customFormat="1">
      <c r="A8" s="313"/>
      <c r="B8" s="1093">
        <v>43926</v>
      </c>
      <c r="C8" s="548">
        <v>3469474</v>
      </c>
      <c r="D8" s="548">
        <v>0</v>
      </c>
      <c r="F8" s="442"/>
    </row>
    <row r="9" spans="1:6" s="426" customFormat="1">
      <c r="A9" s="313"/>
      <c r="B9" s="1093">
        <v>43927</v>
      </c>
      <c r="C9" s="548">
        <v>3503232</v>
      </c>
      <c r="D9" s="548">
        <v>0</v>
      </c>
      <c r="F9" s="442"/>
    </row>
    <row r="10" spans="1:6" s="426" customFormat="1">
      <c r="A10" s="313"/>
      <c r="B10" s="1093">
        <v>43928</v>
      </c>
      <c r="C10" s="548">
        <v>3516794</v>
      </c>
      <c r="D10" s="548">
        <v>0</v>
      </c>
      <c r="F10" s="442"/>
    </row>
    <row r="11" spans="1:6" s="426" customFormat="1">
      <c r="A11" s="313"/>
      <c r="B11" s="1093">
        <v>43929</v>
      </c>
      <c r="C11" s="548">
        <v>3532283</v>
      </c>
      <c r="D11" s="548">
        <v>0</v>
      </c>
      <c r="F11" s="442"/>
    </row>
    <row r="12" spans="1:6" s="426" customFormat="1">
      <c r="A12" s="313"/>
      <c r="B12" s="1093">
        <v>43930</v>
      </c>
      <c r="C12" s="548">
        <v>3531318</v>
      </c>
      <c r="D12" s="548">
        <v>0</v>
      </c>
      <c r="F12" s="442"/>
    </row>
    <row r="13" spans="1:6" s="426" customFormat="1">
      <c r="A13" s="313"/>
      <c r="B13" s="1093">
        <v>43931</v>
      </c>
      <c r="C13" s="548">
        <v>3530106</v>
      </c>
      <c r="D13" s="548">
        <v>0</v>
      </c>
      <c r="F13" s="442"/>
    </row>
    <row r="14" spans="1:6" s="426" customFormat="1">
      <c r="A14" s="313"/>
      <c r="B14" s="1093">
        <v>43932</v>
      </c>
      <c r="C14" s="548">
        <v>3530302</v>
      </c>
      <c r="D14" s="548">
        <v>0</v>
      </c>
      <c r="F14" s="442"/>
    </row>
    <row r="15" spans="1:6" s="426" customFormat="1">
      <c r="A15" s="313"/>
      <c r="B15" s="1093">
        <v>43933</v>
      </c>
      <c r="C15" s="548">
        <v>3531026</v>
      </c>
      <c r="D15" s="548">
        <v>0</v>
      </c>
      <c r="F15" s="442"/>
    </row>
    <row r="16" spans="1:6" s="426" customFormat="1">
      <c r="A16" s="313"/>
      <c r="B16" s="1093">
        <v>43934</v>
      </c>
      <c r="C16" s="548">
        <v>3551388</v>
      </c>
      <c r="D16" s="548">
        <v>0</v>
      </c>
      <c r="F16" s="442"/>
    </row>
    <row r="17" spans="1:6" s="426" customFormat="1">
      <c r="A17" s="313"/>
      <c r="B17" s="1093">
        <v>43935</v>
      </c>
      <c r="C17" s="548">
        <v>3580217</v>
      </c>
      <c r="D17" s="548">
        <v>0</v>
      </c>
      <c r="F17" s="442"/>
    </row>
    <row r="18" spans="1:6" s="426" customFormat="1">
      <c r="A18" s="313"/>
      <c r="B18" s="1093">
        <v>43936</v>
      </c>
      <c r="C18" s="548">
        <v>3591910</v>
      </c>
      <c r="D18" s="548">
        <v>0</v>
      </c>
      <c r="F18" s="442"/>
    </row>
    <row r="19" spans="1:6" s="426" customFormat="1">
      <c r="A19" s="313"/>
      <c r="B19" s="1093">
        <v>43937</v>
      </c>
      <c r="C19" s="548">
        <v>3597856</v>
      </c>
      <c r="D19" s="548">
        <v>0</v>
      </c>
      <c r="F19" s="442"/>
    </row>
    <row r="20" spans="1:6" s="426" customFormat="1">
      <c r="A20" s="313"/>
      <c r="B20" s="1093">
        <v>43938</v>
      </c>
      <c r="C20" s="548">
        <v>3606224</v>
      </c>
      <c r="D20" s="548">
        <v>0</v>
      </c>
      <c r="F20" s="442"/>
    </row>
    <row r="21" spans="1:6" s="426" customFormat="1">
      <c r="A21" s="313"/>
      <c r="B21" s="1093">
        <v>43939</v>
      </c>
      <c r="C21" s="548">
        <v>3595515</v>
      </c>
      <c r="D21" s="548">
        <v>0</v>
      </c>
      <c r="F21" s="442"/>
    </row>
    <row r="22" spans="1:6" s="426" customFormat="1">
      <c r="A22" s="313"/>
      <c r="B22" s="1093">
        <v>43940</v>
      </c>
      <c r="C22" s="548">
        <v>3593197</v>
      </c>
      <c r="D22" s="548">
        <v>0</v>
      </c>
      <c r="F22" s="442"/>
    </row>
    <row r="23" spans="1:6" s="426" customFormat="1">
      <c r="A23" s="313"/>
      <c r="B23" s="1093">
        <v>43941</v>
      </c>
      <c r="C23" s="548">
        <v>3608441</v>
      </c>
      <c r="D23" s="548">
        <v>0</v>
      </c>
      <c r="F23" s="442"/>
    </row>
    <row r="24" spans="1:6" s="426" customFormat="1">
      <c r="A24" s="313"/>
      <c r="B24" s="1093">
        <v>43942</v>
      </c>
      <c r="C24" s="548">
        <v>3607609</v>
      </c>
      <c r="D24" s="548">
        <v>0</v>
      </c>
      <c r="F24" s="442"/>
    </row>
    <row r="25" spans="1:6" s="426" customFormat="1">
      <c r="A25" s="313"/>
      <c r="B25" s="1093">
        <v>43943</v>
      </c>
      <c r="C25" s="548">
        <v>3607559</v>
      </c>
      <c r="D25" s="548">
        <v>0</v>
      </c>
      <c r="F25" s="442"/>
    </row>
    <row r="26" spans="1:6" s="426" customFormat="1">
      <c r="A26" s="313"/>
      <c r="B26" s="1093">
        <v>43944</v>
      </c>
      <c r="C26" s="548">
        <v>3608059</v>
      </c>
      <c r="D26" s="548">
        <v>0</v>
      </c>
      <c r="F26" s="442"/>
    </row>
    <row r="27" spans="1:6" s="426" customFormat="1">
      <c r="A27" s="313"/>
      <c r="B27" s="1093">
        <v>43945</v>
      </c>
      <c r="C27" s="548">
        <v>3617079</v>
      </c>
      <c r="D27" s="548">
        <v>0</v>
      </c>
      <c r="F27" s="442"/>
    </row>
    <row r="28" spans="1:6" s="426" customFormat="1">
      <c r="A28" s="313"/>
      <c r="B28" s="1093">
        <v>43946</v>
      </c>
      <c r="C28" s="548">
        <v>3600581</v>
      </c>
      <c r="D28" s="548">
        <v>0</v>
      </c>
      <c r="F28" s="442"/>
    </row>
    <row r="29" spans="1:6" s="426" customFormat="1">
      <c r="A29" s="313"/>
      <c r="B29" s="1093">
        <v>43947</v>
      </c>
      <c r="C29" s="548">
        <v>3593287</v>
      </c>
      <c r="D29" s="548">
        <v>0</v>
      </c>
      <c r="F29" s="442"/>
    </row>
    <row r="30" spans="1:6" s="426" customFormat="1">
      <c r="A30" s="313"/>
      <c r="B30" s="1093">
        <v>43948</v>
      </c>
      <c r="C30" s="548">
        <v>3582001</v>
      </c>
      <c r="D30" s="548">
        <v>0</v>
      </c>
      <c r="F30" s="442"/>
    </row>
    <row r="31" spans="1:6" s="426" customFormat="1">
      <c r="A31" s="313"/>
      <c r="B31" s="1093">
        <v>43949</v>
      </c>
      <c r="C31" s="548">
        <v>3578314</v>
      </c>
      <c r="D31" s="548">
        <v>0</v>
      </c>
      <c r="F31" s="442"/>
    </row>
    <row r="32" spans="1:6" s="426" customFormat="1">
      <c r="A32" s="313"/>
      <c r="B32" s="1093">
        <v>43950</v>
      </c>
      <c r="C32" s="548">
        <v>3575569</v>
      </c>
      <c r="D32" s="548">
        <v>0</v>
      </c>
      <c r="F32" s="442"/>
    </row>
    <row r="33" spans="1:6" s="426" customFormat="1">
      <c r="A33" s="313"/>
      <c r="B33" s="1093">
        <v>43951</v>
      </c>
      <c r="C33" s="548">
        <v>3576078</v>
      </c>
      <c r="D33" s="548">
        <v>0</v>
      </c>
      <c r="F33" s="442"/>
    </row>
    <row r="34" spans="1:6" s="426" customFormat="1">
      <c r="A34" s="313"/>
      <c r="B34" s="1093">
        <v>43952</v>
      </c>
      <c r="C34" s="548">
        <v>3559513</v>
      </c>
      <c r="D34" s="548">
        <v>0</v>
      </c>
      <c r="F34" s="442"/>
    </row>
    <row r="35" spans="1:6" s="426" customFormat="1">
      <c r="A35" s="313"/>
      <c r="B35" s="1093">
        <v>43953</v>
      </c>
      <c r="C35" s="548">
        <v>3560175</v>
      </c>
      <c r="D35" s="548">
        <v>0</v>
      </c>
      <c r="F35" s="442"/>
    </row>
    <row r="36" spans="1:6" s="426" customFormat="1">
      <c r="A36" s="313"/>
      <c r="B36" s="1093">
        <v>43954</v>
      </c>
      <c r="C36" s="548">
        <v>3558150</v>
      </c>
      <c r="D36" s="548">
        <v>0</v>
      </c>
      <c r="F36" s="442"/>
    </row>
    <row r="37" spans="1:6" s="426" customFormat="1">
      <c r="A37" s="313"/>
      <c r="B37" s="1093">
        <v>43955</v>
      </c>
      <c r="C37" s="548">
        <v>3500187</v>
      </c>
      <c r="D37" s="548">
        <v>0</v>
      </c>
      <c r="F37" s="442"/>
    </row>
    <row r="38" spans="1:6" s="426" customFormat="1">
      <c r="A38" s="313"/>
      <c r="B38" s="1093">
        <v>43956</v>
      </c>
      <c r="C38" s="548">
        <v>3469646</v>
      </c>
      <c r="D38" s="548">
        <v>0</v>
      </c>
      <c r="F38" s="442"/>
    </row>
    <row r="39" spans="1:6" s="426" customFormat="1">
      <c r="A39" s="313"/>
      <c r="B39" s="1093">
        <v>43957</v>
      </c>
      <c r="C39" s="548">
        <v>3450879</v>
      </c>
      <c r="D39" s="548">
        <v>0</v>
      </c>
      <c r="F39" s="442"/>
    </row>
    <row r="40" spans="1:6">
      <c r="B40" s="1093">
        <v>43958</v>
      </c>
      <c r="C40" s="548">
        <v>3443657</v>
      </c>
      <c r="D40" s="548">
        <v>0</v>
      </c>
    </row>
    <row r="41" spans="1:6">
      <c r="B41" s="1093">
        <v>43959</v>
      </c>
      <c r="C41" s="548">
        <v>3447069</v>
      </c>
      <c r="D41" s="548">
        <v>0</v>
      </c>
    </row>
    <row r="42" spans="1:6">
      <c r="B42" s="1093">
        <v>43960</v>
      </c>
      <c r="C42" s="548">
        <v>3415561</v>
      </c>
      <c r="D42" s="548">
        <v>0</v>
      </c>
    </row>
    <row r="43" spans="1:6">
      <c r="B43" s="1093">
        <v>43961</v>
      </c>
      <c r="C43" s="548">
        <v>3411450</v>
      </c>
      <c r="D43" s="548">
        <v>0</v>
      </c>
    </row>
    <row r="44" spans="1:6">
      <c r="B44" s="1093">
        <v>43962</v>
      </c>
      <c r="C44" s="548">
        <v>3224977</v>
      </c>
      <c r="D44" s="548">
        <v>0</v>
      </c>
    </row>
    <row r="45" spans="1:6">
      <c r="B45" s="1093">
        <v>43963</v>
      </c>
      <c r="C45" s="548">
        <v>3187076</v>
      </c>
      <c r="D45" s="548">
        <v>0</v>
      </c>
    </row>
    <row r="46" spans="1:6">
      <c r="B46" s="1093">
        <v>43964</v>
      </c>
      <c r="C46" s="548">
        <v>3161328</v>
      </c>
      <c r="D46" s="548">
        <v>0</v>
      </c>
    </row>
    <row r="47" spans="1:6">
      <c r="B47" s="1093">
        <v>43965</v>
      </c>
      <c r="C47" s="548">
        <v>3155116</v>
      </c>
      <c r="D47" s="548">
        <v>0</v>
      </c>
    </row>
    <row r="48" spans="1:6">
      <c r="B48" s="1093">
        <v>43966</v>
      </c>
      <c r="C48" s="548">
        <v>3156101</v>
      </c>
      <c r="D48" s="548">
        <v>0</v>
      </c>
    </row>
    <row r="49" spans="2:4">
      <c r="B49" s="1093">
        <v>43967</v>
      </c>
      <c r="C49" s="548">
        <v>3123204</v>
      </c>
      <c r="D49" s="548">
        <v>0</v>
      </c>
    </row>
    <row r="50" spans="2:4">
      <c r="B50" s="1093">
        <v>43968</v>
      </c>
      <c r="C50" s="548">
        <v>3117274</v>
      </c>
      <c r="D50" s="548">
        <v>0</v>
      </c>
    </row>
    <row r="51" spans="2:4">
      <c r="B51" s="1093">
        <v>43969</v>
      </c>
      <c r="C51" s="548">
        <v>3016080</v>
      </c>
      <c r="D51" s="548">
        <v>0</v>
      </c>
    </row>
    <row r="52" spans="2:4">
      <c r="B52" s="1093">
        <v>43970</v>
      </c>
      <c r="C52" s="548">
        <v>2974426</v>
      </c>
      <c r="D52" s="548">
        <v>0</v>
      </c>
    </row>
    <row r="53" spans="2:4">
      <c r="B53" s="1093">
        <v>43971</v>
      </c>
      <c r="C53" s="548">
        <v>2947027</v>
      </c>
      <c r="D53" s="548">
        <v>0</v>
      </c>
    </row>
    <row r="54" spans="2:4">
      <c r="B54" s="1093">
        <v>43972</v>
      </c>
      <c r="C54" s="548">
        <v>2932161</v>
      </c>
      <c r="D54" s="548">
        <v>0</v>
      </c>
    </row>
    <row r="55" spans="2:4">
      <c r="B55" s="1093">
        <v>43973</v>
      </c>
      <c r="C55" s="548">
        <v>2930199</v>
      </c>
      <c r="D55" s="548">
        <v>0</v>
      </c>
    </row>
    <row r="56" spans="2:4">
      <c r="B56" s="1093">
        <v>43974</v>
      </c>
      <c r="C56" s="548">
        <v>2889861</v>
      </c>
      <c r="D56" s="548">
        <v>0</v>
      </c>
    </row>
    <row r="57" spans="2:4">
      <c r="B57" s="1093">
        <v>43975</v>
      </c>
      <c r="C57" s="548">
        <v>2883046</v>
      </c>
      <c r="D57" s="548">
        <v>0</v>
      </c>
    </row>
    <row r="58" spans="2:4">
      <c r="B58" s="1093">
        <v>43976</v>
      </c>
      <c r="C58" s="548">
        <v>2742875</v>
      </c>
      <c r="D58" s="548">
        <v>0</v>
      </c>
    </row>
    <row r="59" spans="2:4">
      <c r="B59" s="1093">
        <v>43977</v>
      </c>
      <c r="C59" s="548">
        <v>2702921</v>
      </c>
      <c r="D59" s="548">
        <v>0</v>
      </c>
    </row>
    <row r="60" spans="2:4">
      <c r="B60" s="1093">
        <v>43978</v>
      </c>
      <c r="C60" s="548">
        <v>2676275</v>
      </c>
      <c r="D60" s="548">
        <v>0</v>
      </c>
    </row>
    <row r="61" spans="2:4">
      <c r="B61" s="1093">
        <v>43979</v>
      </c>
      <c r="C61" s="548">
        <v>2665806</v>
      </c>
      <c r="D61" s="548">
        <v>0</v>
      </c>
    </row>
    <row r="62" spans="2:4">
      <c r="B62" s="1093">
        <v>43980</v>
      </c>
      <c r="C62" s="548">
        <v>2665156</v>
      </c>
      <c r="D62" s="548">
        <v>0</v>
      </c>
    </row>
    <row r="63" spans="2:4">
      <c r="B63" s="1093">
        <v>43981</v>
      </c>
      <c r="C63" s="548">
        <v>2617504</v>
      </c>
      <c r="D63" s="548">
        <v>0</v>
      </c>
    </row>
    <row r="64" spans="2:4">
      <c r="B64" s="1093">
        <v>43982</v>
      </c>
      <c r="C64" s="548">
        <v>2605005</v>
      </c>
      <c r="D64" s="548">
        <v>0</v>
      </c>
    </row>
    <row r="65" spans="2:4">
      <c r="B65" s="1093">
        <v>43983</v>
      </c>
      <c r="C65" s="548">
        <v>2321829</v>
      </c>
      <c r="D65" s="548">
        <v>0</v>
      </c>
    </row>
    <row r="66" spans="2:4">
      <c r="B66" s="1093">
        <v>43984</v>
      </c>
      <c r="C66" s="548">
        <v>2273752</v>
      </c>
      <c r="D66" s="548">
        <v>0</v>
      </c>
    </row>
    <row r="67" spans="2:4">
      <c r="B67" s="1093">
        <v>43985</v>
      </c>
      <c r="C67" s="548">
        <v>2244522</v>
      </c>
      <c r="D67" s="548">
        <v>0</v>
      </c>
    </row>
    <row r="68" spans="2:4">
      <c r="B68" s="1093">
        <v>43986</v>
      </c>
      <c r="C68" s="548">
        <v>2226521</v>
      </c>
      <c r="D68" s="548">
        <v>0</v>
      </c>
    </row>
    <row r="69" spans="2:4">
      <c r="B69" s="1093">
        <v>43987</v>
      </c>
      <c r="C69" s="548">
        <v>2230127</v>
      </c>
      <c r="D69" s="548">
        <v>0</v>
      </c>
    </row>
    <row r="70" spans="2:4">
      <c r="B70" s="1093">
        <v>43988</v>
      </c>
      <c r="C70" s="548">
        <v>2187429</v>
      </c>
      <c r="D70" s="548">
        <v>0</v>
      </c>
    </row>
    <row r="71" spans="2:4">
      <c r="B71" s="1093">
        <v>43989</v>
      </c>
      <c r="C71" s="548">
        <v>2179576</v>
      </c>
      <c r="D71" s="548">
        <v>0</v>
      </c>
    </row>
    <row r="72" spans="2:4">
      <c r="B72" s="1093">
        <v>43990</v>
      </c>
      <c r="C72" s="548">
        <v>2053462</v>
      </c>
      <c r="D72" s="548">
        <v>0</v>
      </c>
    </row>
    <row r="73" spans="2:4">
      <c r="B73" s="1093">
        <v>43991</v>
      </c>
      <c r="C73" s="548">
        <v>2015857</v>
      </c>
      <c r="D73" s="548">
        <v>0</v>
      </c>
    </row>
    <row r="74" spans="2:4">
      <c r="B74" s="1093">
        <v>43992</v>
      </c>
      <c r="C74" s="548">
        <v>1987900</v>
      </c>
      <c r="D74" s="548">
        <v>0</v>
      </c>
    </row>
    <row r="75" spans="2:4">
      <c r="B75" s="1093">
        <v>43993</v>
      </c>
      <c r="C75" s="548">
        <v>1973165</v>
      </c>
      <c r="D75" s="548">
        <v>0</v>
      </c>
    </row>
    <row r="76" spans="2:4">
      <c r="B76" s="1093">
        <v>43994</v>
      </c>
      <c r="C76" s="548">
        <v>1977845</v>
      </c>
      <c r="D76" s="548">
        <v>0</v>
      </c>
    </row>
    <row r="77" spans="2:4">
      <c r="B77" s="1093">
        <v>43995</v>
      </c>
      <c r="C77" s="548">
        <v>1937462</v>
      </c>
      <c r="D77" s="548">
        <v>0</v>
      </c>
    </row>
    <row r="78" spans="2:4">
      <c r="B78" s="1093">
        <v>43996</v>
      </c>
      <c r="C78" s="548">
        <v>1934521</v>
      </c>
      <c r="D78" s="548">
        <v>0</v>
      </c>
    </row>
    <row r="79" spans="2:4">
      <c r="B79" s="1093">
        <v>43997</v>
      </c>
      <c r="C79" s="548">
        <v>1839305</v>
      </c>
      <c r="D79" s="548">
        <v>0</v>
      </c>
    </row>
    <row r="80" spans="2:4">
      <c r="B80" s="1093">
        <v>43998</v>
      </c>
      <c r="C80" s="548">
        <v>1806594</v>
      </c>
      <c r="D80" s="548">
        <v>0</v>
      </c>
    </row>
    <row r="81" spans="2:4">
      <c r="B81" s="1093">
        <v>43999</v>
      </c>
      <c r="C81" s="548">
        <v>1782179</v>
      </c>
      <c r="D81" s="548">
        <v>0</v>
      </c>
    </row>
    <row r="82" spans="2:4">
      <c r="B82" s="1093">
        <v>44000</v>
      </c>
      <c r="C82" s="548">
        <v>1769892</v>
      </c>
      <c r="D82" s="548">
        <v>0</v>
      </c>
    </row>
    <row r="83" spans="2:4">
      <c r="B83" s="1093">
        <v>44001</v>
      </c>
      <c r="C83" s="548">
        <v>1769253</v>
      </c>
      <c r="D83" s="548">
        <v>0</v>
      </c>
    </row>
    <row r="84" spans="2:4">
      <c r="B84" s="1093">
        <v>44002</v>
      </c>
      <c r="C84" s="548">
        <v>1688070</v>
      </c>
      <c r="D84" s="548">
        <v>0</v>
      </c>
    </row>
    <row r="85" spans="2:4">
      <c r="B85" s="1093">
        <v>44003</v>
      </c>
      <c r="C85" s="548">
        <v>1677430</v>
      </c>
      <c r="D85" s="548">
        <v>0</v>
      </c>
    </row>
    <row r="86" spans="2:4">
      <c r="B86" s="1093">
        <v>44004</v>
      </c>
      <c r="C86" s="548">
        <v>1601971</v>
      </c>
      <c r="D86" s="548">
        <v>0</v>
      </c>
    </row>
    <row r="87" spans="2:4">
      <c r="B87" s="1093">
        <v>44005</v>
      </c>
      <c r="C87" s="548">
        <v>1563327</v>
      </c>
      <c r="D87" s="548">
        <v>0</v>
      </c>
    </row>
    <row r="88" spans="2:4">
      <c r="B88" s="1093">
        <v>44006</v>
      </c>
      <c r="C88" s="548">
        <v>1541795</v>
      </c>
      <c r="D88" s="548">
        <v>0</v>
      </c>
    </row>
    <row r="89" spans="2:4">
      <c r="B89" s="1093">
        <v>44007</v>
      </c>
      <c r="C89" s="548">
        <v>1532190</v>
      </c>
      <c r="D89" s="548">
        <v>0</v>
      </c>
    </row>
    <row r="90" spans="2:4">
      <c r="B90" s="1093">
        <v>44008</v>
      </c>
      <c r="C90" s="548">
        <v>1532483</v>
      </c>
      <c r="D90" s="548">
        <v>0</v>
      </c>
    </row>
    <row r="91" spans="2:4">
      <c r="B91" s="1093">
        <v>44009</v>
      </c>
      <c r="C91" s="548">
        <v>1499679</v>
      </c>
      <c r="D91" s="548">
        <v>0</v>
      </c>
    </row>
    <row r="92" spans="2:4">
      <c r="B92" s="1093">
        <v>44010</v>
      </c>
      <c r="C92" s="548">
        <v>1494489</v>
      </c>
      <c r="D92" s="548">
        <v>0</v>
      </c>
    </row>
    <row r="93" spans="2:4">
      <c r="B93" s="1093">
        <v>44011</v>
      </c>
      <c r="C93" s="548">
        <v>1470132</v>
      </c>
      <c r="D93" s="548">
        <v>0</v>
      </c>
    </row>
    <row r="94" spans="2:4">
      <c r="B94" s="1093">
        <v>44012</v>
      </c>
      <c r="C94" s="548">
        <v>1450262</v>
      </c>
      <c r="D94" s="548">
        <v>0</v>
      </c>
    </row>
    <row r="95" spans="2:4">
      <c r="B95" s="1093">
        <v>44013</v>
      </c>
      <c r="C95" s="548">
        <v>1142064</v>
      </c>
      <c r="D95" s="548">
        <v>0</v>
      </c>
    </row>
    <row r="96" spans="2:4">
      <c r="B96" s="1093">
        <v>44014</v>
      </c>
      <c r="C96" s="548">
        <v>1126204</v>
      </c>
      <c r="D96" s="548">
        <v>0</v>
      </c>
    </row>
    <row r="97" spans="2:4">
      <c r="B97" s="1093">
        <v>44015</v>
      </c>
      <c r="C97" s="548">
        <v>1122885</v>
      </c>
      <c r="D97" s="548">
        <v>0</v>
      </c>
    </row>
    <row r="98" spans="2:4">
      <c r="B98" s="1093">
        <v>44016</v>
      </c>
      <c r="C98" s="548">
        <v>1092763</v>
      </c>
      <c r="D98" s="548">
        <v>0</v>
      </c>
    </row>
    <row r="99" spans="2:4">
      <c r="B99" s="1093">
        <v>44017</v>
      </c>
      <c r="C99" s="548">
        <v>1087069</v>
      </c>
      <c r="D99" s="548">
        <v>0</v>
      </c>
    </row>
    <row r="100" spans="2:4">
      <c r="B100" s="1093">
        <v>44018</v>
      </c>
      <c r="C100" s="548">
        <v>1058625</v>
      </c>
      <c r="D100" s="548">
        <v>0</v>
      </c>
    </row>
    <row r="101" spans="2:4">
      <c r="B101" s="1093">
        <v>44019</v>
      </c>
      <c r="C101" s="548">
        <v>1038293</v>
      </c>
      <c r="D101" s="548">
        <v>0</v>
      </c>
    </row>
    <row r="102" spans="2:4">
      <c r="B102" s="1093">
        <v>44020</v>
      </c>
      <c r="C102" s="548">
        <v>1025037</v>
      </c>
      <c r="D102" s="548">
        <v>0</v>
      </c>
    </row>
    <row r="103" spans="2:4">
      <c r="B103" s="1093">
        <v>44021</v>
      </c>
      <c r="C103" s="548">
        <v>1016137</v>
      </c>
      <c r="D103" s="548">
        <v>0</v>
      </c>
    </row>
    <row r="104" spans="2:4">
      <c r="B104" s="1093">
        <v>44022</v>
      </c>
      <c r="C104" s="548">
        <v>1019008</v>
      </c>
      <c r="D104" s="548">
        <v>0</v>
      </c>
    </row>
    <row r="105" spans="2:4">
      <c r="B105" s="1093">
        <v>44023</v>
      </c>
      <c r="C105" s="548">
        <v>994407</v>
      </c>
      <c r="D105" s="548">
        <v>0</v>
      </c>
    </row>
    <row r="106" spans="2:4">
      <c r="B106" s="1093">
        <v>44024</v>
      </c>
      <c r="C106" s="548">
        <v>990585</v>
      </c>
      <c r="D106" s="548">
        <v>0</v>
      </c>
    </row>
    <row r="107" spans="2:4">
      <c r="B107" s="1093">
        <v>44025</v>
      </c>
      <c r="C107" s="548">
        <v>973527</v>
      </c>
      <c r="D107" s="548">
        <v>0</v>
      </c>
    </row>
    <row r="108" spans="2:4">
      <c r="B108" s="1093">
        <v>44026</v>
      </c>
      <c r="C108" s="548">
        <v>959391</v>
      </c>
      <c r="D108" s="548">
        <v>0</v>
      </c>
    </row>
    <row r="109" spans="2:4">
      <c r="B109" s="1093">
        <v>44027</v>
      </c>
      <c r="C109" s="548">
        <v>944807</v>
      </c>
      <c r="D109" s="548">
        <v>0</v>
      </c>
    </row>
    <row r="110" spans="2:4">
      <c r="B110" s="1093">
        <v>44028</v>
      </c>
      <c r="C110" s="548">
        <v>935733</v>
      </c>
      <c r="D110" s="548">
        <v>0</v>
      </c>
    </row>
    <row r="111" spans="2:4">
      <c r="B111" s="1093">
        <v>44029</v>
      </c>
      <c r="C111" s="548">
        <v>942735</v>
      </c>
      <c r="D111" s="548">
        <v>0</v>
      </c>
    </row>
    <row r="112" spans="2:4">
      <c r="B112" s="1093">
        <v>44030</v>
      </c>
      <c r="C112" s="548">
        <v>920499</v>
      </c>
      <c r="D112" s="548">
        <v>0</v>
      </c>
    </row>
    <row r="113" spans="2:4">
      <c r="B113" s="1093">
        <v>44031</v>
      </c>
      <c r="C113" s="548">
        <v>919434</v>
      </c>
      <c r="D113" s="548">
        <v>0</v>
      </c>
    </row>
    <row r="114" spans="2:4">
      <c r="B114" s="1093">
        <v>44032</v>
      </c>
      <c r="C114" s="548">
        <v>910958</v>
      </c>
      <c r="D114" s="548">
        <v>0</v>
      </c>
    </row>
    <row r="115" spans="2:4">
      <c r="B115" s="1093">
        <v>44033</v>
      </c>
      <c r="C115" s="548">
        <v>901225</v>
      </c>
      <c r="D115" s="548">
        <v>0</v>
      </c>
    </row>
    <row r="116" spans="2:4">
      <c r="B116" s="1093">
        <v>44034</v>
      </c>
      <c r="C116" s="548">
        <v>896940</v>
      </c>
      <c r="D116" s="548">
        <v>0</v>
      </c>
    </row>
    <row r="117" spans="2:4">
      <c r="B117" s="1093">
        <v>44035</v>
      </c>
      <c r="C117" s="548">
        <v>893444</v>
      </c>
      <c r="D117" s="548">
        <v>0</v>
      </c>
    </row>
    <row r="118" spans="2:4">
      <c r="B118" s="1093">
        <v>44036</v>
      </c>
      <c r="C118" s="548">
        <v>901740</v>
      </c>
      <c r="D118" s="548">
        <v>0</v>
      </c>
    </row>
    <row r="119" spans="2:4">
      <c r="B119" s="1093">
        <v>44037</v>
      </c>
      <c r="C119" s="548">
        <v>883011</v>
      </c>
      <c r="D119" s="548">
        <v>0</v>
      </c>
    </row>
    <row r="120" spans="2:4">
      <c r="B120" s="1093">
        <v>44038</v>
      </c>
      <c r="C120" s="548">
        <v>882113</v>
      </c>
      <c r="D120" s="548">
        <v>0</v>
      </c>
    </row>
    <row r="121" spans="2:4">
      <c r="B121" s="1093">
        <v>44039</v>
      </c>
      <c r="C121" s="548">
        <v>878844</v>
      </c>
      <c r="D121" s="548">
        <v>0</v>
      </c>
    </row>
    <row r="122" spans="2:4">
      <c r="B122" s="1093">
        <v>44040</v>
      </c>
      <c r="C122" s="548">
        <v>871094</v>
      </c>
      <c r="D122" s="548">
        <v>0</v>
      </c>
    </row>
    <row r="123" spans="2:4">
      <c r="B123" s="1093">
        <v>44041</v>
      </c>
      <c r="C123" s="548">
        <v>868591</v>
      </c>
      <c r="D123" s="548">
        <v>0</v>
      </c>
    </row>
    <row r="124" spans="2:4">
      <c r="B124" s="1093">
        <v>44042</v>
      </c>
      <c r="C124" s="548">
        <v>866299</v>
      </c>
      <c r="D124" s="548">
        <v>0</v>
      </c>
    </row>
    <row r="125" spans="2:4">
      <c r="B125" s="1093">
        <v>44043</v>
      </c>
      <c r="C125" s="548">
        <v>868839</v>
      </c>
      <c r="D125" s="548">
        <v>0</v>
      </c>
    </row>
    <row r="126" spans="2:4">
      <c r="B126" s="1093">
        <v>44044</v>
      </c>
      <c r="C126" s="548">
        <v>813224</v>
      </c>
      <c r="D126" s="548">
        <v>0</v>
      </c>
    </row>
    <row r="127" spans="2:4">
      <c r="B127" s="1093">
        <v>44045</v>
      </c>
      <c r="C127" s="548">
        <v>812347</v>
      </c>
      <c r="D127" s="548">
        <v>0</v>
      </c>
    </row>
    <row r="128" spans="2:4">
      <c r="B128" s="1093">
        <v>44046</v>
      </c>
      <c r="C128" s="548">
        <v>802622</v>
      </c>
      <c r="D128" s="548">
        <v>0</v>
      </c>
    </row>
    <row r="129" spans="2:4">
      <c r="B129" s="1093">
        <v>44047</v>
      </c>
      <c r="C129" s="548">
        <v>797394</v>
      </c>
      <c r="D129" s="548">
        <v>0</v>
      </c>
    </row>
    <row r="130" spans="2:4">
      <c r="B130" s="1093">
        <v>44048</v>
      </c>
      <c r="C130" s="548">
        <v>794486</v>
      </c>
      <c r="D130" s="548">
        <v>0</v>
      </c>
    </row>
    <row r="131" spans="2:4">
      <c r="B131" s="1093">
        <v>44049</v>
      </c>
      <c r="C131" s="548">
        <v>790767</v>
      </c>
      <c r="D131" s="548">
        <v>0</v>
      </c>
    </row>
    <row r="132" spans="2:4">
      <c r="B132" s="1093">
        <v>44050</v>
      </c>
      <c r="C132" s="548">
        <v>791504</v>
      </c>
      <c r="D132" s="548">
        <v>0</v>
      </c>
    </row>
    <row r="133" spans="2:4">
      <c r="B133" s="1093">
        <v>44051</v>
      </c>
      <c r="C133" s="548">
        <v>783622</v>
      </c>
      <c r="D133" s="548">
        <v>0</v>
      </c>
    </row>
    <row r="134" spans="2:4">
      <c r="B134" s="1093">
        <v>44052</v>
      </c>
      <c r="C134" s="548">
        <v>782328</v>
      </c>
      <c r="D134" s="548">
        <v>0</v>
      </c>
    </row>
    <row r="135" spans="2:4">
      <c r="B135" s="1093">
        <v>44053</v>
      </c>
      <c r="C135" s="548">
        <v>774358</v>
      </c>
      <c r="D135" s="548">
        <v>0</v>
      </c>
    </row>
    <row r="136" spans="2:4">
      <c r="B136" s="1093">
        <v>44054</v>
      </c>
      <c r="C136" s="548">
        <v>770310</v>
      </c>
      <c r="D136" s="548">
        <v>0</v>
      </c>
    </row>
    <row r="137" spans="2:4">
      <c r="B137" s="1093">
        <v>44055</v>
      </c>
      <c r="C137" s="548">
        <v>768481</v>
      </c>
      <c r="D137" s="548">
        <v>0</v>
      </c>
    </row>
    <row r="138" spans="2:4">
      <c r="B138" s="1093">
        <v>44056</v>
      </c>
      <c r="C138" s="548">
        <v>766184</v>
      </c>
      <c r="D138" s="548">
        <v>0</v>
      </c>
    </row>
    <row r="139" spans="2:4">
      <c r="B139" s="1093">
        <v>44057</v>
      </c>
      <c r="C139" s="548">
        <v>767461</v>
      </c>
      <c r="D139" s="548">
        <v>0</v>
      </c>
    </row>
    <row r="140" spans="2:4">
      <c r="B140" s="1093">
        <v>44058</v>
      </c>
      <c r="C140" s="548">
        <v>761079</v>
      </c>
      <c r="D140" s="548">
        <v>0</v>
      </c>
    </row>
    <row r="141" spans="2:4">
      <c r="B141" s="1093">
        <v>44059</v>
      </c>
      <c r="C141" s="548">
        <v>760243</v>
      </c>
      <c r="D141" s="548">
        <v>0</v>
      </c>
    </row>
    <row r="142" spans="2:4">
      <c r="B142" s="1093">
        <v>44060</v>
      </c>
      <c r="C142" s="548">
        <v>761892</v>
      </c>
      <c r="D142" s="548">
        <v>0</v>
      </c>
    </row>
    <row r="143" spans="2:4">
      <c r="B143" s="1093">
        <v>44061</v>
      </c>
      <c r="C143" s="548">
        <v>760440</v>
      </c>
      <c r="D143" s="548">
        <v>0</v>
      </c>
    </row>
    <row r="144" spans="2:4">
      <c r="B144" s="1093">
        <v>44062</v>
      </c>
      <c r="C144" s="548">
        <v>758797</v>
      </c>
      <c r="D144" s="548">
        <v>0</v>
      </c>
    </row>
    <row r="145" spans="2:4">
      <c r="B145" s="1093">
        <v>44063</v>
      </c>
      <c r="C145" s="548">
        <v>758815</v>
      </c>
      <c r="D145" s="548">
        <v>0</v>
      </c>
    </row>
    <row r="146" spans="2:4">
      <c r="B146" s="1093">
        <v>44064</v>
      </c>
      <c r="C146" s="548">
        <v>761590</v>
      </c>
      <c r="D146" s="548">
        <v>0</v>
      </c>
    </row>
    <row r="147" spans="2:4">
      <c r="B147" s="1093">
        <v>44065</v>
      </c>
      <c r="C147" s="548">
        <v>756388</v>
      </c>
      <c r="D147" s="548">
        <v>0</v>
      </c>
    </row>
    <row r="148" spans="2:4">
      <c r="B148" s="1093">
        <v>44066</v>
      </c>
      <c r="C148" s="548">
        <v>756803</v>
      </c>
      <c r="D148" s="548">
        <v>0</v>
      </c>
    </row>
    <row r="149" spans="2:4">
      <c r="B149" s="1093">
        <v>44067</v>
      </c>
      <c r="C149" s="548">
        <v>768410</v>
      </c>
      <c r="D149" s="548">
        <v>0</v>
      </c>
    </row>
    <row r="150" spans="2:4">
      <c r="B150" s="1093">
        <v>44068</v>
      </c>
      <c r="C150" s="548">
        <v>765805</v>
      </c>
      <c r="D150" s="548">
        <v>0</v>
      </c>
    </row>
    <row r="151" spans="2:4">
      <c r="B151" s="1093">
        <v>44069</v>
      </c>
      <c r="C151" s="548">
        <v>764528</v>
      </c>
      <c r="D151" s="548">
        <v>0</v>
      </c>
    </row>
    <row r="152" spans="2:4">
      <c r="B152" s="1093">
        <v>44070</v>
      </c>
      <c r="C152" s="548">
        <v>764303</v>
      </c>
      <c r="D152" s="548">
        <v>0</v>
      </c>
    </row>
    <row r="153" spans="2:4">
      <c r="B153" s="1093">
        <v>44071</v>
      </c>
      <c r="C153" s="548">
        <v>769644</v>
      </c>
      <c r="D153" s="548">
        <v>0</v>
      </c>
    </row>
    <row r="154" spans="2:4">
      <c r="B154" s="1093">
        <v>44072</v>
      </c>
      <c r="C154" s="548">
        <v>763581</v>
      </c>
      <c r="D154" s="548">
        <v>0</v>
      </c>
    </row>
    <row r="155" spans="2:4">
      <c r="B155" s="1093">
        <v>44073</v>
      </c>
      <c r="C155" s="548">
        <v>762520</v>
      </c>
      <c r="D155" s="548">
        <v>0</v>
      </c>
    </row>
    <row r="156" spans="2:4">
      <c r="B156" s="1093">
        <v>44074</v>
      </c>
      <c r="C156" s="548">
        <v>768837</v>
      </c>
      <c r="D156" s="548">
        <v>0</v>
      </c>
    </row>
    <row r="157" spans="2:4">
      <c r="B157" s="1093">
        <v>44075</v>
      </c>
      <c r="C157" s="548">
        <v>734585</v>
      </c>
      <c r="D157" s="548">
        <v>0</v>
      </c>
    </row>
    <row r="158" spans="2:4">
      <c r="B158" s="1093">
        <v>44076</v>
      </c>
      <c r="C158" s="548">
        <v>731187</v>
      </c>
      <c r="D158" s="548">
        <v>0</v>
      </c>
    </row>
    <row r="159" spans="2:4">
      <c r="B159" s="1093">
        <v>44077</v>
      </c>
      <c r="C159" s="548">
        <v>730740</v>
      </c>
      <c r="D159" s="548">
        <v>0</v>
      </c>
    </row>
    <row r="160" spans="2:4">
      <c r="B160" s="1093">
        <v>44078</v>
      </c>
      <c r="C160" s="548">
        <v>737561</v>
      </c>
      <c r="D160" s="548">
        <v>0</v>
      </c>
    </row>
    <row r="161" spans="2:4">
      <c r="B161" s="1093">
        <v>44079</v>
      </c>
      <c r="C161" s="548">
        <v>725148</v>
      </c>
      <c r="D161" s="548">
        <v>0</v>
      </c>
    </row>
    <row r="162" spans="2:4">
      <c r="B162" s="1093">
        <v>44080</v>
      </c>
      <c r="C162" s="548">
        <v>722607</v>
      </c>
      <c r="D162" s="548">
        <v>0</v>
      </c>
    </row>
    <row r="163" spans="2:4">
      <c r="B163" s="1093">
        <v>44081</v>
      </c>
      <c r="C163" s="548">
        <v>726809</v>
      </c>
      <c r="D163" s="548">
        <v>0</v>
      </c>
    </row>
    <row r="164" spans="2:4">
      <c r="B164" s="1093">
        <v>44082</v>
      </c>
      <c r="C164" s="548">
        <v>721389</v>
      </c>
      <c r="D164" s="548">
        <v>0</v>
      </c>
    </row>
    <row r="165" spans="2:4">
      <c r="B165" s="1093">
        <v>44083</v>
      </c>
      <c r="C165" s="548">
        <v>719334</v>
      </c>
      <c r="D165" s="548">
        <v>0</v>
      </c>
    </row>
    <row r="166" spans="2:4">
      <c r="B166" s="1093">
        <v>44084</v>
      </c>
      <c r="C166" s="548">
        <v>717980</v>
      </c>
      <c r="D166" s="548">
        <v>0</v>
      </c>
    </row>
    <row r="167" spans="2:4">
      <c r="B167" s="1093">
        <v>44085</v>
      </c>
      <c r="C167" s="548">
        <v>724722</v>
      </c>
      <c r="D167" s="548">
        <v>0</v>
      </c>
    </row>
    <row r="168" spans="2:4">
      <c r="B168" s="1093">
        <v>44086</v>
      </c>
      <c r="C168" s="548">
        <v>711621</v>
      </c>
      <c r="D168" s="548">
        <v>0</v>
      </c>
    </row>
    <row r="169" spans="2:4">
      <c r="B169" s="1093">
        <v>44087</v>
      </c>
      <c r="C169" s="548">
        <v>711381</v>
      </c>
      <c r="D169" s="548">
        <v>0</v>
      </c>
    </row>
    <row r="170" spans="2:4">
      <c r="B170" s="1093">
        <v>44088</v>
      </c>
      <c r="C170" s="548">
        <v>717958</v>
      </c>
      <c r="D170" s="548">
        <v>0</v>
      </c>
    </row>
    <row r="171" spans="2:4">
      <c r="B171" s="1093">
        <v>44089</v>
      </c>
      <c r="C171" s="548">
        <v>711110</v>
      </c>
      <c r="D171" s="548">
        <v>0</v>
      </c>
    </row>
    <row r="172" spans="2:4">
      <c r="B172" s="1093">
        <v>44090</v>
      </c>
      <c r="C172" s="548">
        <v>707777</v>
      </c>
      <c r="D172" s="548">
        <v>0</v>
      </c>
    </row>
    <row r="173" spans="2:4">
      <c r="B173" s="1093">
        <v>44091</v>
      </c>
      <c r="C173" s="548">
        <v>708882</v>
      </c>
      <c r="D173" s="548">
        <v>0</v>
      </c>
    </row>
    <row r="174" spans="2:4">
      <c r="B174" s="1093">
        <v>44092</v>
      </c>
      <c r="C174" s="548">
        <v>716386</v>
      </c>
      <c r="D174" s="548">
        <v>0</v>
      </c>
    </row>
    <row r="175" spans="2:4">
      <c r="B175" s="1093">
        <v>44093</v>
      </c>
      <c r="C175" s="548">
        <v>703334</v>
      </c>
      <c r="D175" s="548">
        <v>0</v>
      </c>
    </row>
    <row r="176" spans="2:4">
      <c r="B176" s="1093">
        <v>44094</v>
      </c>
      <c r="C176" s="548">
        <v>704575</v>
      </c>
      <c r="D176" s="548">
        <v>0</v>
      </c>
    </row>
    <row r="177" spans="2:5">
      <c r="B177" s="1093">
        <v>44095</v>
      </c>
      <c r="C177" s="548">
        <v>711618</v>
      </c>
      <c r="D177" s="548">
        <v>0</v>
      </c>
    </row>
    <row r="178" spans="2:5">
      <c r="B178" s="1093">
        <v>44096</v>
      </c>
      <c r="C178" s="548">
        <v>708586</v>
      </c>
      <c r="D178" s="548">
        <v>0</v>
      </c>
    </row>
    <row r="179" spans="2:5">
      <c r="B179" s="1093">
        <v>44097</v>
      </c>
      <c r="C179" s="548">
        <v>708599</v>
      </c>
      <c r="D179" s="548">
        <v>0</v>
      </c>
    </row>
    <row r="180" spans="2:5">
      <c r="B180" s="1093">
        <v>44098</v>
      </c>
      <c r="C180" s="548">
        <v>709866</v>
      </c>
      <c r="D180" s="548">
        <v>0</v>
      </c>
    </row>
    <row r="181" spans="2:5">
      <c r="B181" s="1093">
        <v>44099</v>
      </c>
      <c r="C181" s="548">
        <v>718048</v>
      </c>
      <c r="D181" s="548">
        <v>0</v>
      </c>
    </row>
    <row r="182" spans="2:5">
      <c r="B182" s="1093">
        <v>44100</v>
      </c>
      <c r="C182" s="548">
        <v>703541</v>
      </c>
      <c r="D182" s="548">
        <v>0</v>
      </c>
    </row>
    <row r="183" spans="2:5">
      <c r="B183" s="1093">
        <v>44101</v>
      </c>
      <c r="C183" s="548">
        <v>703169</v>
      </c>
      <c r="D183" s="548">
        <v>0</v>
      </c>
    </row>
    <row r="184" spans="2:5">
      <c r="B184" s="1093">
        <v>44102</v>
      </c>
      <c r="C184" s="548">
        <v>711591</v>
      </c>
      <c r="D184" s="548">
        <v>0</v>
      </c>
    </row>
    <row r="185" spans="2:5">
      <c r="B185" s="1093">
        <v>44103</v>
      </c>
      <c r="C185" s="548">
        <v>708715</v>
      </c>
      <c r="D185" s="548">
        <v>0</v>
      </c>
    </row>
    <row r="186" spans="2:5">
      <c r="B186" s="1093">
        <v>44104</v>
      </c>
      <c r="C186" s="548">
        <v>706250</v>
      </c>
      <c r="D186" s="548">
        <v>0</v>
      </c>
    </row>
    <row r="187" spans="2:5">
      <c r="B187" s="1093">
        <v>44105</v>
      </c>
      <c r="C187" s="548">
        <v>372042</v>
      </c>
      <c r="D187" s="548">
        <v>282272</v>
      </c>
      <c r="E187" s="1277"/>
    </row>
    <row r="188" spans="2:5">
      <c r="B188" s="1093">
        <v>44106</v>
      </c>
      <c r="C188" s="548">
        <v>374637</v>
      </c>
      <c r="D188" s="548">
        <v>282261</v>
      </c>
      <c r="E188" s="1277"/>
    </row>
    <row r="189" spans="2:5">
      <c r="B189" s="1093">
        <v>44107</v>
      </c>
      <c r="C189" s="548">
        <v>363694</v>
      </c>
      <c r="D189" s="548">
        <v>281603</v>
      </c>
      <c r="E189" s="1277"/>
    </row>
    <row r="190" spans="2:5">
      <c r="B190" s="1093">
        <v>44108</v>
      </c>
      <c r="C190" s="548">
        <v>363054</v>
      </c>
      <c r="D190" s="548">
        <v>281784</v>
      </c>
      <c r="E190" s="1277"/>
    </row>
    <row r="191" spans="2:5">
      <c r="B191" s="1093">
        <v>44109</v>
      </c>
      <c r="C191" s="548">
        <v>366958</v>
      </c>
      <c r="D191" s="548">
        <v>285020</v>
      </c>
      <c r="E191" s="1277"/>
    </row>
    <row r="192" spans="2:5">
      <c r="B192" s="1093">
        <v>44110</v>
      </c>
      <c r="C192" s="548">
        <v>357206</v>
      </c>
      <c r="D192" s="548">
        <v>285406</v>
      </c>
      <c r="E192" s="1277"/>
    </row>
    <row r="193" spans="2:5">
      <c r="B193" s="1093">
        <v>44111</v>
      </c>
      <c r="C193" s="548">
        <v>355252</v>
      </c>
      <c r="D193" s="548">
        <v>285982</v>
      </c>
      <c r="E193" s="1277"/>
    </row>
    <row r="194" spans="2:5">
      <c r="B194" s="1093">
        <v>44112</v>
      </c>
      <c r="C194" s="548">
        <v>355554</v>
      </c>
      <c r="D194" s="548">
        <v>285338</v>
      </c>
    </row>
    <row r="195" spans="2:5">
      <c r="B195" s="1093">
        <v>44113</v>
      </c>
      <c r="C195" s="548">
        <v>359457</v>
      </c>
      <c r="D195" s="548">
        <v>284790</v>
      </c>
    </row>
    <row r="196" spans="2:5">
      <c r="B196" s="1093">
        <v>44114</v>
      </c>
      <c r="C196" s="548">
        <v>349838</v>
      </c>
      <c r="D196" s="548">
        <v>283904</v>
      </c>
    </row>
    <row r="197" spans="2:5">
      <c r="B197" s="1093">
        <v>44115</v>
      </c>
      <c r="C197" s="548">
        <v>348668</v>
      </c>
      <c r="D197" s="548">
        <v>283938</v>
      </c>
    </row>
    <row r="198" spans="2:5">
      <c r="B198" s="1093">
        <v>44116</v>
      </c>
      <c r="C198" s="548">
        <v>348351</v>
      </c>
      <c r="D198" s="548">
        <v>285431</v>
      </c>
    </row>
    <row r="199" spans="2:5">
      <c r="B199" s="1093">
        <v>44117</v>
      </c>
      <c r="C199" s="548">
        <v>356167</v>
      </c>
      <c r="D199" s="548">
        <v>288086</v>
      </c>
    </row>
    <row r="200" spans="2:5">
      <c r="B200" s="1093">
        <v>44118</v>
      </c>
      <c r="C200" s="548">
        <v>347020</v>
      </c>
      <c r="D200" s="548">
        <v>288819</v>
      </c>
    </row>
    <row r="201" spans="2:5">
      <c r="B201" s="1093">
        <v>44119</v>
      </c>
      <c r="C201" s="548">
        <v>346213</v>
      </c>
      <c r="D201" s="548">
        <v>290649</v>
      </c>
    </row>
    <row r="202" spans="2:5">
      <c r="B202" s="1093">
        <v>44120</v>
      </c>
      <c r="C202" s="548">
        <v>348292</v>
      </c>
      <c r="D202" s="548">
        <v>348755</v>
      </c>
    </row>
    <row r="203" spans="2:5">
      <c r="B203" s="1093">
        <v>44121</v>
      </c>
      <c r="C203" s="548">
        <v>340758</v>
      </c>
      <c r="D203" s="548">
        <v>349823</v>
      </c>
    </row>
    <row r="204" spans="2:5">
      <c r="B204" s="1093">
        <v>44122</v>
      </c>
      <c r="C204" s="548">
        <v>341360</v>
      </c>
      <c r="D204" s="548">
        <v>350834</v>
      </c>
    </row>
    <row r="205" spans="2:5">
      <c r="B205" s="1093">
        <v>44123</v>
      </c>
      <c r="C205" s="548">
        <v>350576</v>
      </c>
      <c r="D205" s="548">
        <v>355437</v>
      </c>
    </row>
    <row r="206" spans="2:5">
      <c r="B206" s="1093">
        <v>44124</v>
      </c>
      <c r="C206" s="548">
        <v>341680</v>
      </c>
      <c r="D206" s="548">
        <v>356586</v>
      </c>
    </row>
    <row r="207" spans="2:5">
      <c r="B207" s="1093">
        <v>44125</v>
      </c>
      <c r="C207" s="548">
        <v>340929</v>
      </c>
      <c r="D207" s="548">
        <v>357751</v>
      </c>
    </row>
    <row r="208" spans="2:5">
      <c r="B208" s="1093">
        <v>44126</v>
      </c>
      <c r="C208" s="548">
        <v>342316</v>
      </c>
      <c r="D208" s="548">
        <v>363123</v>
      </c>
    </row>
    <row r="209" spans="2:4">
      <c r="B209" s="1093">
        <v>44127</v>
      </c>
      <c r="C209" s="548">
        <v>348046</v>
      </c>
      <c r="D209" s="548">
        <v>364112</v>
      </c>
    </row>
    <row r="210" spans="2:4">
      <c r="B210" s="1093">
        <v>44128</v>
      </c>
      <c r="C210" s="548">
        <v>339910</v>
      </c>
      <c r="D210" s="548">
        <v>363537</v>
      </c>
    </row>
    <row r="211" spans="2:4">
      <c r="B211" s="1093">
        <v>44129</v>
      </c>
      <c r="C211" s="548">
        <v>339760</v>
      </c>
      <c r="D211" s="548">
        <v>365044</v>
      </c>
    </row>
    <row r="212" spans="2:4">
      <c r="B212" s="1093">
        <v>44130</v>
      </c>
      <c r="C212" s="548">
        <v>345246</v>
      </c>
      <c r="D212" s="548">
        <v>373899</v>
      </c>
    </row>
    <row r="213" spans="2:4">
      <c r="B213" s="1093">
        <v>44131</v>
      </c>
      <c r="C213" s="548">
        <v>341121</v>
      </c>
      <c r="D213" s="548">
        <v>375119</v>
      </c>
    </row>
    <row r="214" spans="2:4">
      <c r="B214" s="1093">
        <v>44132</v>
      </c>
      <c r="C214" s="548">
        <v>340522</v>
      </c>
      <c r="D214" s="548">
        <v>375828</v>
      </c>
    </row>
    <row r="215" spans="2:4">
      <c r="B215" s="1093">
        <v>44133</v>
      </c>
      <c r="C215" s="548">
        <v>341166</v>
      </c>
      <c r="D215" s="548">
        <v>376301</v>
      </c>
    </row>
    <row r="216" spans="2:4">
      <c r="B216" s="1093">
        <v>44134</v>
      </c>
      <c r="C216" s="548">
        <v>346753</v>
      </c>
      <c r="D216" s="548">
        <v>390219</v>
      </c>
    </row>
    <row r="217" spans="2:4">
      <c r="B217" s="1093">
        <v>44135</v>
      </c>
      <c r="C217" s="548">
        <v>338865</v>
      </c>
      <c r="D217" s="548">
        <v>389548</v>
      </c>
    </row>
    <row r="218" spans="2:4">
      <c r="B218" s="1093">
        <v>44136</v>
      </c>
      <c r="C218" s="548">
        <v>331834</v>
      </c>
      <c r="D218" s="548">
        <v>396846</v>
      </c>
    </row>
    <row r="219" spans="2:4">
      <c r="B219" s="1093">
        <v>44137</v>
      </c>
      <c r="C219" s="548">
        <v>333743</v>
      </c>
      <c r="D219" s="548">
        <v>398575</v>
      </c>
    </row>
    <row r="220" spans="2:4">
      <c r="B220" s="1093">
        <v>44138</v>
      </c>
      <c r="C220" s="548">
        <v>333249</v>
      </c>
      <c r="D220" s="548">
        <v>399107</v>
      </c>
    </row>
    <row r="221" spans="2:4">
      <c r="B221" s="1093">
        <v>44139</v>
      </c>
      <c r="C221" s="548">
        <v>333210</v>
      </c>
      <c r="D221" s="548">
        <v>404533</v>
      </c>
    </row>
    <row r="222" spans="2:4">
      <c r="B222" s="1093">
        <v>44140</v>
      </c>
      <c r="C222" s="548">
        <v>333657</v>
      </c>
      <c r="D222" s="548">
        <v>405039</v>
      </c>
    </row>
    <row r="223" spans="2:4">
      <c r="B223" s="1093">
        <v>44141</v>
      </c>
      <c r="C223" s="548">
        <v>336028</v>
      </c>
      <c r="D223" s="548">
        <v>411513</v>
      </c>
    </row>
    <row r="224" spans="2:4">
      <c r="B224" s="1093">
        <v>44142</v>
      </c>
      <c r="C224" s="548">
        <v>333080</v>
      </c>
      <c r="D224" s="548">
        <v>426578</v>
      </c>
    </row>
    <row r="225" spans="2:4">
      <c r="B225" s="1093">
        <v>44143</v>
      </c>
      <c r="C225" s="548">
        <v>332721</v>
      </c>
      <c r="D225" s="548">
        <v>426609</v>
      </c>
    </row>
    <row r="226" spans="2:4">
      <c r="B226" s="1093">
        <v>44144</v>
      </c>
      <c r="C226" s="548">
        <v>334377</v>
      </c>
      <c r="D226" s="548">
        <v>429716</v>
      </c>
    </row>
    <row r="227" spans="2:4">
      <c r="B227" s="1093">
        <v>44145</v>
      </c>
      <c r="C227" s="548">
        <v>335483</v>
      </c>
      <c r="D227" s="548">
        <v>437716</v>
      </c>
    </row>
    <row r="228" spans="2:4">
      <c r="B228" s="1093">
        <v>44146</v>
      </c>
      <c r="C228" s="548">
        <v>335577</v>
      </c>
      <c r="D228" s="548">
        <v>437733</v>
      </c>
    </row>
    <row r="229" spans="2:4">
      <c r="B229" s="1093">
        <v>44147</v>
      </c>
      <c r="C229" s="548">
        <v>335821</v>
      </c>
      <c r="D229" s="548">
        <v>438041</v>
      </c>
    </row>
    <row r="230" spans="2:4">
      <c r="B230" s="1093">
        <v>44148</v>
      </c>
      <c r="C230" s="548">
        <v>336764</v>
      </c>
      <c r="D230" s="548">
        <v>438296</v>
      </c>
    </row>
    <row r="231" spans="2:4">
      <c r="B231" s="1093">
        <v>44149</v>
      </c>
      <c r="C231" s="548">
        <v>334576</v>
      </c>
      <c r="D231" s="548">
        <v>438251</v>
      </c>
    </row>
    <row r="232" spans="2:4">
      <c r="B232" s="1093">
        <v>44150</v>
      </c>
      <c r="C232" s="548">
        <v>334622</v>
      </c>
      <c r="D232" s="548">
        <v>438149</v>
      </c>
    </row>
    <row r="233" spans="2:4">
      <c r="B233" s="1093">
        <v>44151</v>
      </c>
      <c r="C233" s="548">
        <v>335445</v>
      </c>
      <c r="D233" s="548">
        <v>437891</v>
      </c>
    </row>
    <row r="234" spans="2:4">
      <c r="B234" s="1093">
        <v>44152</v>
      </c>
      <c r="C234" s="548">
        <v>333665</v>
      </c>
      <c r="D234" s="548">
        <v>437866</v>
      </c>
    </row>
    <row r="235" spans="2:4">
      <c r="B235" s="1093">
        <v>44153</v>
      </c>
      <c r="C235" s="548">
        <v>333420</v>
      </c>
      <c r="D235" s="548">
        <v>437735</v>
      </c>
    </row>
    <row r="236" spans="2:4">
      <c r="B236" s="1093">
        <v>44154</v>
      </c>
      <c r="C236" s="548">
        <v>333411</v>
      </c>
      <c r="D236" s="548">
        <v>437749</v>
      </c>
    </row>
    <row r="237" spans="2:4">
      <c r="B237" s="1093">
        <v>44155</v>
      </c>
      <c r="C237" s="548">
        <v>333977</v>
      </c>
      <c r="D237" s="548">
        <v>437492</v>
      </c>
    </row>
    <row r="238" spans="2:4">
      <c r="B238" s="1093">
        <v>44156</v>
      </c>
      <c r="C238" s="548">
        <v>332019</v>
      </c>
      <c r="D238" s="548">
        <v>436974</v>
      </c>
    </row>
    <row r="239" spans="2:4">
      <c r="B239" s="1093">
        <v>44157</v>
      </c>
      <c r="C239" s="548">
        <v>331817</v>
      </c>
      <c r="D239" s="548">
        <v>436704</v>
      </c>
    </row>
    <row r="240" spans="2:4">
      <c r="B240" s="1093">
        <v>44158</v>
      </c>
      <c r="C240" s="548">
        <v>331074</v>
      </c>
      <c r="D240" s="548">
        <v>428016</v>
      </c>
    </row>
    <row r="241" spans="2:4">
      <c r="B241" s="1093">
        <v>44159</v>
      </c>
      <c r="C241" s="548">
        <v>329708</v>
      </c>
      <c r="D241" s="548">
        <v>426591</v>
      </c>
    </row>
    <row r="242" spans="2:4">
      <c r="B242" s="1093">
        <v>44160</v>
      </c>
      <c r="C242" s="548">
        <v>328904</v>
      </c>
      <c r="D242" s="548">
        <v>424922</v>
      </c>
    </row>
    <row r="243" spans="2:4">
      <c r="B243" s="1093">
        <v>44161</v>
      </c>
      <c r="C243" s="548">
        <v>328736</v>
      </c>
      <c r="D243" s="548">
        <v>424236</v>
      </c>
    </row>
    <row r="244" spans="2:4">
      <c r="B244" s="1093">
        <v>44162</v>
      </c>
      <c r="C244" s="548">
        <v>329030</v>
      </c>
      <c r="D244" s="548">
        <v>423322</v>
      </c>
    </row>
    <row r="245" spans="2:4">
      <c r="B245" s="1093">
        <v>44163</v>
      </c>
      <c r="C245" s="548">
        <v>327672</v>
      </c>
      <c r="D245" s="548">
        <v>422712</v>
      </c>
    </row>
    <row r="246" spans="2:4">
      <c r="B246" s="1093">
        <v>44164</v>
      </c>
      <c r="C246" s="548">
        <v>327480</v>
      </c>
      <c r="D246" s="548">
        <v>422323</v>
      </c>
    </row>
    <row r="247" spans="2:4">
      <c r="B247" s="1093">
        <v>44165</v>
      </c>
      <c r="C247" s="548">
        <v>327125</v>
      </c>
      <c r="D247" s="548">
        <v>421588</v>
      </c>
    </row>
    <row r="248" spans="2:4">
      <c r="B248" s="1278">
        <v>44166</v>
      </c>
      <c r="C248" s="548">
        <v>326296</v>
      </c>
      <c r="D248" s="548">
        <v>420604</v>
      </c>
    </row>
  </sheetData>
  <mergeCells count="1">
    <mergeCell ref="B1:D2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showRowColHeaders="0" workbookViewId="0">
      <pane ySplit="4" topLeftCell="A5" activePane="bottomLeft" state="frozen"/>
      <selection pane="bottomLeft" activeCell="M27" sqref="M27"/>
    </sheetView>
  </sheetViews>
  <sheetFormatPr baseColWidth="10" defaultColWidth="11.42578125" defaultRowHeight="15"/>
  <cols>
    <col min="1" max="1" width="3.28515625" style="313" customWidth="1"/>
    <col min="2" max="2" width="3.42578125" style="938" customWidth="1"/>
    <col min="3" max="3" width="26.7109375" style="939" customWidth="1"/>
    <col min="4" max="5" width="22.7109375" style="939" customWidth="1"/>
    <col min="6" max="16384" width="11.42578125" style="939"/>
  </cols>
  <sheetData>
    <row r="1" spans="1:6" s="927" customFormat="1" ht="32.25" customHeight="1">
      <c r="A1" s="313"/>
      <c r="B1" s="1273" t="s">
        <v>645</v>
      </c>
      <c r="C1" s="1274"/>
      <c r="D1" s="1274"/>
      <c r="E1" s="1274"/>
    </row>
    <row r="2" spans="1:6" s="927" customFormat="1" ht="40.5" customHeight="1">
      <c r="A2" s="928"/>
      <c r="B2" s="1273" t="s">
        <v>646</v>
      </c>
      <c r="C2" s="1274"/>
      <c r="D2" s="1274"/>
      <c r="E2" s="1274"/>
    </row>
    <row r="3" spans="1:6" s="927" customFormat="1" ht="31.5" customHeight="1">
      <c r="A3" s="928"/>
      <c r="B3" s="1274" t="s">
        <v>664</v>
      </c>
      <c r="C3" s="1274"/>
      <c r="D3" s="1274"/>
      <c r="E3" s="1274"/>
    </row>
    <row r="4" spans="1:6" s="930" customFormat="1" ht="47.25" customHeight="1">
      <c r="A4" s="928"/>
      <c r="B4" s="1275" t="s">
        <v>505</v>
      </c>
      <c r="C4" s="1276"/>
      <c r="D4" s="929" t="s">
        <v>647</v>
      </c>
      <c r="E4" s="929" t="s">
        <v>648</v>
      </c>
    </row>
    <row r="5" spans="1:6" s="927" customFormat="1" ht="19.5">
      <c r="A5" s="928"/>
      <c r="B5" s="931">
        <v>4</v>
      </c>
      <c r="C5" s="932" t="s">
        <v>275</v>
      </c>
      <c r="D5" s="933">
        <v>3632</v>
      </c>
      <c r="E5" s="933">
        <v>2876</v>
      </c>
      <c r="F5" s="934"/>
    </row>
    <row r="6" spans="1:6" s="927" customFormat="1">
      <c r="A6" s="935"/>
      <c r="B6" s="931">
        <v>11</v>
      </c>
      <c r="C6" s="936" t="s">
        <v>276</v>
      </c>
      <c r="D6" s="933">
        <v>7702</v>
      </c>
      <c r="E6" s="933">
        <v>6015</v>
      </c>
      <c r="F6" s="934"/>
    </row>
    <row r="7" spans="1:6" s="927" customFormat="1">
      <c r="A7" s="935"/>
      <c r="B7" s="931">
        <v>14</v>
      </c>
      <c r="C7" s="932" t="s">
        <v>506</v>
      </c>
      <c r="D7" s="933">
        <v>6148</v>
      </c>
      <c r="E7" s="933">
        <v>5132</v>
      </c>
      <c r="F7" s="934"/>
    </row>
    <row r="8" spans="1:6" s="927" customFormat="1">
      <c r="A8" s="935"/>
      <c r="B8" s="931">
        <v>18</v>
      </c>
      <c r="C8" s="932" t="s">
        <v>17</v>
      </c>
      <c r="D8" s="933">
        <v>16784</v>
      </c>
      <c r="E8" s="933">
        <v>12833</v>
      </c>
      <c r="F8" s="934"/>
    </row>
    <row r="9" spans="1:6" s="927" customFormat="1">
      <c r="A9" s="935"/>
      <c r="B9" s="931">
        <v>21</v>
      </c>
      <c r="C9" s="932" t="s">
        <v>18</v>
      </c>
      <c r="D9" s="933">
        <v>2694</v>
      </c>
      <c r="E9" s="933">
        <v>2134</v>
      </c>
      <c r="F9" s="934"/>
    </row>
    <row r="10" spans="1:6" s="927" customFormat="1" ht="15" customHeight="1">
      <c r="A10" s="935"/>
      <c r="B10" s="931">
        <v>23</v>
      </c>
      <c r="C10" s="932" t="s">
        <v>277</v>
      </c>
      <c r="D10" s="933">
        <v>4325</v>
      </c>
      <c r="E10" s="933">
        <v>3482</v>
      </c>
      <c r="F10" s="934"/>
    </row>
    <row r="11" spans="1:6" s="927" customFormat="1" ht="15" customHeight="1">
      <c r="A11" s="935"/>
      <c r="B11" s="931">
        <v>29</v>
      </c>
      <c r="C11" s="932" t="s">
        <v>278</v>
      </c>
      <c r="D11" s="933">
        <v>21705</v>
      </c>
      <c r="E11" s="933">
        <v>17367</v>
      </c>
      <c r="F11" s="934"/>
    </row>
    <row r="12" spans="1:6" s="927" customFormat="1" ht="15" customHeight="1">
      <c r="A12" s="935"/>
      <c r="B12" s="931">
        <v>41</v>
      </c>
      <c r="C12" s="932" t="s">
        <v>19</v>
      </c>
      <c r="D12" s="933">
        <v>14170</v>
      </c>
      <c r="E12" s="933">
        <v>11510</v>
      </c>
      <c r="F12" s="934"/>
    </row>
    <row r="13" spans="1:6" s="927" customFormat="1" ht="15" customHeight="1">
      <c r="A13" s="935"/>
      <c r="B13" s="944"/>
      <c r="C13" s="943" t="s">
        <v>165</v>
      </c>
      <c r="D13" s="945">
        <v>77160</v>
      </c>
      <c r="E13" s="945">
        <v>61349</v>
      </c>
      <c r="F13" s="934"/>
    </row>
    <row r="14" spans="1:6" s="927" customFormat="1" ht="15" customHeight="1">
      <c r="A14" s="935"/>
      <c r="B14" s="931">
        <v>22</v>
      </c>
      <c r="C14" s="932" t="s">
        <v>20</v>
      </c>
      <c r="D14" s="933">
        <v>1374</v>
      </c>
      <c r="E14" s="933">
        <v>1163</v>
      </c>
      <c r="F14" s="934"/>
    </row>
    <row r="15" spans="1:6" s="927" customFormat="1">
      <c r="A15" s="935"/>
      <c r="B15" s="931">
        <v>4</v>
      </c>
      <c r="C15" s="932" t="s">
        <v>21</v>
      </c>
      <c r="D15" s="933">
        <v>942</v>
      </c>
      <c r="E15" s="933">
        <v>788</v>
      </c>
      <c r="F15" s="934"/>
    </row>
    <row r="16" spans="1:6" s="927" customFormat="1">
      <c r="A16" s="935"/>
      <c r="B16" s="931">
        <v>50</v>
      </c>
      <c r="C16" s="932" t="s">
        <v>22</v>
      </c>
      <c r="D16" s="933">
        <v>7009</v>
      </c>
      <c r="E16" s="933">
        <v>6037</v>
      </c>
      <c r="F16" s="934"/>
    </row>
    <row r="17" spans="1:6" s="927" customFormat="1">
      <c r="A17" s="935"/>
      <c r="B17" s="944"/>
      <c r="C17" s="943" t="s">
        <v>74</v>
      </c>
      <c r="D17" s="945">
        <v>9325</v>
      </c>
      <c r="E17" s="945">
        <v>7988</v>
      </c>
      <c r="F17" s="934"/>
    </row>
    <row r="18" spans="1:6" s="927" customFormat="1">
      <c r="A18" s="935"/>
      <c r="B18" s="944">
        <v>33</v>
      </c>
      <c r="C18" s="943" t="s">
        <v>23</v>
      </c>
      <c r="D18" s="945">
        <v>16923</v>
      </c>
      <c r="E18" s="945">
        <v>13834</v>
      </c>
      <c r="F18" s="934"/>
    </row>
    <row r="19" spans="1:6" s="927" customFormat="1">
      <c r="A19" s="935"/>
      <c r="B19" s="944">
        <v>7</v>
      </c>
      <c r="C19" s="943" t="s">
        <v>356</v>
      </c>
      <c r="D19" s="945">
        <v>16034</v>
      </c>
      <c r="E19" s="945">
        <v>12355</v>
      </c>
      <c r="F19" s="934"/>
    </row>
    <row r="20" spans="1:6" s="927" customFormat="1">
      <c r="A20" s="935"/>
      <c r="B20" s="931">
        <v>35</v>
      </c>
      <c r="C20" s="932" t="s">
        <v>507</v>
      </c>
      <c r="D20" s="933">
        <v>12471</v>
      </c>
      <c r="E20" s="933">
        <v>10071</v>
      </c>
      <c r="F20" s="934"/>
    </row>
    <row r="21" spans="1:6" s="927" customFormat="1">
      <c r="A21" s="935"/>
      <c r="B21" s="931">
        <v>38</v>
      </c>
      <c r="C21" s="932" t="s">
        <v>508</v>
      </c>
      <c r="D21" s="933">
        <v>11122</v>
      </c>
      <c r="E21" s="933">
        <v>8761</v>
      </c>
      <c r="F21" s="934"/>
    </row>
    <row r="22" spans="1:6" s="927" customFormat="1">
      <c r="A22" s="935"/>
      <c r="B22" s="944"/>
      <c r="C22" s="943" t="s">
        <v>24</v>
      </c>
      <c r="D22" s="945">
        <v>23593</v>
      </c>
      <c r="E22" s="945">
        <v>18832</v>
      </c>
      <c r="F22" s="934"/>
    </row>
    <row r="23" spans="1:6" s="927" customFormat="1">
      <c r="A23" s="935"/>
      <c r="B23" s="944">
        <v>39</v>
      </c>
      <c r="C23" s="943" t="s">
        <v>25</v>
      </c>
      <c r="D23" s="945">
        <v>3457</v>
      </c>
      <c r="E23" s="945">
        <v>2812</v>
      </c>
      <c r="F23" s="934"/>
    </row>
    <row r="24" spans="1:6" s="927" customFormat="1">
      <c r="A24" s="935"/>
      <c r="B24" s="931">
        <v>5</v>
      </c>
      <c r="C24" s="932" t="s">
        <v>279</v>
      </c>
      <c r="D24" s="933">
        <v>1744</v>
      </c>
      <c r="E24" s="933">
        <v>1536</v>
      </c>
      <c r="F24" s="934"/>
    </row>
    <row r="25" spans="1:6" s="927" customFormat="1">
      <c r="A25" s="935"/>
      <c r="B25" s="931">
        <v>9</v>
      </c>
      <c r="C25" s="932" t="s">
        <v>26</v>
      </c>
      <c r="D25" s="933">
        <v>3197</v>
      </c>
      <c r="E25" s="933">
        <v>2818</v>
      </c>
      <c r="F25" s="934"/>
    </row>
    <row r="26" spans="1:6" s="927" customFormat="1">
      <c r="A26" s="935"/>
      <c r="B26" s="931">
        <v>24</v>
      </c>
      <c r="C26" s="932" t="s">
        <v>280</v>
      </c>
      <c r="D26" s="933">
        <v>5458</v>
      </c>
      <c r="E26" s="933">
        <v>4828</v>
      </c>
      <c r="F26" s="934"/>
    </row>
    <row r="27" spans="1:6" s="927" customFormat="1">
      <c r="A27" s="937"/>
      <c r="B27" s="931">
        <v>34</v>
      </c>
      <c r="C27" s="932" t="s">
        <v>27</v>
      </c>
      <c r="D27" s="933">
        <v>1671</v>
      </c>
      <c r="E27" s="933">
        <v>1454</v>
      </c>
      <c r="F27" s="934"/>
    </row>
    <row r="28" spans="1:6" s="927" customFormat="1">
      <c r="A28" s="313"/>
      <c r="B28" s="931">
        <v>37</v>
      </c>
      <c r="C28" s="932" t="s">
        <v>28</v>
      </c>
      <c r="D28" s="933">
        <v>3951</v>
      </c>
      <c r="E28" s="933">
        <v>3400</v>
      </c>
      <c r="F28" s="934"/>
    </row>
    <row r="29" spans="1:6" s="927" customFormat="1">
      <c r="A29" s="313"/>
      <c r="B29" s="931">
        <v>40</v>
      </c>
      <c r="C29" s="932" t="s">
        <v>29</v>
      </c>
      <c r="D29" s="933">
        <v>1993</v>
      </c>
      <c r="E29" s="933">
        <v>1715</v>
      </c>
      <c r="F29" s="934"/>
    </row>
    <row r="30" spans="1:6" s="927" customFormat="1">
      <c r="A30" s="313"/>
      <c r="B30" s="931">
        <v>42</v>
      </c>
      <c r="C30" s="932" t="s">
        <v>30</v>
      </c>
      <c r="D30" s="933">
        <v>901</v>
      </c>
      <c r="E30" s="933">
        <v>796</v>
      </c>
      <c r="F30" s="934"/>
    </row>
    <row r="31" spans="1:6" s="927" customFormat="1">
      <c r="A31" s="313"/>
      <c r="B31" s="931">
        <v>47</v>
      </c>
      <c r="C31" s="932" t="s">
        <v>31</v>
      </c>
      <c r="D31" s="933">
        <v>5530</v>
      </c>
      <c r="E31" s="933">
        <v>4678</v>
      </c>
      <c r="F31" s="934"/>
    </row>
    <row r="32" spans="1:6" s="927" customFormat="1">
      <c r="A32" s="313"/>
      <c r="B32" s="931">
        <v>49</v>
      </c>
      <c r="C32" s="932" t="s">
        <v>32</v>
      </c>
      <c r="D32" s="933">
        <v>2101</v>
      </c>
      <c r="E32" s="933">
        <v>1834</v>
      </c>
      <c r="F32" s="934"/>
    </row>
    <row r="33" spans="1:6" s="927" customFormat="1">
      <c r="A33" s="313"/>
      <c r="B33" s="944"/>
      <c r="C33" s="943" t="s">
        <v>325</v>
      </c>
      <c r="D33" s="945">
        <v>26546</v>
      </c>
      <c r="E33" s="945">
        <v>23059</v>
      </c>
      <c r="F33" s="934"/>
    </row>
    <row r="34" spans="1:6" s="927" customFormat="1">
      <c r="A34" s="313"/>
      <c r="B34" s="931">
        <v>2</v>
      </c>
      <c r="C34" s="932" t="s">
        <v>33</v>
      </c>
      <c r="D34" s="933">
        <v>2847</v>
      </c>
      <c r="E34" s="933">
        <v>2338</v>
      </c>
      <c r="F34" s="934"/>
    </row>
    <row r="35" spans="1:6" s="927" customFormat="1">
      <c r="A35" s="313"/>
      <c r="B35" s="931">
        <v>13</v>
      </c>
      <c r="C35" s="932" t="s">
        <v>34</v>
      </c>
      <c r="D35" s="933">
        <v>3085</v>
      </c>
      <c r="E35" s="933">
        <v>2550</v>
      </c>
      <c r="F35" s="934"/>
    </row>
    <row r="36" spans="1:6" s="927" customFormat="1">
      <c r="A36" s="313"/>
      <c r="B36" s="931">
        <v>16</v>
      </c>
      <c r="C36" s="932" t="s">
        <v>35</v>
      </c>
      <c r="D36" s="933">
        <v>1044</v>
      </c>
      <c r="E36" s="933">
        <v>897</v>
      </c>
      <c r="F36" s="934"/>
    </row>
    <row r="37" spans="1:6" s="927" customFormat="1">
      <c r="A37" s="313"/>
      <c r="B37" s="931">
        <v>19</v>
      </c>
      <c r="C37" s="932" t="s">
        <v>36</v>
      </c>
      <c r="D37" s="933">
        <v>1034</v>
      </c>
      <c r="E37" s="933">
        <v>831</v>
      </c>
      <c r="F37" s="934"/>
    </row>
    <row r="38" spans="1:6" s="927" customFormat="1">
      <c r="A38" s="313"/>
      <c r="B38" s="931">
        <v>45</v>
      </c>
      <c r="C38" s="932" t="s">
        <v>37</v>
      </c>
      <c r="D38" s="933">
        <v>5304</v>
      </c>
      <c r="E38" s="933">
        <v>4307</v>
      </c>
      <c r="F38" s="934"/>
    </row>
    <row r="39" spans="1:6" s="927" customFormat="1">
      <c r="A39" s="313"/>
      <c r="B39" s="944"/>
      <c r="C39" s="943" t="s">
        <v>326</v>
      </c>
      <c r="D39" s="945">
        <v>13314</v>
      </c>
      <c r="E39" s="945">
        <v>10923</v>
      </c>
      <c r="F39" s="934"/>
    </row>
    <row r="40" spans="1:6" s="927" customFormat="1">
      <c r="A40" s="313"/>
      <c r="B40" s="931">
        <v>8</v>
      </c>
      <c r="C40" s="932" t="s">
        <v>38</v>
      </c>
      <c r="D40" s="933">
        <v>62703</v>
      </c>
      <c r="E40" s="933">
        <v>49231</v>
      </c>
      <c r="F40" s="934"/>
    </row>
    <row r="41" spans="1:6" s="927" customFormat="1">
      <c r="A41" s="313"/>
      <c r="B41" s="931">
        <v>17</v>
      </c>
      <c r="C41" s="932" t="s">
        <v>618</v>
      </c>
      <c r="D41" s="933">
        <v>8635</v>
      </c>
      <c r="E41" s="933">
        <v>7232</v>
      </c>
      <c r="F41" s="934"/>
    </row>
    <row r="42" spans="1:6" s="927" customFormat="1">
      <c r="A42" s="313"/>
      <c r="B42" s="931">
        <v>25</v>
      </c>
      <c r="C42" s="932" t="s">
        <v>620</v>
      </c>
      <c r="D42" s="933">
        <v>3756</v>
      </c>
      <c r="E42" s="933">
        <v>3078</v>
      </c>
      <c r="F42" s="934"/>
    </row>
    <row r="43" spans="1:6" s="927" customFormat="1">
      <c r="A43" s="313"/>
      <c r="B43" s="931">
        <v>43</v>
      </c>
      <c r="C43" s="932" t="s">
        <v>39</v>
      </c>
      <c r="D43" s="933">
        <v>8456</v>
      </c>
      <c r="E43" s="933">
        <v>6687</v>
      </c>
      <c r="F43" s="934"/>
    </row>
    <row r="44" spans="1:6" s="927" customFormat="1">
      <c r="A44" s="313"/>
      <c r="B44" s="944"/>
      <c r="C44" s="943" t="s">
        <v>40</v>
      </c>
      <c r="D44" s="945">
        <v>83550</v>
      </c>
      <c r="E44" s="945">
        <v>66228</v>
      </c>
      <c r="F44" s="934"/>
    </row>
    <row r="45" spans="1:6" s="927" customFormat="1">
      <c r="A45" s="313"/>
      <c r="B45" s="931">
        <v>6</v>
      </c>
      <c r="C45" s="932" t="s">
        <v>42</v>
      </c>
      <c r="D45" s="933">
        <v>5204</v>
      </c>
      <c r="E45" s="933">
        <v>4292</v>
      </c>
      <c r="F45" s="934"/>
    </row>
    <row r="46" spans="1:6" s="927" customFormat="1">
      <c r="A46" s="313"/>
      <c r="B46" s="931">
        <v>10</v>
      </c>
      <c r="C46" s="932" t="s">
        <v>281</v>
      </c>
      <c r="D46" s="933">
        <v>3517</v>
      </c>
      <c r="E46" s="933">
        <v>2803</v>
      </c>
      <c r="F46" s="934"/>
    </row>
    <row r="47" spans="1:6" s="927" customFormat="1">
      <c r="A47" s="313"/>
      <c r="B47" s="944"/>
      <c r="C47" s="943" t="s">
        <v>43</v>
      </c>
      <c r="D47" s="945">
        <v>8721</v>
      </c>
      <c r="E47" s="945">
        <v>7095</v>
      </c>
      <c r="F47" s="934"/>
    </row>
    <row r="48" spans="1:6" s="927" customFormat="1">
      <c r="A48" s="313"/>
      <c r="B48" s="931">
        <v>15</v>
      </c>
      <c r="C48" s="932" t="s">
        <v>622</v>
      </c>
      <c r="D48" s="933">
        <v>9988</v>
      </c>
      <c r="E48" s="933">
        <v>8225</v>
      </c>
      <c r="F48" s="934"/>
    </row>
    <row r="49" spans="1:6" s="927" customFormat="1">
      <c r="A49" s="313"/>
      <c r="B49" s="931">
        <v>27</v>
      </c>
      <c r="C49" s="932" t="s">
        <v>44</v>
      </c>
      <c r="D49" s="933">
        <v>2629</v>
      </c>
      <c r="E49" s="933">
        <v>2236</v>
      </c>
      <c r="F49" s="934"/>
    </row>
    <row r="50" spans="1:6" s="927" customFormat="1">
      <c r="A50" s="313"/>
      <c r="B50" s="931">
        <v>32</v>
      </c>
      <c r="C50" s="932" t="s">
        <v>623</v>
      </c>
      <c r="D50" s="933">
        <v>3481</v>
      </c>
      <c r="E50" s="933">
        <v>2848</v>
      </c>
      <c r="F50" s="934"/>
    </row>
    <row r="51" spans="1:6" s="927" customFormat="1">
      <c r="A51" s="313"/>
      <c r="B51" s="931">
        <v>36</v>
      </c>
      <c r="C51" s="932" t="s">
        <v>45</v>
      </c>
      <c r="D51" s="933">
        <v>9012</v>
      </c>
      <c r="E51" s="933">
        <v>7469</v>
      </c>
      <c r="F51" s="934"/>
    </row>
    <row r="52" spans="1:6" s="927" customFormat="1">
      <c r="A52" s="313"/>
      <c r="B52" s="944"/>
      <c r="C52" s="943" t="s">
        <v>46</v>
      </c>
      <c r="D52" s="945">
        <v>25110</v>
      </c>
      <c r="E52" s="945">
        <v>20778</v>
      </c>
      <c r="F52" s="934"/>
    </row>
    <row r="53" spans="1:6" s="927" customFormat="1">
      <c r="A53" s="313"/>
      <c r="B53" s="944">
        <v>28</v>
      </c>
      <c r="C53" s="943" t="s">
        <v>47</v>
      </c>
      <c r="D53" s="945">
        <v>52135</v>
      </c>
      <c r="E53" s="945">
        <v>40990</v>
      </c>
      <c r="F53" s="934"/>
    </row>
    <row r="54" spans="1:6" s="927" customFormat="1">
      <c r="A54" s="313"/>
      <c r="B54" s="944">
        <v>30</v>
      </c>
      <c r="C54" s="943" t="s">
        <v>48</v>
      </c>
      <c r="D54" s="945">
        <v>13763</v>
      </c>
      <c r="E54" s="945">
        <v>10655</v>
      </c>
      <c r="F54" s="934"/>
    </row>
    <row r="55" spans="1:6" s="927" customFormat="1">
      <c r="A55" s="313"/>
      <c r="B55" s="944">
        <v>31</v>
      </c>
      <c r="C55" s="943" t="s">
        <v>49</v>
      </c>
      <c r="D55" s="945">
        <v>4971</v>
      </c>
      <c r="E55" s="945">
        <v>4199</v>
      </c>
      <c r="F55" s="934"/>
    </row>
    <row r="56" spans="1:6" s="927" customFormat="1">
      <c r="A56" s="313"/>
      <c r="B56" s="944">
        <v>26</v>
      </c>
      <c r="C56" s="943" t="s">
        <v>50</v>
      </c>
      <c r="D56" s="945">
        <v>2429</v>
      </c>
      <c r="E56" s="945">
        <v>2064</v>
      </c>
      <c r="F56" s="934"/>
    </row>
    <row r="57" spans="1:6" s="927" customFormat="1">
      <c r="A57" s="313"/>
      <c r="B57" s="931">
        <v>3</v>
      </c>
      <c r="C57" s="932" t="s">
        <v>624</v>
      </c>
      <c r="D57" s="933">
        <v>15574</v>
      </c>
      <c r="E57" s="933">
        <v>12367</v>
      </c>
      <c r="F57" s="934"/>
    </row>
    <row r="58" spans="1:6" s="927" customFormat="1">
      <c r="A58" s="313"/>
      <c r="B58" s="931">
        <v>12</v>
      </c>
      <c r="C58" s="932" t="s">
        <v>625</v>
      </c>
      <c r="D58" s="933">
        <v>2421</v>
      </c>
      <c r="E58" s="933">
        <v>1897</v>
      </c>
      <c r="F58" s="934"/>
    </row>
    <row r="59" spans="1:6" s="927" customFormat="1">
      <c r="A59" s="313"/>
      <c r="B59" s="931">
        <v>46</v>
      </c>
      <c r="C59" s="932" t="s">
        <v>626</v>
      </c>
      <c r="D59" s="933">
        <v>13351</v>
      </c>
      <c r="E59" s="933">
        <v>10730</v>
      </c>
      <c r="F59" s="934"/>
    </row>
    <row r="60" spans="1:6" s="927" customFormat="1">
      <c r="A60" s="313"/>
      <c r="B60" s="944"/>
      <c r="C60" s="943" t="s">
        <v>360</v>
      </c>
      <c r="D60" s="945">
        <v>31346</v>
      </c>
      <c r="E60" s="945">
        <v>24994</v>
      </c>
      <c r="F60" s="934"/>
    </row>
    <row r="61" spans="1:6" s="927" customFormat="1">
      <c r="A61" s="313"/>
      <c r="B61" s="931">
        <v>1</v>
      </c>
      <c r="C61" s="932" t="s">
        <v>627</v>
      </c>
      <c r="D61" s="933">
        <v>2497</v>
      </c>
      <c r="E61" s="933">
        <v>2131</v>
      </c>
      <c r="F61" s="934"/>
    </row>
    <row r="62" spans="1:6" s="927" customFormat="1">
      <c r="A62" s="313"/>
      <c r="B62" s="931">
        <v>20</v>
      </c>
      <c r="C62" s="932" t="s">
        <v>628</v>
      </c>
      <c r="D62" s="933">
        <v>6788</v>
      </c>
      <c r="E62" s="933">
        <v>5748</v>
      </c>
      <c r="F62" s="934"/>
    </row>
    <row r="63" spans="1:6" s="927" customFormat="1">
      <c r="A63" s="313"/>
      <c r="B63" s="931">
        <v>48</v>
      </c>
      <c r="C63" s="932" t="s">
        <v>629</v>
      </c>
      <c r="D63" s="933">
        <v>10788</v>
      </c>
      <c r="E63" s="933">
        <v>9266</v>
      </c>
      <c r="F63" s="934"/>
    </row>
    <row r="64" spans="1:6">
      <c r="B64" s="944"/>
      <c r="C64" s="943" t="s">
        <v>75</v>
      </c>
      <c r="D64" s="945">
        <v>20073</v>
      </c>
      <c r="E64" s="945">
        <v>17145</v>
      </c>
      <c r="F64" s="938"/>
    </row>
    <row r="65" spans="1:6" s="938" customFormat="1">
      <c r="A65" s="313"/>
      <c r="B65" s="944">
        <v>51</v>
      </c>
      <c r="C65" s="943" t="s">
        <v>51</v>
      </c>
      <c r="D65" s="945">
        <v>574</v>
      </c>
      <c r="E65" s="945">
        <v>450</v>
      </c>
    </row>
    <row r="66" spans="1:6">
      <c r="B66" s="944">
        <v>52</v>
      </c>
      <c r="C66" s="943" t="s">
        <v>52</v>
      </c>
      <c r="D66" s="945">
        <v>1470</v>
      </c>
      <c r="E66" s="945">
        <v>1064</v>
      </c>
      <c r="F66" s="938"/>
    </row>
    <row r="67" spans="1:6">
      <c r="B67" s="940"/>
      <c r="C67" s="941" t="s">
        <v>509</v>
      </c>
      <c r="D67" s="942">
        <v>430494</v>
      </c>
      <c r="E67" s="942">
        <v>346814</v>
      </c>
      <c r="F67" s="938"/>
    </row>
    <row r="68" spans="1:6">
      <c r="F68" s="938"/>
    </row>
    <row r="69" spans="1:6">
      <c r="F69" s="938"/>
    </row>
    <row r="70" spans="1:6">
      <c r="F70" s="938"/>
    </row>
    <row r="71" spans="1:6">
      <c r="F71" s="938"/>
    </row>
    <row r="72" spans="1:6">
      <c r="F72" s="938"/>
    </row>
    <row r="73" spans="1:6">
      <c r="F73" s="938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1"/>
  <sheetViews>
    <sheetView showGridLines="0" showRowColHeaders="0" workbookViewId="0">
      <pane ySplit="2" topLeftCell="A3" activePane="bottomLeft" state="frozen"/>
      <selection pane="bottomLeft" activeCell="G9" sqref="G9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9.140625" customWidth="1"/>
    <col min="9" max="9" width="10.140625" bestFit="1" customWidth="1"/>
  </cols>
  <sheetData>
    <row r="1" spans="1:14" ht="27.75" customHeight="1">
      <c r="A1" s="567"/>
      <c r="B1" s="20" t="s">
        <v>536</v>
      </c>
      <c r="C1" s="20"/>
      <c r="D1" s="20"/>
      <c r="E1" s="20"/>
      <c r="F1" s="567"/>
      <c r="G1" s="765"/>
      <c r="H1" s="571"/>
      <c r="I1" s="571"/>
      <c r="J1" s="571"/>
      <c r="K1" s="571"/>
      <c r="L1" s="571"/>
      <c r="M1" s="766"/>
      <c r="N1" s="766"/>
    </row>
    <row r="2" spans="1:14" ht="35.25" customHeight="1">
      <c r="A2" s="567"/>
      <c r="B2" s="568" t="s">
        <v>650</v>
      </c>
      <c r="C2" s="569"/>
      <c r="D2" s="569"/>
      <c r="E2" s="569"/>
      <c r="F2" s="567"/>
      <c r="G2" s="567"/>
      <c r="H2" s="567"/>
      <c r="I2" s="567"/>
      <c r="J2" s="567"/>
      <c r="K2" s="567"/>
      <c r="L2" s="567"/>
    </row>
    <row r="3" spans="1:14" ht="35.25" customHeight="1">
      <c r="A3" s="567"/>
      <c r="B3" s="569"/>
      <c r="C3" s="569"/>
      <c r="D3" s="569"/>
      <c r="E3" s="569"/>
      <c r="F3" s="567"/>
      <c r="G3" s="567"/>
      <c r="H3" s="567"/>
      <c r="I3" s="567"/>
      <c r="J3" s="567"/>
      <c r="K3" s="567"/>
      <c r="L3" s="567"/>
    </row>
    <row r="4" spans="1:14" ht="9" customHeight="1">
      <c r="A4" s="567"/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</row>
    <row r="5" spans="1:14" ht="15.75">
      <c r="A5" s="567"/>
      <c r="B5" s="570" t="s">
        <v>537</v>
      </c>
      <c r="C5" s="567"/>
      <c r="D5" s="567"/>
      <c r="E5" s="567"/>
      <c r="F5" s="567"/>
      <c r="G5" s="567"/>
      <c r="H5" s="567"/>
      <c r="I5" s="567"/>
      <c r="J5" s="567"/>
      <c r="K5" s="567"/>
      <c r="L5" s="567"/>
    </row>
    <row r="7" spans="1:14" ht="15" customHeight="1">
      <c r="A7" s="567"/>
      <c r="B7" s="1109" t="s">
        <v>682</v>
      </c>
      <c r="C7" s="1110"/>
      <c r="D7" s="1110"/>
      <c r="E7" s="1110"/>
      <c r="F7" s="567"/>
      <c r="G7" s="567"/>
      <c r="H7" s="567"/>
      <c r="I7" s="567"/>
      <c r="J7" s="567"/>
      <c r="K7" s="567"/>
      <c r="L7" s="567"/>
    </row>
    <row r="8" spans="1:14" ht="15" customHeight="1">
      <c r="A8" s="567"/>
      <c r="B8" s="1110"/>
      <c r="C8" s="1110"/>
      <c r="D8" s="1110"/>
      <c r="E8" s="1110"/>
      <c r="F8" s="567"/>
      <c r="G8" s="567"/>
      <c r="H8" s="567"/>
      <c r="I8" s="567"/>
      <c r="J8" s="567"/>
      <c r="K8" s="567"/>
      <c r="L8" s="567"/>
    </row>
    <row r="9" spans="1:14" ht="15" customHeight="1">
      <c r="A9" s="567"/>
      <c r="B9" s="1110"/>
      <c r="C9" s="1110"/>
      <c r="D9" s="1110"/>
      <c r="E9" s="1110"/>
      <c r="F9" s="567"/>
      <c r="G9" s="567"/>
      <c r="H9" s="567"/>
      <c r="I9" s="567"/>
      <c r="J9" s="567"/>
      <c r="K9" s="567"/>
      <c r="L9" s="567"/>
    </row>
    <row r="10" spans="1:14" ht="15" customHeight="1">
      <c r="A10" s="567"/>
      <c r="B10" s="1110"/>
      <c r="C10" s="1110"/>
      <c r="D10" s="1110"/>
      <c r="E10" s="1110"/>
      <c r="F10" s="567"/>
      <c r="G10" s="567"/>
      <c r="H10" s="567"/>
      <c r="I10" s="567"/>
      <c r="J10" s="567"/>
      <c r="K10" s="567"/>
      <c r="L10" s="567"/>
    </row>
    <row r="11" spans="1:14" ht="15.75">
      <c r="A11" s="567"/>
      <c r="B11" s="740"/>
      <c r="C11" s="740"/>
      <c r="D11" s="740"/>
      <c r="E11" s="740"/>
      <c r="F11" s="567"/>
      <c r="G11" s="567"/>
      <c r="H11" s="567"/>
      <c r="I11" s="567"/>
      <c r="J11" s="567"/>
      <c r="K11" s="567"/>
      <c r="L11" s="567"/>
    </row>
    <row r="12" spans="1:14">
      <c r="B12" s="741"/>
      <c r="C12" s="741"/>
      <c r="D12" s="741"/>
      <c r="E12" s="741"/>
    </row>
    <row r="13" spans="1:14" ht="15.75">
      <c r="A13" s="567"/>
      <c r="B13" s="742" t="s">
        <v>604</v>
      </c>
      <c r="C13" s="743"/>
      <c r="D13" s="743"/>
      <c r="E13" s="743"/>
      <c r="F13" s="567"/>
      <c r="G13" s="567"/>
      <c r="H13" s="567"/>
      <c r="I13" s="567"/>
      <c r="J13" s="567"/>
      <c r="K13" s="567"/>
      <c r="L13" s="567"/>
    </row>
    <row r="14" spans="1:14">
      <c r="B14" s="741"/>
      <c r="C14" s="741"/>
      <c r="D14" s="741"/>
      <c r="E14" s="741"/>
    </row>
    <row r="15" spans="1:14" ht="15.75">
      <c r="A15" s="567"/>
      <c r="B15" s="1111"/>
      <c r="C15" s="1111"/>
      <c r="D15" s="1111"/>
      <c r="E15" s="1111"/>
      <c r="F15" s="567"/>
      <c r="G15" s="567"/>
      <c r="H15" s="567"/>
      <c r="I15" s="567"/>
      <c r="J15" s="567"/>
      <c r="K15" s="571"/>
      <c r="L15" s="567"/>
    </row>
    <row r="16" spans="1:14" ht="15.75" customHeight="1">
      <c r="A16" s="567"/>
      <c r="B16" s="1115" t="s">
        <v>681</v>
      </c>
      <c r="C16" s="1111"/>
      <c r="D16" s="1111"/>
      <c r="E16" s="1111"/>
      <c r="F16" s="567"/>
      <c r="G16" s="567"/>
      <c r="H16" s="567"/>
      <c r="I16" s="567"/>
      <c r="J16" s="567"/>
      <c r="K16" s="571"/>
      <c r="L16" s="567"/>
    </row>
    <row r="17" spans="1:12" ht="15.75">
      <c r="A17" s="567"/>
      <c r="B17" s="1087" t="s">
        <v>644</v>
      </c>
      <c r="C17" s="744"/>
      <c r="D17" s="744"/>
      <c r="E17" s="744"/>
      <c r="F17" s="567"/>
      <c r="G17" s="567"/>
      <c r="H17" s="567"/>
      <c r="I17" s="567"/>
      <c r="J17" s="567"/>
      <c r="K17" s="571"/>
      <c r="L17" s="567"/>
    </row>
    <row r="18" spans="1:12" ht="15.75">
      <c r="A18" s="567"/>
      <c r="B18" s="744"/>
      <c r="C18" s="744"/>
      <c r="D18" s="744"/>
      <c r="E18" s="744"/>
      <c r="F18" s="567"/>
      <c r="G18" s="567"/>
      <c r="H18" s="567"/>
      <c r="I18" s="567"/>
      <c r="J18" s="567"/>
      <c r="K18" s="571"/>
      <c r="L18" s="567"/>
    </row>
    <row r="19" spans="1:12" ht="15.75">
      <c r="A19" s="567"/>
      <c r="B19" s="1087" t="s">
        <v>651</v>
      </c>
      <c r="C19" s="744"/>
      <c r="D19" s="744"/>
      <c r="E19" s="744"/>
      <c r="F19" s="567"/>
      <c r="G19" s="567"/>
      <c r="H19" s="567"/>
      <c r="I19" s="567"/>
      <c r="J19" s="567"/>
      <c r="K19" s="571"/>
      <c r="L19" s="567"/>
    </row>
    <row r="20" spans="1:12" ht="15.75">
      <c r="A20" s="567"/>
      <c r="B20" s="1087" t="s">
        <v>680</v>
      </c>
      <c r="C20" s="744"/>
      <c r="D20" s="744"/>
      <c r="E20" s="744"/>
      <c r="F20" s="567"/>
      <c r="G20" s="567"/>
      <c r="H20" s="567"/>
      <c r="I20" s="567"/>
      <c r="J20" s="567"/>
      <c r="K20" s="571"/>
      <c r="L20" s="567"/>
    </row>
    <row r="21" spans="1:12" ht="15.75">
      <c r="A21" s="567"/>
      <c r="B21" s="744"/>
      <c r="C21" s="744"/>
      <c r="D21" s="744"/>
      <c r="E21" s="744"/>
      <c r="F21" s="567"/>
      <c r="G21" s="567"/>
      <c r="H21" s="567"/>
      <c r="I21" s="567"/>
      <c r="J21" s="567"/>
      <c r="K21" s="571"/>
      <c r="L21" s="567"/>
    </row>
    <row r="22" spans="1:12" ht="61.35" customHeight="1">
      <c r="A22" s="567"/>
      <c r="B22" s="745" t="s">
        <v>71</v>
      </c>
      <c r="C22" s="746" t="s">
        <v>652</v>
      </c>
      <c r="D22" s="1112" t="s">
        <v>538</v>
      </c>
      <c r="E22" s="1112"/>
      <c r="F22" s="567"/>
      <c r="G22" s="567"/>
      <c r="H22" s="567"/>
      <c r="I22" s="567"/>
      <c r="J22" s="567"/>
      <c r="K22" s="571"/>
      <c r="L22" s="567"/>
    </row>
    <row r="23" spans="1:12" ht="17.100000000000001" customHeight="1">
      <c r="A23" s="567"/>
      <c r="B23" s="747" t="s">
        <v>605</v>
      </c>
      <c r="C23" s="748">
        <v>15690668</v>
      </c>
      <c r="D23" s="749">
        <v>-351086</v>
      </c>
      <c r="E23" s="750">
        <v>-2.1899999999999999E-2</v>
      </c>
      <c r="F23" s="567"/>
      <c r="G23" s="567"/>
      <c r="H23" s="567"/>
      <c r="I23" s="567"/>
      <c r="J23" s="567"/>
      <c r="K23" s="567"/>
      <c r="L23" s="567"/>
    </row>
    <row r="24" spans="1:12" ht="15.75" customHeight="1">
      <c r="A24" s="567"/>
      <c r="B24" s="751" t="s">
        <v>606</v>
      </c>
      <c r="C24" s="752">
        <v>14562223</v>
      </c>
      <c r="D24" s="752">
        <v>-342173</v>
      </c>
      <c r="E24" s="753">
        <v>-2.3E-2</v>
      </c>
      <c r="F24" s="567"/>
      <c r="G24" s="567"/>
      <c r="H24" s="567"/>
      <c r="I24" s="567"/>
      <c r="J24" s="567"/>
      <c r="K24" s="567"/>
      <c r="L24" s="567"/>
    </row>
    <row r="25" spans="1:12" ht="15.6" customHeight="1">
      <c r="A25" s="567"/>
      <c r="B25" s="751" t="s">
        <v>607</v>
      </c>
      <c r="C25" s="752">
        <v>747921</v>
      </c>
      <c r="D25" s="752">
        <v>7947</v>
      </c>
      <c r="E25" s="753">
        <v>1.0699999999999999E-2</v>
      </c>
      <c r="F25" s="567"/>
      <c r="G25" s="567"/>
      <c r="H25" s="567"/>
      <c r="I25" s="567"/>
      <c r="J25" s="567"/>
      <c r="K25" s="567"/>
      <c r="L25" s="567"/>
    </row>
    <row r="26" spans="1:12" ht="16.149999999999999" customHeight="1">
      <c r="A26" s="567"/>
      <c r="B26" s="751" t="s">
        <v>608</v>
      </c>
      <c r="C26" s="752">
        <v>380524</v>
      </c>
      <c r="D26" s="752">
        <v>-16860</v>
      </c>
      <c r="E26" s="754">
        <v>-4.24E-2</v>
      </c>
      <c r="F26" s="567"/>
      <c r="G26" s="567"/>
      <c r="H26" s="567"/>
      <c r="I26" s="739"/>
      <c r="J26" s="567"/>
      <c r="K26" s="567"/>
      <c r="L26" s="567"/>
    </row>
    <row r="27" spans="1:12" ht="15.6" customHeight="1">
      <c r="A27" s="567"/>
      <c r="B27" s="755" t="s">
        <v>609</v>
      </c>
      <c r="C27" s="752">
        <v>3267873</v>
      </c>
      <c r="D27" s="752">
        <v>-1219</v>
      </c>
      <c r="E27" s="753">
        <v>-4.0000000000000002E-4</v>
      </c>
      <c r="F27" s="567"/>
      <c r="G27" s="567"/>
      <c r="H27" s="567"/>
      <c r="I27" s="567"/>
      <c r="J27" s="567"/>
      <c r="K27" s="567"/>
      <c r="L27" s="567"/>
    </row>
    <row r="28" spans="1:12" ht="16.350000000000001" customHeight="1">
      <c r="A28" s="567"/>
      <c r="B28" s="755" t="s">
        <v>610</v>
      </c>
      <c r="C28" s="752">
        <v>62323</v>
      </c>
      <c r="D28" s="752">
        <v>-2403</v>
      </c>
      <c r="E28" s="753">
        <v>-3.7100000000000001E-2</v>
      </c>
      <c r="F28" s="567"/>
      <c r="G28" s="567"/>
      <c r="H28" s="567"/>
      <c r="I28" s="567"/>
      <c r="J28" s="567"/>
      <c r="K28" s="567"/>
      <c r="L28" s="567"/>
    </row>
    <row r="29" spans="1:12" ht="15.6" customHeight="1" thickBot="1">
      <c r="A29" s="567"/>
      <c r="B29" s="768" t="s">
        <v>611</v>
      </c>
      <c r="C29" s="756">
        <v>1138</v>
      </c>
      <c r="D29" s="757">
        <v>-168</v>
      </c>
      <c r="E29" s="758">
        <v>-0.1288</v>
      </c>
      <c r="F29" s="567"/>
      <c r="G29" s="567"/>
      <c r="H29" s="567"/>
      <c r="I29" s="567"/>
      <c r="J29" s="567"/>
      <c r="K29" s="567"/>
      <c r="L29" s="567"/>
    </row>
    <row r="30" spans="1:12" ht="19.350000000000001" customHeight="1">
      <c r="A30" s="567"/>
      <c r="B30" s="767" t="s">
        <v>12</v>
      </c>
      <c r="C30" s="759">
        <v>19022002</v>
      </c>
      <c r="D30" s="759">
        <v>-354877</v>
      </c>
      <c r="E30" s="760">
        <v>-1.83E-2</v>
      </c>
      <c r="F30" s="567"/>
      <c r="G30" s="567"/>
      <c r="H30" s="739"/>
      <c r="I30" s="567"/>
      <c r="J30" s="567"/>
      <c r="K30" s="567"/>
      <c r="L30" s="567"/>
    </row>
    <row r="34" spans="1:12" ht="15">
      <c r="A34" s="567"/>
      <c r="B34" s="572" t="s">
        <v>539</v>
      </c>
      <c r="C34" s="573"/>
      <c r="D34" s="573"/>
      <c r="E34" s="573"/>
      <c r="F34" s="567"/>
      <c r="G34" s="567"/>
      <c r="H34" s="567"/>
      <c r="I34" s="567"/>
      <c r="J34" s="567"/>
      <c r="K34" s="567"/>
      <c r="L34" s="567"/>
    </row>
    <row r="35" spans="1:12" ht="15">
      <c r="A35" s="567"/>
      <c r="B35" s="1113" t="s">
        <v>540</v>
      </c>
      <c r="C35" s="1114"/>
      <c r="D35" s="1114"/>
      <c r="E35" s="1114"/>
      <c r="F35" s="567"/>
      <c r="G35" s="567"/>
      <c r="H35" s="567"/>
      <c r="I35" s="567"/>
      <c r="J35" s="567"/>
      <c r="K35" s="567"/>
      <c r="L35" s="567"/>
    </row>
    <row r="36" spans="1:12" ht="15">
      <c r="A36" s="567"/>
      <c r="B36" s="1114"/>
      <c r="C36" s="1114"/>
      <c r="D36" s="1114"/>
      <c r="E36" s="1114"/>
      <c r="F36" s="567"/>
      <c r="G36" s="567"/>
      <c r="H36" s="567"/>
      <c r="I36" s="567"/>
      <c r="J36" s="567"/>
      <c r="K36" s="567"/>
      <c r="L36" s="567"/>
    </row>
    <row r="105" spans="1:12" ht="15" hidden="1">
      <c r="A105" s="567"/>
      <c r="B105" s="567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</row>
    <row r="106" spans="1:12" ht="15" hidden="1">
      <c r="A106" s="567"/>
      <c r="B106" s="567"/>
      <c r="C106" s="567"/>
      <c r="D106" s="567"/>
      <c r="E106" s="567"/>
      <c r="F106" s="567"/>
      <c r="G106" s="567"/>
      <c r="H106" s="567"/>
      <c r="I106" s="567"/>
      <c r="J106" s="567"/>
      <c r="K106" s="567"/>
      <c r="L106" s="567"/>
    </row>
    <row r="107" spans="1:12" ht="15" hidden="1">
      <c r="A107" s="567"/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</row>
    <row r="108" spans="1:12" ht="15" hidden="1">
      <c r="A108" s="567"/>
      <c r="B108" s="567"/>
      <c r="C108" s="567"/>
      <c r="D108" s="567"/>
      <c r="E108" s="567"/>
      <c r="F108" s="567"/>
      <c r="G108" s="567"/>
      <c r="H108" s="567"/>
      <c r="I108" s="567"/>
      <c r="J108" s="567"/>
      <c r="K108" s="567"/>
      <c r="L108" s="567"/>
    </row>
    <row r="109" spans="1:12" ht="15" hidden="1">
      <c r="A109" s="567"/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</row>
    <row r="110" spans="1:12" ht="15" hidden="1">
      <c r="A110" s="567"/>
      <c r="B110" s="567"/>
      <c r="C110" s="567"/>
      <c r="D110" s="567"/>
      <c r="E110" s="567"/>
      <c r="F110" s="567"/>
      <c r="G110" s="567"/>
      <c r="H110" s="567"/>
      <c r="I110" s="567"/>
      <c r="J110" s="567"/>
      <c r="K110" s="567"/>
      <c r="L110" s="567"/>
    </row>
    <row r="111" spans="1:12" ht="15">
      <c r="A111" s="567"/>
      <c r="B111" s="567"/>
      <c r="C111" s="567"/>
      <c r="D111" s="567"/>
      <c r="E111" s="567"/>
      <c r="F111" s="567"/>
      <c r="G111" s="567"/>
      <c r="H111" s="567"/>
      <c r="I111" s="567"/>
      <c r="J111" s="567"/>
      <c r="K111" s="567"/>
      <c r="L111" s="567"/>
    </row>
  </sheetData>
  <mergeCells count="5">
    <mergeCell ref="B7:E10"/>
    <mergeCell ref="B15:E15"/>
    <mergeCell ref="D22:E22"/>
    <mergeCell ref="B35:E36"/>
    <mergeCell ref="B16:E16"/>
  </mergeCells>
  <printOptions horizontalCentered="1"/>
  <pageMargins left="0.86614173228346458" right="0.6692913385826772" top="0.39370078740157483" bottom="0.35433070866141736" header="0.23622047244094491" footer="0.23622047244094491"/>
  <pageSetup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L67"/>
  <sheetViews>
    <sheetView showGridLines="0" showRowColHeaders="0" workbookViewId="0">
      <pane ySplit="3" topLeftCell="A4" activePane="bottomLeft" state="frozen"/>
      <selection pane="bottomLeft" activeCell="N27" sqref="N27"/>
    </sheetView>
  </sheetViews>
  <sheetFormatPr baseColWidth="10" defaultColWidth="11.42578125" defaultRowHeight="12.75"/>
  <cols>
    <col min="1" max="1" width="3" style="28" customWidth="1"/>
    <col min="2" max="2" width="15.42578125" style="28" customWidth="1"/>
    <col min="3" max="4" width="12.140625" style="43" customWidth="1"/>
    <col min="5" max="5" width="12.42578125" style="43" customWidth="1"/>
    <col min="6" max="6" width="13.42578125" style="43" bestFit="1" customWidth="1"/>
    <col min="7" max="7" width="10.42578125" style="43" customWidth="1"/>
    <col min="8" max="8" width="14.85546875" style="44" bestFit="1" customWidth="1"/>
    <col min="9" max="9" width="12.5703125" style="28" customWidth="1"/>
    <col min="10" max="10" width="12.140625" style="28" customWidth="1"/>
    <col min="11" max="16384" width="11.42578125" style="28"/>
  </cols>
  <sheetData>
    <row r="1" spans="1:10" s="33" customFormat="1" ht="32.25" customHeight="1">
      <c r="A1" s="28"/>
      <c r="B1" s="1116" t="s">
        <v>206</v>
      </c>
      <c r="C1" s="1116"/>
      <c r="D1" s="1116"/>
      <c r="E1" s="1116"/>
      <c r="F1" s="1116"/>
      <c r="G1" s="1116"/>
      <c r="H1" s="1116"/>
      <c r="I1" s="1116"/>
      <c r="J1" s="1116"/>
    </row>
    <row r="2" spans="1:10" ht="18" customHeight="1">
      <c r="B2" s="520"/>
      <c r="C2" s="1117" t="s">
        <v>207</v>
      </c>
      <c r="D2" s="1118"/>
      <c r="E2" s="1118"/>
      <c r="F2" s="1118"/>
      <c r="G2" s="1119"/>
      <c r="H2" s="1120" t="s">
        <v>94</v>
      </c>
      <c r="I2" s="1122" t="s">
        <v>208</v>
      </c>
      <c r="J2" s="1123"/>
    </row>
    <row r="3" spans="1:10" ht="42" customHeight="1">
      <c r="B3" s="518" t="s">
        <v>653</v>
      </c>
      <c r="C3" s="521" t="s">
        <v>209</v>
      </c>
      <c r="D3" s="521" t="s">
        <v>210</v>
      </c>
      <c r="E3" s="521" t="s">
        <v>96</v>
      </c>
      <c r="F3" s="522" t="s">
        <v>211</v>
      </c>
      <c r="G3" s="522" t="s">
        <v>95</v>
      </c>
      <c r="H3" s="1121"/>
      <c r="I3" s="523" t="s">
        <v>212</v>
      </c>
      <c r="J3" s="524" t="s">
        <v>213</v>
      </c>
    </row>
    <row r="4" spans="1:10">
      <c r="B4" s="29">
        <v>2001</v>
      </c>
      <c r="C4" s="169">
        <v>1301716.19</v>
      </c>
      <c r="D4" s="769">
        <v>2704254.28</v>
      </c>
      <c r="E4" s="769">
        <v>1787121.66</v>
      </c>
      <c r="F4" s="769">
        <v>10082804.380000001</v>
      </c>
      <c r="G4" s="769">
        <v>9878.1499999985099</v>
      </c>
      <c r="H4" s="170">
        <v>15885774.66</v>
      </c>
      <c r="I4" s="769">
        <v>12892627.02</v>
      </c>
      <c r="J4" s="770">
        <v>2993147.64</v>
      </c>
    </row>
    <row r="5" spans="1:10">
      <c r="B5" s="29">
        <v>2002</v>
      </c>
      <c r="C5" s="169">
        <v>1303723.76</v>
      </c>
      <c r="D5" s="769">
        <v>2703450.8</v>
      </c>
      <c r="E5" s="769">
        <v>1894960.42</v>
      </c>
      <c r="F5" s="769">
        <v>10465142.85</v>
      </c>
      <c r="G5" s="769">
        <v>9484.8500000033528</v>
      </c>
      <c r="H5" s="170">
        <v>16376762.680000002</v>
      </c>
      <c r="I5" s="769">
        <v>13332832.99</v>
      </c>
      <c r="J5" s="770">
        <v>3043929.69</v>
      </c>
    </row>
    <row r="6" spans="1:10">
      <c r="B6" s="29">
        <v>2003</v>
      </c>
      <c r="C6" s="169">
        <v>1308133.75</v>
      </c>
      <c r="D6" s="769">
        <v>2683526.0499999998</v>
      </c>
      <c r="E6" s="769">
        <v>1971788.75</v>
      </c>
      <c r="F6" s="769">
        <v>10876289.199999999</v>
      </c>
      <c r="G6" s="769">
        <v>10497.85000000149</v>
      </c>
      <c r="H6" s="170">
        <v>16850235.600000001</v>
      </c>
      <c r="I6" s="769">
        <v>13723934.050000001</v>
      </c>
      <c r="J6" s="770">
        <v>3126301.55</v>
      </c>
    </row>
    <row r="7" spans="1:10">
      <c r="B7" s="29">
        <v>2004</v>
      </c>
      <c r="C7" s="169">
        <v>1256034.0900000001</v>
      </c>
      <c r="D7" s="769">
        <v>2668729.9500000002</v>
      </c>
      <c r="E7" s="769">
        <v>2084250.09</v>
      </c>
      <c r="F7" s="769">
        <v>11334586.57</v>
      </c>
      <c r="G7" s="769">
        <v>5873.5399999991059</v>
      </c>
      <c r="H7" s="170">
        <v>17349474.239999998</v>
      </c>
      <c r="I7" s="769">
        <v>14122653.779999999</v>
      </c>
      <c r="J7" s="770">
        <v>3226820.46</v>
      </c>
    </row>
    <row r="8" spans="1:10">
      <c r="B8" s="29">
        <v>2005</v>
      </c>
      <c r="C8" s="169">
        <v>1242872.1399999999</v>
      </c>
      <c r="D8" s="769">
        <v>2658213.14</v>
      </c>
      <c r="E8" s="769">
        <v>2310763.66</v>
      </c>
      <c r="F8" s="769">
        <v>12114490.09</v>
      </c>
      <c r="G8" s="769">
        <v>4090.7800000023562</v>
      </c>
      <c r="H8" s="170">
        <v>18330429.810000002</v>
      </c>
      <c r="I8" s="769">
        <v>14944602.83</v>
      </c>
      <c r="J8" s="770">
        <v>3385826.98</v>
      </c>
    </row>
    <row r="9" spans="1:10">
      <c r="B9" s="29">
        <v>2006</v>
      </c>
      <c r="C9" s="169">
        <v>1192862.8500000001</v>
      </c>
      <c r="D9" s="769">
        <v>2662589.14</v>
      </c>
      <c r="E9" s="769">
        <v>2459827.09</v>
      </c>
      <c r="F9" s="769">
        <v>12607414.279999999</v>
      </c>
      <c r="G9" s="769">
        <v>128.98000000044703</v>
      </c>
      <c r="H9" s="170">
        <v>18922822.34</v>
      </c>
      <c r="I9" s="769">
        <v>15487466.49</v>
      </c>
      <c r="J9" s="770">
        <v>3435355.85</v>
      </c>
    </row>
    <row r="10" spans="1:10">
      <c r="B10" s="29">
        <v>2007</v>
      </c>
      <c r="C10" s="169">
        <v>1186097.52</v>
      </c>
      <c r="D10" s="769">
        <v>2728847.52</v>
      </c>
      <c r="E10" s="769">
        <v>2488152.42</v>
      </c>
      <c r="F10" s="769">
        <v>12989959.470000001</v>
      </c>
      <c r="G10" s="769">
        <v>101.980000003241</v>
      </c>
      <c r="H10" s="170">
        <v>19393158.910000004</v>
      </c>
      <c r="I10" s="769">
        <v>15882775.68</v>
      </c>
      <c r="J10" s="770">
        <v>3510383.23</v>
      </c>
    </row>
    <row r="11" spans="1:10">
      <c r="B11" s="29">
        <v>2008</v>
      </c>
      <c r="C11" s="169">
        <v>1215156.3</v>
      </c>
      <c r="D11" s="769">
        <v>2574952.4</v>
      </c>
      <c r="E11" s="769">
        <v>1996386.95</v>
      </c>
      <c r="F11" s="769">
        <v>12934884.25</v>
      </c>
      <c r="G11" s="769">
        <v>6.7499999983701855</v>
      </c>
      <c r="H11" s="170">
        <v>18721386.649999999</v>
      </c>
      <c r="I11" s="769">
        <v>15277561.449999999</v>
      </c>
      <c r="J11" s="770">
        <v>3443825.2</v>
      </c>
    </row>
    <row r="12" spans="1:10">
      <c r="B12" s="380" t="s">
        <v>214</v>
      </c>
      <c r="C12" s="771"/>
      <c r="D12" s="771"/>
      <c r="E12" s="771"/>
      <c r="F12" s="771"/>
      <c r="G12" s="771"/>
      <c r="H12" s="771"/>
      <c r="I12" s="771"/>
      <c r="J12" s="772"/>
    </row>
    <row r="13" spans="1:10">
      <c r="B13" s="29">
        <v>2008</v>
      </c>
      <c r="C13" s="169">
        <v>1162273.67</v>
      </c>
      <c r="D13" s="769">
        <v>2616827.4</v>
      </c>
      <c r="E13" s="769">
        <v>2108993.2999999998</v>
      </c>
      <c r="F13" s="769">
        <v>12833285.539999999</v>
      </c>
      <c r="G13" s="769">
        <v>6.7399999997578561</v>
      </c>
      <c r="H13" s="170">
        <v>18721386.649999999</v>
      </c>
      <c r="I13" s="769">
        <v>15277561.449999999</v>
      </c>
      <c r="J13" s="770">
        <v>3443825.2</v>
      </c>
    </row>
    <row r="14" spans="1:10">
      <c r="B14" s="29">
        <v>2009</v>
      </c>
      <c r="C14" s="169">
        <v>1208036.8999999999</v>
      </c>
      <c r="D14" s="769">
        <v>2354408.2799999998</v>
      </c>
      <c r="E14" s="769">
        <v>1716576.04</v>
      </c>
      <c r="F14" s="769">
        <v>12568647.85</v>
      </c>
      <c r="G14" s="769">
        <v>-1.0000000707805157E-2</v>
      </c>
      <c r="H14" s="170">
        <v>17847669.059999999</v>
      </c>
      <c r="I14" s="769">
        <v>14573122.84</v>
      </c>
      <c r="J14" s="770">
        <v>3274546.22</v>
      </c>
    </row>
    <row r="15" spans="1:10">
      <c r="B15" s="29">
        <v>2010</v>
      </c>
      <c r="C15" s="169">
        <v>1196586.8999999999</v>
      </c>
      <c r="D15" s="769">
        <v>2280229.7999999998</v>
      </c>
      <c r="E15" s="769">
        <v>1523062.9</v>
      </c>
      <c r="F15" s="769">
        <v>12612829.76</v>
      </c>
      <c r="G15" s="769">
        <v>1.9999999552965164E-2</v>
      </c>
      <c r="H15" s="170">
        <v>17612709.379999999</v>
      </c>
      <c r="I15" s="769">
        <v>14399040.689999999</v>
      </c>
      <c r="J15" s="770">
        <v>3213668.66</v>
      </c>
    </row>
    <row r="16" spans="1:10">
      <c r="B16" s="29">
        <v>2011</v>
      </c>
      <c r="C16" s="169">
        <v>1187907.28</v>
      </c>
      <c r="D16" s="769">
        <v>2203590.7599999998</v>
      </c>
      <c r="E16" s="769">
        <v>1290361.1399999999</v>
      </c>
      <c r="F16" s="769">
        <v>12566670.9</v>
      </c>
      <c r="G16" s="769">
        <v>-1.9999997457489371E-2</v>
      </c>
      <c r="H16" s="170">
        <v>17248530.060000002</v>
      </c>
      <c r="I16" s="769">
        <v>14072198.84</v>
      </c>
      <c r="J16" s="770">
        <v>3176331.22</v>
      </c>
    </row>
    <row r="17" spans="2:10">
      <c r="B17" s="29">
        <v>2012</v>
      </c>
      <c r="C17" s="169">
        <v>1154766.0900000001</v>
      </c>
      <c r="D17" s="769">
        <v>2071715.19</v>
      </c>
      <c r="E17" s="769">
        <v>1070484.8</v>
      </c>
      <c r="F17" s="769">
        <v>12234082.039999999</v>
      </c>
      <c r="G17" s="769">
        <v>2.0000001648440957E-2</v>
      </c>
      <c r="H17" s="170">
        <v>16531048.140000001</v>
      </c>
      <c r="I17" s="769">
        <v>13486968.640000001</v>
      </c>
      <c r="J17" s="770">
        <v>3044079.46</v>
      </c>
    </row>
    <row r="18" spans="2:10">
      <c r="B18" s="29">
        <v>2013</v>
      </c>
      <c r="C18" s="169">
        <v>1091272.1499999999</v>
      </c>
      <c r="D18" s="769">
        <v>2019345.4</v>
      </c>
      <c r="E18" s="769">
        <v>989332.05</v>
      </c>
      <c r="F18" s="769">
        <v>12193593.6</v>
      </c>
      <c r="G18" s="769">
        <v>0</v>
      </c>
      <c r="H18" s="170">
        <v>16293543.199999999</v>
      </c>
      <c r="I18" s="769">
        <v>13237475.6</v>
      </c>
      <c r="J18" s="770">
        <v>3056067.6</v>
      </c>
    </row>
    <row r="19" spans="2:10">
      <c r="B19" s="29">
        <v>2014</v>
      </c>
      <c r="C19" s="169">
        <v>1111500.3</v>
      </c>
      <c r="D19" s="769">
        <v>2038357.05</v>
      </c>
      <c r="E19" s="769">
        <v>1005558</v>
      </c>
      <c r="F19" s="769">
        <v>12540336.35</v>
      </c>
      <c r="G19" s="769">
        <v>0</v>
      </c>
      <c r="H19" s="170">
        <v>16695751.699999999</v>
      </c>
      <c r="I19" s="769">
        <v>13562719.4</v>
      </c>
      <c r="J19" s="770">
        <v>3133032.3</v>
      </c>
    </row>
    <row r="20" spans="2:10">
      <c r="B20" s="29">
        <v>2015.01318681319</v>
      </c>
      <c r="C20" s="169">
        <v>1126276.52</v>
      </c>
      <c r="D20" s="769">
        <v>2094255.04</v>
      </c>
      <c r="E20" s="769">
        <v>1047386.47</v>
      </c>
      <c r="F20" s="769">
        <v>12955168.42</v>
      </c>
      <c r="G20" s="769">
        <v>0</v>
      </c>
      <c r="H20" s="170">
        <v>17223086.469999999</v>
      </c>
      <c r="I20" s="769">
        <v>14044218.609999999</v>
      </c>
      <c r="J20" s="770">
        <v>3178867.85</v>
      </c>
    </row>
    <row r="21" spans="2:10">
      <c r="B21" s="29">
        <v>2016</v>
      </c>
      <c r="C21" s="169">
        <v>1127301.19</v>
      </c>
      <c r="D21" s="769">
        <v>2154575.9</v>
      </c>
      <c r="E21" s="769">
        <v>1082574.8</v>
      </c>
      <c r="F21" s="769">
        <v>13416071.99</v>
      </c>
      <c r="G21" s="769">
        <v>0</v>
      </c>
      <c r="H21" s="170">
        <v>17780523.890000001</v>
      </c>
      <c r="I21" s="769">
        <v>14571881.470000001</v>
      </c>
      <c r="J21" s="770">
        <v>3208642.42</v>
      </c>
    </row>
    <row r="22" spans="2:10">
      <c r="B22" s="29">
        <v>2017</v>
      </c>
      <c r="C22" s="169">
        <v>1131649.8500000001</v>
      </c>
      <c r="D22" s="769">
        <v>2223868.5699999998</v>
      </c>
      <c r="E22" s="769">
        <v>1159608.71</v>
      </c>
      <c r="F22" s="769">
        <v>13902629.08</v>
      </c>
      <c r="G22" s="769">
        <v>0</v>
      </c>
      <c r="H22" s="170">
        <v>18417756.23</v>
      </c>
      <c r="I22" s="769">
        <v>15192200.369999999</v>
      </c>
      <c r="J22" s="770">
        <v>3225555.85</v>
      </c>
    </row>
    <row r="23" spans="2:10">
      <c r="B23" s="29">
        <v>2018</v>
      </c>
      <c r="C23" s="773"/>
      <c r="D23" s="774"/>
      <c r="E23" s="774"/>
      <c r="F23" s="774"/>
      <c r="G23" s="774"/>
      <c r="H23" s="775"/>
      <c r="I23" s="774"/>
      <c r="J23" s="776"/>
    </row>
    <row r="24" spans="2:10">
      <c r="B24" s="36" t="s">
        <v>81</v>
      </c>
      <c r="C24" s="171">
        <v>1159032.3600000001</v>
      </c>
      <c r="D24" s="777">
        <v>2207617.81</v>
      </c>
      <c r="E24" s="777">
        <v>1133305.8600000001</v>
      </c>
      <c r="F24" s="777">
        <v>13782074.76</v>
      </c>
      <c r="G24" s="777">
        <v>0</v>
      </c>
      <c r="H24" s="172">
        <v>18282030.809999999</v>
      </c>
      <c r="I24" s="777">
        <v>15073763.67</v>
      </c>
      <c r="J24" s="778">
        <v>3208267.13</v>
      </c>
    </row>
    <row r="25" spans="2:10">
      <c r="B25" s="36" t="s">
        <v>82</v>
      </c>
      <c r="C25" s="171">
        <v>1137260.1499999999</v>
      </c>
      <c r="D25" s="777">
        <v>2223498.2000000002</v>
      </c>
      <c r="E25" s="777">
        <v>1156867.75</v>
      </c>
      <c r="F25" s="777">
        <v>13845888.1</v>
      </c>
      <c r="G25" s="777">
        <v>0</v>
      </c>
      <c r="H25" s="172">
        <v>18363514.199999999</v>
      </c>
      <c r="I25" s="777">
        <v>15139336</v>
      </c>
      <c r="J25" s="778">
        <v>3224178.2</v>
      </c>
    </row>
    <row r="26" spans="2:10">
      <c r="B26" s="36" t="s">
        <v>83</v>
      </c>
      <c r="C26" s="171">
        <v>1126165.6499999999</v>
      </c>
      <c r="D26" s="777">
        <v>2229832.15</v>
      </c>
      <c r="E26" s="777">
        <v>1162612.95</v>
      </c>
      <c r="F26" s="777">
        <v>13983435.800000001</v>
      </c>
      <c r="G26" s="777">
        <v>0</v>
      </c>
      <c r="H26" s="172">
        <v>18502087.600000001</v>
      </c>
      <c r="I26" s="777">
        <v>15257519.6</v>
      </c>
      <c r="J26" s="778">
        <v>3244568</v>
      </c>
    </row>
    <row r="27" spans="2:10">
      <c r="B27" s="36" t="s">
        <v>84</v>
      </c>
      <c r="C27" s="171">
        <v>1147698.1399999999</v>
      </c>
      <c r="D27" s="777">
        <v>2235666.7999999998</v>
      </c>
      <c r="E27" s="777">
        <v>1177606.6599999999</v>
      </c>
      <c r="F27" s="777">
        <v>14117488.42</v>
      </c>
      <c r="G27" s="777">
        <v>0</v>
      </c>
      <c r="H27" s="172">
        <v>18678460.850000001</v>
      </c>
      <c r="I27" s="777">
        <v>15417476.51</v>
      </c>
      <c r="J27" s="778">
        <v>3260984.33</v>
      </c>
    </row>
    <row r="28" spans="2:10">
      <c r="B28" s="36" t="s">
        <v>57</v>
      </c>
      <c r="C28" s="171">
        <v>1177676.54</v>
      </c>
      <c r="D28" s="777">
        <v>2247331.31</v>
      </c>
      <c r="E28" s="777">
        <v>1197627.77</v>
      </c>
      <c r="F28" s="777">
        <v>14293032.18</v>
      </c>
      <c r="G28" s="777">
        <v>0</v>
      </c>
      <c r="H28" s="172">
        <v>18915667.809999999</v>
      </c>
      <c r="I28" s="777">
        <v>15640287.859999999</v>
      </c>
      <c r="J28" s="778">
        <v>3275379.95</v>
      </c>
    </row>
    <row r="29" spans="2:10">
      <c r="B29" s="36" t="s">
        <v>58</v>
      </c>
      <c r="C29" s="171">
        <v>1159067.47</v>
      </c>
      <c r="D29" s="777">
        <v>2266172.23</v>
      </c>
      <c r="E29" s="777">
        <v>1212768.57</v>
      </c>
      <c r="F29" s="777">
        <v>14368981.9</v>
      </c>
      <c r="G29" s="777">
        <v>0</v>
      </c>
      <c r="H29" s="172">
        <v>19006990.190000001</v>
      </c>
      <c r="I29" s="777">
        <v>15719437.949999999</v>
      </c>
      <c r="J29" s="778">
        <v>3287552.23</v>
      </c>
    </row>
    <row r="30" spans="2:10">
      <c r="B30" s="36" t="s">
        <v>59</v>
      </c>
      <c r="C30" s="171">
        <v>1115841.0900000001</v>
      </c>
      <c r="D30" s="777">
        <v>2280794.27</v>
      </c>
      <c r="E30" s="777">
        <v>1218565.68</v>
      </c>
      <c r="F30" s="777">
        <v>14427608.630000001</v>
      </c>
      <c r="G30" s="777">
        <v>0</v>
      </c>
      <c r="H30" s="172">
        <v>19042809.68</v>
      </c>
      <c r="I30" s="777">
        <v>15761534.99</v>
      </c>
      <c r="J30" s="778">
        <v>3281274.68</v>
      </c>
    </row>
    <row r="31" spans="2:10">
      <c r="B31" s="36" t="s">
        <v>60</v>
      </c>
      <c r="C31" s="171">
        <v>1087266.54</v>
      </c>
      <c r="D31" s="777">
        <v>2255386.7200000002</v>
      </c>
      <c r="E31" s="777">
        <v>1195997.45</v>
      </c>
      <c r="F31" s="777">
        <v>14301163.09</v>
      </c>
      <c r="G31" s="777">
        <v>0</v>
      </c>
      <c r="H31" s="172">
        <v>18839813.809999999</v>
      </c>
      <c r="I31" s="777">
        <v>15576488.18</v>
      </c>
      <c r="J31" s="778">
        <v>3263325.63</v>
      </c>
    </row>
    <row r="32" spans="2:10">
      <c r="B32" s="36" t="s">
        <v>61</v>
      </c>
      <c r="C32" s="171">
        <v>1106296.1000000001</v>
      </c>
      <c r="D32" s="777">
        <v>2266259.75</v>
      </c>
      <c r="E32" s="777">
        <v>1204777.3999999999</v>
      </c>
      <c r="F32" s="777">
        <v>14285379.550000001</v>
      </c>
      <c r="G32" s="777">
        <v>0</v>
      </c>
      <c r="H32" s="172">
        <v>18862712.800000001</v>
      </c>
      <c r="I32" s="777">
        <v>15594833.199999999</v>
      </c>
      <c r="J32" s="778">
        <v>3267879.6</v>
      </c>
    </row>
    <row r="33" spans="2:10">
      <c r="B33" s="36" t="s">
        <v>62</v>
      </c>
      <c r="C33" s="171">
        <v>1136686.18</v>
      </c>
      <c r="D33" s="777">
        <v>2268240.86</v>
      </c>
      <c r="E33" s="777">
        <v>1222334.77</v>
      </c>
      <c r="F33" s="777">
        <v>14365810.99</v>
      </c>
      <c r="G33" s="777">
        <v>0</v>
      </c>
      <c r="H33" s="172">
        <v>18993072.800000001</v>
      </c>
      <c r="I33" s="777">
        <v>15720095.119999999</v>
      </c>
      <c r="J33" s="778">
        <v>3272977.68</v>
      </c>
    </row>
    <row r="34" spans="2:10">
      <c r="B34" s="39" t="s">
        <v>63</v>
      </c>
      <c r="C34" s="173">
        <v>1127563.6599999999</v>
      </c>
      <c r="D34" s="779">
        <v>2269001.42</v>
      </c>
      <c r="E34" s="779">
        <v>1230706.8</v>
      </c>
      <c r="F34" s="779">
        <v>14318352.279999999</v>
      </c>
      <c r="G34" s="779">
        <v>0</v>
      </c>
      <c r="H34" s="174">
        <v>18945624.190000001</v>
      </c>
      <c r="I34" s="779">
        <v>15677035.720000001</v>
      </c>
      <c r="J34" s="780">
        <v>3268588.47</v>
      </c>
    </row>
    <row r="35" spans="2:10">
      <c r="B35" s="36" t="s">
        <v>64</v>
      </c>
      <c r="C35" s="171">
        <v>1177727</v>
      </c>
      <c r="D35" s="777">
        <v>2261553.11</v>
      </c>
      <c r="E35" s="777">
        <v>1215849.3500000001</v>
      </c>
      <c r="F35" s="777">
        <v>14369035.699999999</v>
      </c>
      <c r="G35" s="777">
        <v>0</v>
      </c>
      <c r="H35" s="172">
        <v>19024165.170000002</v>
      </c>
      <c r="I35" s="777">
        <v>15755094.58</v>
      </c>
      <c r="J35" s="778">
        <v>3269070.58</v>
      </c>
    </row>
    <row r="36" spans="2:10">
      <c r="B36" s="42">
        <v>2019</v>
      </c>
      <c r="C36" s="781"/>
      <c r="D36" s="782"/>
      <c r="E36" s="782"/>
      <c r="F36" s="782"/>
      <c r="G36" s="782"/>
      <c r="H36" s="783"/>
      <c r="I36" s="782"/>
      <c r="J36" s="784"/>
    </row>
    <row r="37" spans="2:10">
      <c r="B37" s="36" t="s">
        <v>81</v>
      </c>
      <c r="C37" s="171">
        <v>1176808.72</v>
      </c>
      <c r="D37" s="777">
        <v>2248787.04</v>
      </c>
      <c r="E37" s="777">
        <v>1206941.68</v>
      </c>
      <c r="F37" s="777">
        <v>14186762.039999999</v>
      </c>
      <c r="G37" s="777">
        <v>0</v>
      </c>
      <c r="H37" s="172">
        <v>18819300.09</v>
      </c>
      <c r="I37" s="777">
        <v>15570747.459999999</v>
      </c>
      <c r="J37" s="778">
        <v>3248552.63</v>
      </c>
    </row>
    <row r="38" spans="2:10">
      <c r="B38" s="36" t="s">
        <v>82</v>
      </c>
      <c r="C38" s="171">
        <v>1152675.5</v>
      </c>
      <c r="D38" s="777">
        <v>2260923.2999999998</v>
      </c>
      <c r="E38" s="777">
        <v>1234889.05</v>
      </c>
      <c r="F38" s="777">
        <v>14239984.050000001</v>
      </c>
      <c r="G38" s="777">
        <v>0</v>
      </c>
      <c r="H38" s="172">
        <v>18888471.899999999</v>
      </c>
      <c r="I38" s="777">
        <v>15634653.85</v>
      </c>
      <c r="J38" s="778">
        <v>3253818.05</v>
      </c>
    </row>
    <row r="39" spans="2:10">
      <c r="B39" s="36" t="s">
        <v>83</v>
      </c>
      <c r="C39" s="171">
        <v>1146153.52</v>
      </c>
      <c r="D39" s="777">
        <v>2268101.7999999998</v>
      </c>
      <c r="E39" s="777">
        <v>1252574.42</v>
      </c>
      <c r="F39" s="777">
        <v>14376746.57</v>
      </c>
      <c r="G39" s="777">
        <v>0</v>
      </c>
      <c r="H39" s="172">
        <v>19043576.329999998</v>
      </c>
      <c r="I39" s="777">
        <v>15775433.23</v>
      </c>
      <c r="J39" s="778">
        <v>3268143.09</v>
      </c>
    </row>
    <row r="40" spans="2:10">
      <c r="B40" s="36" t="s">
        <v>84</v>
      </c>
      <c r="C40" s="171">
        <v>1154940.6000000001</v>
      </c>
      <c r="D40" s="777">
        <v>2274919.4</v>
      </c>
      <c r="E40" s="777">
        <v>1258169.05</v>
      </c>
      <c r="F40" s="777">
        <v>14542332.699999999</v>
      </c>
      <c r="G40" s="777">
        <v>0</v>
      </c>
      <c r="H40" s="172">
        <v>19230361.75</v>
      </c>
      <c r="I40" s="777">
        <v>15949742.1</v>
      </c>
      <c r="J40" s="778">
        <v>3280619.65</v>
      </c>
    </row>
    <row r="41" spans="2:10">
      <c r="B41" s="36" t="s">
        <v>57</v>
      </c>
      <c r="C41" s="171">
        <v>1182701.0900000001</v>
      </c>
      <c r="D41" s="777">
        <v>2282183.77</v>
      </c>
      <c r="E41" s="777">
        <v>1266563.5900000001</v>
      </c>
      <c r="F41" s="777">
        <v>14710665</v>
      </c>
      <c r="G41" s="777">
        <v>0</v>
      </c>
      <c r="H41" s="172">
        <v>19442113.449999999</v>
      </c>
      <c r="I41" s="777">
        <v>16150558.58</v>
      </c>
      <c r="J41" s="778">
        <v>3291554.86</v>
      </c>
    </row>
    <row r="42" spans="2:10">
      <c r="B42" s="36" t="s">
        <v>58</v>
      </c>
      <c r="C42" s="171">
        <v>1155813.8500000001</v>
      </c>
      <c r="D42" s="777">
        <v>2295377.4500000002</v>
      </c>
      <c r="E42" s="777">
        <v>1276132.75</v>
      </c>
      <c r="F42" s="777">
        <v>14790373.15</v>
      </c>
      <c r="G42" s="777">
        <v>0</v>
      </c>
      <c r="H42" s="172">
        <v>19517697.199999999</v>
      </c>
      <c r="I42" s="777">
        <v>16217218.25</v>
      </c>
      <c r="J42" s="778">
        <v>3300478.95</v>
      </c>
    </row>
    <row r="43" spans="2:10">
      <c r="B43" s="36" t="s">
        <v>59</v>
      </c>
      <c r="C43" s="171">
        <v>1108830.3400000001</v>
      </c>
      <c r="D43" s="777">
        <v>2310219</v>
      </c>
      <c r="E43" s="777">
        <v>1276710.56</v>
      </c>
      <c r="F43" s="777">
        <v>14837450.82</v>
      </c>
      <c r="G43" s="777">
        <v>0</v>
      </c>
      <c r="H43" s="172">
        <v>19533210.733913042</v>
      </c>
      <c r="I43" s="777">
        <v>16240416.029999999</v>
      </c>
      <c r="J43" s="778">
        <v>3292794.69</v>
      </c>
    </row>
    <row r="44" spans="2:10">
      <c r="B44" s="36" t="s">
        <v>60</v>
      </c>
      <c r="C44" s="171">
        <v>1081326.47</v>
      </c>
      <c r="D44" s="777">
        <v>2286171.33</v>
      </c>
      <c r="E44" s="777">
        <v>1247113.52</v>
      </c>
      <c r="F44" s="777">
        <v>14705615.76</v>
      </c>
      <c r="G44" s="777">
        <v>0</v>
      </c>
      <c r="H44" s="172">
        <v>19320227.09</v>
      </c>
      <c r="I44" s="777">
        <v>16044709.23</v>
      </c>
      <c r="J44" s="778">
        <v>3275517.85</v>
      </c>
    </row>
    <row r="45" spans="2:10">
      <c r="B45" s="36" t="s">
        <v>61</v>
      </c>
      <c r="C45" s="171">
        <v>1107828.8500000001</v>
      </c>
      <c r="D45" s="777">
        <v>2294766.66</v>
      </c>
      <c r="E45" s="777">
        <v>1254033.76</v>
      </c>
      <c r="F45" s="777">
        <v>14666822.18</v>
      </c>
      <c r="G45" s="777">
        <v>0</v>
      </c>
      <c r="H45" s="172">
        <v>19323451.469999999</v>
      </c>
      <c r="I45" s="777">
        <v>16043079.99</v>
      </c>
      <c r="J45" s="778">
        <v>3280371.47</v>
      </c>
    </row>
    <row r="46" spans="2:10">
      <c r="B46" s="36" t="s">
        <v>62</v>
      </c>
      <c r="C46" s="171">
        <v>1116802.1299999999</v>
      </c>
      <c r="D46" s="777">
        <v>2294573.91</v>
      </c>
      <c r="E46" s="777">
        <v>1267977.1299999999</v>
      </c>
      <c r="F46" s="777">
        <v>14750639.48</v>
      </c>
      <c r="G46" s="777">
        <v>0</v>
      </c>
      <c r="H46" s="172">
        <v>19429992.649999999</v>
      </c>
      <c r="I46" s="777">
        <v>16143765.25</v>
      </c>
      <c r="J46" s="778">
        <v>3286227.39</v>
      </c>
    </row>
    <row r="47" spans="2:10">
      <c r="B47" s="39" t="s">
        <v>63</v>
      </c>
      <c r="C47" s="173">
        <v>1112736.2</v>
      </c>
      <c r="D47" s="779">
        <v>2296797.9</v>
      </c>
      <c r="E47" s="779">
        <v>1272634.1499999999</v>
      </c>
      <c r="F47" s="779">
        <v>14694710.199999999</v>
      </c>
      <c r="G47" s="779">
        <v>0</v>
      </c>
      <c r="H47" s="174">
        <v>19376878.449999999</v>
      </c>
      <c r="I47" s="779">
        <v>16093502.050000001</v>
      </c>
      <c r="J47" s="780">
        <v>3283376.4</v>
      </c>
    </row>
    <row r="48" spans="2:10">
      <c r="B48" s="36" t="s">
        <v>64</v>
      </c>
      <c r="C48" s="171">
        <v>1146363.77</v>
      </c>
      <c r="D48" s="777">
        <v>2285533.33</v>
      </c>
      <c r="E48" s="777">
        <v>1245402.5</v>
      </c>
      <c r="F48" s="777">
        <v>14731238.220000001</v>
      </c>
      <c r="G48" s="777">
        <v>0</v>
      </c>
      <c r="H48" s="172">
        <v>19408537.829999998</v>
      </c>
      <c r="I48" s="777">
        <v>16125196.33</v>
      </c>
      <c r="J48" s="778">
        <v>3283341.5</v>
      </c>
    </row>
    <row r="49" spans="2:12">
      <c r="B49" s="42">
        <v>2020</v>
      </c>
      <c r="C49" s="781"/>
      <c r="D49" s="782"/>
      <c r="E49" s="782"/>
      <c r="F49" s="782"/>
      <c r="G49" s="782"/>
      <c r="H49" s="783"/>
      <c r="I49" s="782"/>
      <c r="J49" s="784"/>
    </row>
    <row r="50" spans="2:12">
      <c r="B50" s="36" t="s">
        <v>81</v>
      </c>
      <c r="C50" s="171">
        <v>1129230</v>
      </c>
      <c r="D50" s="777">
        <v>2269085.2799999998</v>
      </c>
      <c r="E50" s="777">
        <v>1234814.8999999999</v>
      </c>
      <c r="F50" s="777">
        <v>14531363.470000001</v>
      </c>
      <c r="G50" s="777">
        <v>0</v>
      </c>
      <c r="H50" s="172">
        <v>19164493.66</v>
      </c>
      <c r="I50" s="777">
        <v>15899374.800000001</v>
      </c>
      <c r="J50" s="778">
        <v>3265118.85</v>
      </c>
    </row>
    <row r="51" spans="2:12">
      <c r="B51" s="36" t="s">
        <v>82</v>
      </c>
      <c r="C51" s="171">
        <v>1116551.8</v>
      </c>
      <c r="D51" s="777">
        <v>2279530.65</v>
      </c>
      <c r="E51" s="777">
        <v>1262722.8999999999</v>
      </c>
      <c r="F51" s="777">
        <v>14591423.6</v>
      </c>
      <c r="G51" s="777">
        <v>0</v>
      </c>
      <c r="H51" s="172">
        <v>19250228.949999999</v>
      </c>
      <c r="I51" s="777">
        <v>15978319.550000001</v>
      </c>
      <c r="J51" s="778">
        <v>3271909.4</v>
      </c>
    </row>
    <row r="52" spans="2:12">
      <c r="B52" s="36" t="s">
        <v>83</v>
      </c>
      <c r="C52" s="171">
        <v>1121340.6363636365</v>
      </c>
      <c r="D52" s="777">
        <v>2260458.6818181816</v>
      </c>
      <c r="E52" s="777">
        <v>1223658.6818181819</v>
      </c>
      <c r="F52" s="777">
        <v>14401301.59</v>
      </c>
      <c r="G52" s="777">
        <v>0</v>
      </c>
      <c r="H52" s="172">
        <v>19006759.59</v>
      </c>
      <c r="I52" s="777">
        <v>15740314.220000001</v>
      </c>
      <c r="J52" s="778">
        <v>3266445.3636363638</v>
      </c>
    </row>
    <row r="53" spans="2:12">
      <c r="B53" s="36" t="s">
        <v>84</v>
      </c>
      <c r="C53" s="171">
        <v>1130694.8500000001</v>
      </c>
      <c r="D53" s="777">
        <v>2198245.5499999998</v>
      </c>
      <c r="E53" s="777">
        <v>1127926.7</v>
      </c>
      <c r="F53" s="777">
        <v>14001799.699999999</v>
      </c>
      <c r="G53" s="777">
        <v>0</v>
      </c>
      <c r="H53" s="172">
        <v>18458666.800000001</v>
      </c>
      <c r="I53" s="777">
        <v>15233601.9</v>
      </c>
      <c r="J53" s="778">
        <v>3225064.9</v>
      </c>
    </row>
    <row r="54" spans="2:12">
      <c r="B54" s="36" t="s">
        <v>57</v>
      </c>
      <c r="C54" s="175">
        <v>1166506</v>
      </c>
      <c r="D54" s="176">
        <v>2200884.2000000002</v>
      </c>
      <c r="E54" s="176">
        <v>1185191.5</v>
      </c>
      <c r="F54" s="176">
        <v>14003547.15</v>
      </c>
      <c r="G54" s="947">
        <v>0</v>
      </c>
      <c r="H54" s="947">
        <v>18556128.850000001</v>
      </c>
      <c r="I54" s="175">
        <v>15321532.15</v>
      </c>
      <c r="J54" s="947">
        <v>3234596.7</v>
      </c>
    </row>
    <row r="55" spans="2:12">
      <c r="B55" s="36" t="s">
        <v>58</v>
      </c>
      <c r="C55" s="171">
        <v>1129020.77</v>
      </c>
      <c r="D55" s="777">
        <v>2215674.13</v>
      </c>
      <c r="E55" s="777">
        <v>1229419.6299999999</v>
      </c>
      <c r="F55" s="777">
        <v>14050222.130000001</v>
      </c>
      <c r="G55" s="777">
        <v>0</v>
      </c>
      <c r="H55" s="172">
        <v>18624336.68</v>
      </c>
      <c r="I55" s="777">
        <v>15365398.720000001</v>
      </c>
      <c r="J55" s="778">
        <v>3258937.95</v>
      </c>
    </row>
    <row r="56" spans="2:12">
      <c r="B56" s="36" t="s">
        <v>59</v>
      </c>
      <c r="C56" s="171">
        <v>1076264</v>
      </c>
      <c r="D56" s="777">
        <v>2237914</v>
      </c>
      <c r="E56" s="777">
        <v>1253748</v>
      </c>
      <c r="F56" s="777">
        <v>14217628</v>
      </c>
      <c r="G56" s="777">
        <v>0</v>
      </c>
      <c r="H56" s="172">
        <v>18785554</v>
      </c>
      <c r="I56" s="777">
        <v>15509112</v>
      </c>
      <c r="J56" s="778">
        <v>3276442</v>
      </c>
    </row>
    <row r="57" spans="2:12">
      <c r="B57" s="36" t="s">
        <v>60</v>
      </c>
      <c r="C57" s="171">
        <v>1070210.1399999999</v>
      </c>
      <c r="D57" s="777">
        <v>2231810.4700000002</v>
      </c>
      <c r="E57" s="777">
        <v>1246737.1399999999</v>
      </c>
      <c r="F57" s="777">
        <v>14243618.369999999</v>
      </c>
      <c r="G57" s="777">
        <v>0</v>
      </c>
      <c r="H57" s="172">
        <v>18792376.129999999</v>
      </c>
      <c r="I57" s="777">
        <v>15515471.369999999</v>
      </c>
      <c r="J57" s="778">
        <v>3276904.76</v>
      </c>
    </row>
    <row r="58" spans="2:12">
      <c r="B58" s="36" t="s">
        <v>61</v>
      </c>
      <c r="C58" s="175">
        <v>1106209.1299999999</v>
      </c>
      <c r="D58" s="176">
        <v>2243002.4</v>
      </c>
      <c r="E58" s="176">
        <v>1251673.1299999999</v>
      </c>
      <c r="F58" s="176">
        <v>14275504.529999999</v>
      </c>
      <c r="G58" s="947">
        <v>0</v>
      </c>
      <c r="H58" s="947">
        <v>18876389.219999999</v>
      </c>
      <c r="I58" s="175">
        <v>15598984.76</v>
      </c>
      <c r="J58" s="947">
        <v>3277404.45</v>
      </c>
      <c r="L58" s="865"/>
    </row>
    <row r="59" spans="2:12">
      <c r="B59" s="36" t="s">
        <v>62</v>
      </c>
      <c r="C59" s="171">
        <v>1106319.04</v>
      </c>
      <c r="D59" s="777">
        <v>2245822.71</v>
      </c>
      <c r="E59" s="777">
        <v>1263128.52</v>
      </c>
      <c r="F59" s="777">
        <v>14375093.68</v>
      </c>
      <c r="G59" s="777">
        <v>0</v>
      </c>
      <c r="H59" s="172">
        <v>18990363.949999999</v>
      </c>
      <c r="I59" s="777">
        <v>15711102.609999999</v>
      </c>
      <c r="J59" s="778">
        <v>3279261.33</v>
      </c>
    </row>
    <row r="60" spans="2:12">
      <c r="B60" s="39" t="s">
        <v>63</v>
      </c>
      <c r="C60" s="173">
        <v>1122250.42</v>
      </c>
      <c r="D60" s="779">
        <v>2249204.23</v>
      </c>
      <c r="E60" s="779">
        <v>1269189.19</v>
      </c>
      <c r="F60" s="779">
        <v>14381357.710000001</v>
      </c>
      <c r="G60" s="779">
        <v>0</v>
      </c>
      <c r="H60" s="174">
        <v>19022001.57</v>
      </c>
      <c r="I60" s="779">
        <v>15740173.800000001</v>
      </c>
      <c r="J60" s="780">
        <v>3281827.76</v>
      </c>
    </row>
    <row r="61" spans="2:12">
      <c r="B61" s="36" t="s">
        <v>64</v>
      </c>
      <c r="C61" s="171"/>
      <c r="D61" s="777"/>
      <c r="E61" s="777"/>
      <c r="F61" s="777"/>
      <c r="G61" s="777"/>
      <c r="H61" s="172"/>
      <c r="I61" s="777"/>
      <c r="J61" s="778"/>
    </row>
    <row r="63" spans="2:12">
      <c r="B63" s="1124" t="s">
        <v>285</v>
      </c>
      <c r="C63" s="1124"/>
      <c r="D63" s="1124"/>
      <c r="E63" s="1124"/>
      <c r="F63" s="1124"/>
      <c r="G63" s="1124"/>
      <c r="H63" s="1124"/>
      <c r="I63" s="1124"/>
      <c r="J63" s="1124"/>
    </row>
    <row r="64" spans="2:12">
      <c r="B64" s="1124"/>
      <c r="C64" s="1124"/>
      <c r="D64" s="1124"/>
      <c r="E64" s="1124"/>
      <c r="F64" s="1124"/>
      <c r="G64" s="1124"/>
      <c r="H64" s="1124"/>
      <c r="I64" s="1124"/>
      <c r="J64" s="1124"/>
    </row>
    <row r="65" spans="2:10">
      <c r="B65" s="1124"/>
      <c r="C65" s="1124"/>
      <c r="D65" s="1124"/>
      <c r="E65" s="1124"/>
      <c r="F65" s="1124"/>
      <c r="G65" s="1124"/>
      <c r="H65" s="1124"/>
      <c r="I65" s="1124"/>
      <c r="J65" s="1124"/>
    </row>
    <row r="66" spans="2:10">
      <c r="B66" s="1124"/>
      <c r="C66" s="1124"/>
      <c r="D66" s="1124"/>
      <c r="E66" s="1124"/>
      <c r="F66" s="1124"/>
      <c r="G66" s="1124"/>
      <c r="H66" s="1124"/>
      <c r="I66" s="1124"/>
      <c r="J66" s="1124"/>
    </row>
    <row r="67" spans="2:10">
      <c r="B67" s="1124"/>
      <c r="C67" s="1124"/>
      <c r="D67" s="1124"/>
      <c r="E67" s="1124"/>
      <c r="F67" s="1124"/>
      <c r="G67" s="1124"/>
      <c r="H67" s="1124"/>
      <c r="I67" s="1124"/>
      <c r="J67" s="1124"/>
    </row>
  </sheetData>
  <mergeCells count="5">
    <mergeCell ref="B1:J1"/>
    <mergeCell ref="C2:G2"/>
    <mergeCell ref="H2:H3"/>
    <mergeCell ref="I2:J2"/>
    <mergeCell ref="B63:J67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1"/>
  <sheetViews>
    <sheetView showGridLines="0" showRowColHeaders="0" workbookViewId="0">
      <pane ySplit="3" topLeftCell="A4" activePane="bottomLeft" state="frozen"/>
      <selection pane="bottomLeft" activeCell="P23" sqref="P23"/>
    </sheetView>
  </sheetViews>
  <sheetFormatPr baseColWidth="10" defaultColWidth="10.42578125" defaultRowHeight="12.75"/>
  <cols>
    <col min="1" max="1" width="3" style="28" customWidth="1"/>
    <col min="2" max="2" width="15.42578125" style="28" customWidth="1"/>
    <col min="3" max="3" width="12.140625" style="43" customWidth="1"/>
    <col min="4" max="4" width="13.7109375" style="43" customWidth="1"/>
    <col min="5" max="5" width="13.42578125" style="43" customWidth="1"/>
    <col min="6" max="6" width="13.85546875" style="43" customWidth="1"/>
    <col min="7" max="7" width="14.42578125" style="44" customWidth="1"/>
    <col min="8" max="8" width="14.140625" style="28" customWidth="1"/>
    <col min="9" max="9" width="12.5703125" style="28" customWidth="1"/>
    <col min="10" max="10" width="12.85546875" style="47" customWidth="1"/>
    <col min="11" max="11" width="13.42578125" style="47" customWidth="1"/>
    <col min="12" max="13" width="0" style="28" hidden="1" customWidth="1"/>
    <col min="14" max="17" width="10.42578125" style="35"/>
    <col min="18" max="16384" width="10.42578125" style="28"/>
  </cols>
  <sheetData>
    <row r="1" spans="2:11" ht="32.25" customHeight="1">
      <c r="B1" s="1125" t="s">
        <v>215</v>
      </c>
      <c r="C1" s="1125"/>
      <c r="D1" s="1125"/>
      <c r="E1" s="1125"/>
      <c r="F1" s="1125"/>
      <c r="G1" s="1125"/>
      <c r="H1" s="1125"/>
      <c r="I1" s="1125"/>
      <c r="J1" s="1125"/>
      <c r="K1" s="1125"/>
    </row>
    <row r="2" spans="2:11" ht="18" customHeight="1">
      <c r="B2" s="520"/>
      <c r="C2" s="1128" t="s">
        <v>207</v>
      </c>
      <c r="D2" s="1129"/>
      <c r="E2" s="1129"/>
      <c r="F2" s="1130"/>
      <c r="G2" s="1120" t="s">
        <v>94</v>
      </c>
      <c r="H2" s="1131" t="s">
        <v>208</v>
      </c>
      <c r="I2" s="1129"/>
      <c r="J2" s="1126" t="s">
        <v>222</v>
      </c>
      <c r="K2" s="1127"/>
    </row>
    <row r="3" spans="2:11" ht="42" customHeight="1">
      <c r="B3" s="553" t="s">
        <v>653</v>
      </c>
      <c r="C3" s="555" t="s">
        <v>219</v>
      </c>
      <c r="D3" s="555" t="s">
        <v>210</v>
      </c>
      <c r="E3" s="555" t="s">
        <v>96</v>
      </c>
      <c r="F3" s="556" t="s">
        <v>211</v>
      </c>
      <c r="G3" s="1121"/>
      <c r="H3" s="557" t="s">
        <v>212</v>
      </c>
      <c r="I3" s="558" t="s">
        <v>213</v>
      </c>
      <c r="J3" s="559" t="s">
        <v>157</v>
      </c>
      <c r="K3" s="559" t="s">
        <v>223</v>
      </c>
    </row>
    <row r="4" spans="2:11">
      <c r="B4" s="32">
        <v>2001</v>
      </c>
      <c r="C4" s="30">
        <v>1303712.49</v>
      </c>
      <c r="D4" s="785">
        <v>2693306.81</v>
      </c>
      <c r="E4" s="785">
        <v>1769921.16</v>
      </c>
      <c r="F4" s="785">
        <v>10105881.799999999</v>
      </c>
      <c r="G4" s="31">
        <v>15879427.949999997</v>
      </c>
      <c r="H4" s="785">
        <v>12886750.026410654</v>
      </c>
      <c r="I4" s="786">
        <v>2994831.9935893444</v>
      </c>
      <c r="J4" s="45">
        <v>43242.539999997243</v>
      </c>
      <c r="K4" s="787"/>
    </row>
    <row r="5" spans="2:11">
      <c r="B5" s="32">
        <v>2002</v>
      </c>
      <c r="C5" s="30">
        <v>1306553.47</v>
      </c>
      <c r="D5" s="785">
        <v>2690936.46</v>
      </c>
      <c r="E5" s="785">
        <v>1873803.57</v>
      </c>
      <c r="F5" s="785">
        <v>10494975.1</v>
      </c>
      <c r="G5" s="31">
        <v>16374379.050000003</v>
      </c>
      <c r="H5" s="785">
        <v>13328802.895994129</v>
      </c>
      <c r="I5" s="786">
        <v>3045989.0440058727</v>
      </c>
      <c r="J5" s="45">
        <v>43693.569999998435</v>
      </c>
      <c r="K5" s="787">
        <v>494951.10000000522</v>
      </c>
    </row>
    <row r="6" spans="2:11">
      <c r="B6" s="32">
        <v>2003</v>
      </c>
      <c r="C6" s="30">
        <v>1310501.75</v>
      </c>
      <c r="D6" s="785">
        <v>2672538.2200000002</v>
      </c>
      <c r="E6" s="785">
        <v>1950761.69</v>
      </c>
      <c r="F6" s="785">
        <v>10904764.6</v>
      </c>
      <c r="G6" s="31">
        <v>16850756.650000002</v>
      </c>
      <c r="H6" s="785">
        <v>13720822.438810693</v>
      </c>
      <c r="I6" s="786">
        <v>3129349.6611893098</v>
      </c>
      <c r="J6" s="45">
        <v>32297.900000002235</v>
      </c>
      <c r="K6" s="787">
        <v>476377.59999999963</v>
      </c>
    </row>
    <row r="7" spans="2:11">
      <c r="B7" s="32">
        <v>2004</v>
      </c>
      <c r="C7" s="30">
        <v>1257457.22</v>
      </c>
      <c r="D7" s="785">
        <v>2659185.42</v>
      </c>
      <c r="E7" s="785">
        <v>2064044.49</v>
      </c>
      <c r="F7" s="785">
        <v>11357125.6</v>
      </c>
      <c r="G7" s="31">
        <v>17346709.34</v>
      </c>
      <c r="H7" s="785">
        <v>14117085.435501503</v>
      </c>
      <c r="I7" s="786">
        <v>3229847.7944984958</v>
      </c>
      <c r="J7" s="45">
        <v>46582.400000002235</v>
      </c>
      <c r="K7" s="787">
        <v>495952.68999999762</v>
      </c>
    </row>
    <row r="8" spans="2:11">
      <c r="B8" s="32">
        <v>2005</v>
      </c>
      <c r="C8" s="30">
        <v>1243180.6499999999</v>
      </c>
      <c r="D8" s="785">
        <v>2651123.2999999998</v>
      </c>
      <c r="E8" s="785">
        <v>2291281.2400000002</v>
      </c>
      <c r="F8" s="785">
        <v>12134551.5</v>
      </c>
      <c r="G8" s="31">
        <v>18328142.780000001</v>
      </c>
      <c r="H8" s="785">
        <v>14940475.190657053</v>
      </c>
      <c r="I8" s="786">
        <v>3388980.8093429497</v>
      </c>
      <c r="J8" s="45">
        <v>44654.280000001192</v>
      </c>
      <c r="K8" s="787">
        <v>981433.44000000134</v>
      </c>
    </row>
    <row r="9" spans="2:11">
      <c r="B9" s="32">
        <v>2006</v>
      </c>
      <c r="C9" s="30">
        <v>1193506.6499999999</v>
      </c>
      <c r="D9" s="785">
        <v>2656428.86</v>
      </c>
      <c r="E9" s="785">
        <v>2443882.11</v>
      </c>
      <c r="F9" s="785">
        <v>12611903.800000001</v>
      </c>
      <c r="G9" s="31">
        <v>18914683.180000003</v>
      </c>
      <c r="H9" s="785">
        <v>15476083.67077305</v>
      </c>
      <c r="I9" s="786">
        <v>3439403.3592269518</v>
      </c>
      <c r="J9" s="45">
        <v>57182.800000000745</v>
      </c>
      <c r="K9" s="787">
        <v>586540.40000000224</v>
      </c>
    </row>
    <row r="10" spans="2:11">
      <c r="B10" s="32">
        <v>2007</v>
      </c>
      <c r="C10" s="30">
        <v>1186069.8600000001</v>
      </c>
      <c r="D10" s="785">
        <v>2726208.69</v>
      </c>
      <c r="E10" s="785">
        <v>2474101.33</v>
      </c>
      <c r="F10" s="785">
        <v>13010975.200000001</v>
      </c>
      <c r="G10" s="31">
        <v>19400003.780000001</v>
      </c>
      <c r="H10" s="785">
        <v>15889454.069997057</v>
      </c>
      <c r="I10" s="786">
        <v>3514644.7200029464</v>
      </c>
      <c r="J10" s="45">
        <v>31349.36000001058</v>
      </c>
      <c r="K10" s="787">
        <v>485320.59999999776</v>
      </c>
    </row>
    <row r="11" spans="2:11">
      <c r="B11" s="29">
        <v>2008</v>
      </c>
      <c r="C11" s="948">
        <v>1219279.58</v>
      </c>
      <c r="D11" s="949">
        <v>2571787.9300000002</v>
      </c>
      <c r="E11" s="949">
        <v>1987979.27</v>
      </c>
      <c r="F11" s="949">
        <v>12964248.6</v>
      </c>
      <c r="G11" s="950">
        <v>18741278.349999998</v>
      </c>
      <c r="H11" s="949">
        <v>15298256.800000001</v>
      </c>
      <c r="I11" s="951">
        <v>3448629.6499999985</v>
      </c>
      <c r="J11" s="45">
        <v>-161377.37000000104</v>
      </c>
      <c r="K11" s="787">
        <v>-658725.43000000343</v>
      </c>
    </row>
    <row r="12" spans="2:11">
      <c r="B12" s="381" t="s">
        <v>288</v>
      </c>
      <c r="C12" s="788"/>
      <c r="D12" s="788"/>
      <c r="E12" s="788"/>
      <c r="F12" s="788"/>
      <c r="G12" s="788"/>
      <c r="H12" s="788"/>
      <c r="I12" s="789"/>
      <c r="J12" s="48"/>
      <c r="K12" s="952"/>
    </row>
    <row r="13" spans="2:11">
      <c r="B13" s="29">
        <v>2008</v>
      </c>
      <c r="C13" s="30">
        <v>1165816.95</v>
      </c>
      <c r="D13" s="785">
        <v>2607562.77</v>
      </c>
      <c r="E13" s="785">
        <v>2087826.38</v>
      </c>
      <c r="F13" s="785">
        <v>12839248.549999999</v>
      </c>
      <c r="G13" s="31">
        <v>18704147.949999999</v>
      </c>
      <c r="H13" s="785">
        <v>15259591.65</v>
      </c>
      <c r="I13" s="786">
        <v>3444691.9</v>
      </c>
      <c r="J13" s="45">
        <v>-155758.95000000298</v>
      </c>
      <c r="K13" s="787">
        <v>-695855.83000000194</v>
      </c>
    </row>
    <row r="14" spans="2:11">
      <c r="B14" s="29">
        <v>2009</v>
      </c>
      <c r="C14" s="30">
        <v>1211270.4100000001</v>
      </c>
      <c r="D14" s="785">
        <v>2345747.36</v>
      </c>
      <c r="E14" s="785">
        <v>1694299.4000000001</v>
      </c>
      <c r="F14" s="785">
        <v>12574165.91</v>
      </c>
      <c r="G14" s="31">
        <v>17829862.41</v>
      </c>
      <c r="H14" s="785">
        <v>14554275.709999999</v>
      </c>
      <c r="I14" s="786">
        <v>3274988.4299999997</v>
      </c>
      <c r="J14" s="45">
        <v>-20185.430000003427</v>
      </c>
      <c r="K14" s="787">
        <v>-874285.53999999911</v>
      </c>
    </row>
    <row r="15" spans="2:11">
      <c r="B15" s="29">
        <v>2010</v>
      </c>
      <c r="C15" s="30">
        <v>1199148.68</v>
      </c>
      <c r="D15" s="785">
        <v>2272081.3199999998</v>
      </c>
      <c r="E15" s="785">
        <v>1503390.22</v>
      </c>
      <c r="F15" s="785">
        <v>12631467.640000001</v>
      </c>
      <c r="G15" s="31">
        <v>17604611.040000003</v>
      </c>
      <c r="H15" s="785">
        <v>14390534.74</v>
      </c>
      <c r="I15" s="786">
        <v>3213873.52</v>
      </c>
      <c r="J15" s="45">
        <v>-8206.7099999971688</v>
      </c>
      <c r="K15" s="787">
        <v>-225251.36999999732</v>
      </c>
    </row>
    <row r="16" spans="2:11">
      <c r="B16" s="29">
        <v>2011</v>
      </c>
      <c r="C16" s="30">
        <v>1190471.73</v>
      </c>
      <c r="D16" s="785">
        <v>2196072.9700000002</v>
      </c>
      <c r="E16" s="785">
        <v>1276116.17</v>
      </c>
      <c r="F16" s="785">
        <v>12591109.98</v>
      </c>
      <c r="G16" s="31">
        <v>17253916.48</v>
      </c>
      <c r="H16" s="785">
        <v>14077194.180000002</v>
      </c>
      <c r="I16" s="786">
        <v>3177129</v>
      </c>
      <c r="J16" s="45">
        <v>-57780.670000001788</v>
      </c>
      <c r="K16" s="787">
        <v>-350694.56000000238</v>
      </c>
    </row>
    <row r="17" spans="2:11">
      <c r="B17" s="29">
        <v>2012</v>
      </c>
      <c r="C17" s="30">
        <v>1156691.3600000001</v>
      </c>
      <c r="D17" s="785">
        <v>2064996.5000000002</v>
      </c>
      <c r="E17" s="785">
        <v>1059560.08</v>
      </c>
      <c r="F17" s="785">
        <v>12261602.749999998</v>
      </c>
      <c r="G17" s="31">
        <v>16542847.35</v>
      </c>
      <c r="H17" s="785">
        <v>13497253.549999999</v>
      </c>
      <c r="I17" s="786">
        <v>3045960.53</v>
      </c>
      <c r="J17" s="45">
        <v>-151052.24000000022</v>
      </c>
      <c r="K17" s="787">
        <v>-711069.13000000082</v>
      </c>
    </row>
    <row r="18" spans="2:11">
      <c r="B18" s="29">
        <v>2013</v>
      </c>
      <c r="C18" s="30">
        <v>1095436.6700000002</v>
      </c>
      <c r="D18" s="785">
        <v>2013106.75</v>
      </c>
      <c r="E18" s="785">
        <v>978442.304</v>
      </c>
      <c r="F18" s="785">
        <v>12228773.85</v>
      </c>
      <c r="G18" s="31">
        <v>16312486.449999999</v>
      </c>
      <c r="H18" s="785">
        <v>13254759.649999999</v>
      </c>
      <c r="I18" s="786">
        <v>3058444.62</v>
      </c>
      <c r="J18" s="45">
        <v>-17072.090000001714</v>
      </c>
      <c r="K18" s="787">
        <v>-230360.90000000037</v>
      </c>
    </row>
    <row r="19" spans="2:11">
      <c r="B19" s="29">
        <v>2014</v>
      </c>
      <c r="C19" s="30">
        <v>1115431.99</v>
      </c>
      <c r="D19" s="785">
        <v>2032262.0899999999</v>
      </c>
      <c r="E19" s="785">
        <v>995134.41999999993</v>
      </c>
      <c r="F19" s="785">
        <v>12590097</v>
      </c>
      <c r="G19" s="31">
        <v>16724131.599999998</v>
      </c>
      <c r="H19" s="785">
        <v>13590345.4</v>
      </c>
      <c r="I19" s="786">
        <v>3136252.8400000003</v>
      </c>
      <c r="J19" s="45">
        <v>52801.489999998361</v>
      </c>
      <c r="K19" s="787">
        <v>411645.14999999851</v>
      </c>
    </row>
    <row r="20" spans="2:11">
      <c r="B20" s="29">
        <v>2015.01318681319</v>
      </c>
      <c r="C20" s="30">
        <v>1129477.1599999999</v>
      </c>
      <c r="D20" s="785">
        <v>2088186.85</v>
      </c>
      <c r="E20" s="785">
        <v>1037140.0900000001</v>
      </c>
      <c r="F20" s="785">
        <v>13010681.100000001</v>
      </c>
      <c r="G20" s="31">
        <v>17257277.400000002</v>
      </c>
      <c r="H20" s="785">
        <v>14079482.199999999</v>
      </c>
      <c r="I20" s="786">
        <v>3182107.34</v>
      </c>
      <c r="J20" s="45">
        <v>54446.270000003278</v>
      </c>
      <c r="K20" s="787">
        <v>533145.80000000447</v>
      </c>
    </row>
    <row r="21" spans="2:11">
      <c r="B21" s="29">
        <v>2016</v>
      </c>
      <c r="C21" s="30">
        <v>1133005.96</v>
      </c>
      <c r="D21" s="785">
        <v>2148365.6799999997</v>
      </c>
      <c r="E21" s="785">
        <v>1071881.3299999998</v>
      </c>
      <c r="F21" s="785">
        <v>13466918.595238095</v>
      </c>
      <c r="G21" s="31">
        <v>17818550.395238098</v>
      </c>
      <c r="H21" s="785">
        <v>14609787.695238095</v>
      </c>
      <c r="I21" s="786">
        <v>3212361.8000000003</v>
      </c>
      <c r="J21" s="45">
        <v>35860.445238094777</v>
      </c>
      <c r="K21" s="787">
        <v>561272.99523809552</v>
      </c>
    </row>
    <row r="22" spans="2:11">
      <c r="B22" s="29">
        <v>2017</v>
      </c>
      <c r="C22" s="30">
        <v>1139794.47</v>
      </c>
      <c r="D22" s="785">
        <v>2217624.4900000002</v>
      </c>
      <c r="E22" s="785">
        <v>1148807</v>
      </c>
      <c r="F22" s="785">
        <v>13947872.939999999</v>
      </c>
      <c r="G22" s="31">
        <v>18451836.140000001</v>
      </c>
      <c r="H22" s="785">
        <v>15225983.74</v>
      </c>
      <c r="I22" s="786">
        <v>3230457.8299999996</v>
      </c>
      <c r="J22" s="45">
        <v>52393.490000002086</v>
      </c>
      <c r="K22" s="787">
        <v>633285.74476190284</v>
      </c>
    </row>
    <row r="23" spans="2:11">
      <c r="B23" s="50">
        <v>2018</v>
      </c>
      <c r="C23" s="790"/>
      <c r="D23" s="791"/>
      <c r="E23" s="791"/>
      <c r="F23" s="791"/>
      <c r="G23" s="792"/>
      <c r="H23" s="791"/>
      <c r="I23" s="793"/>
      <c r="J23" s="51"/>
      <c r="K23" s="794"/>
    </row>
    <row r="24" spans="2:11">
      <c r="B24" s="52" t="s">
        <v>81</v>
      </c>
      <c r="C24" s="37">
        <v>1133138.32</v>
      </c>
      <c r="D24" s="795">
        <v>2230153.0499999998</v>
      </c>
      <c r="E24" s="795">
        <v>1162925.26</v>
      </c>
      <c r="F24" s="795">
        <v>14015459.030000001</v>
      </c>
      <c r="G24" s="38">
        <v>18538493.43</v>
      </c>
      <c r="H24" s="795">
        <v>15305130.23</v>
      </c>
      <c r="I24" s="796">
        <v>3233004.6900000004</v>
      </c>
      <c r="J24" s="49">
        <v>56809.260000001639</v>
      </c>
      <c r="K24" s="49">
        <v>616733.75</v>
      </c>
    </row>
    <row r="25" spans="2:11">
      <c r="B25" s="52" t="s">
        <v>82</v>
      </c>
      <c r="C25" s="37">
        <v>1134434.8600000001</v>
      </c>
      <c r="D25" s="795">
        <v>2236450.58</v>
      </c>
      <c r="E25" s="795">
        <v>1166608.53</v>
      </c>
      <c r="F25" s="795">
        <v>14055906.950000001</v>
      </c>
      <c r="G25" s="38">
        <v>18591544.450000003</v>
      </c>
      <c r="H25" s="795">
        <v>15346591.450000001</v>
      </c>
      <c r="I25" s="796">
        <v>3244630.69</v>
      </c>
      <c r="J25" s="49">
        <v>53051.020000003278</v>
      </c>
      <c r="K25" s="49">
        <v>619799.65000000596</v>
      </c>
    </row>
    <row r="26" spans="2:11">
      <c r="B26" s="52" t="s">
        <v>83</v>
      </c>
      <c r="C26" s="37">
        <v>1129798.1099999999</v>
      </c>
      <c r="D26" s="795">
        <v>2241054.5</v>
      </c>
      <c r="E26" s="795">
        <v>1166595.7000000002</v>
      </c>
      <c r="F26" s="795">
        <v>14088801.550000001</v>
      </c>
      <c r="G26" s="38">
        <v>18627648.150000002</v>
      </c>
      <c r="H26" s="795">
        <v>15375349.65</v>
      </c>
      <c r="I26" s="796">
        <v>3252318.49</v>
      </c>
      <c r="J26" s="49">
        <v>36103.699999999255</v>
      </c>
      <c r="K26" s="49">
        <v>592139.69000000134</v>
      </c>
    </row>
    <row r="27" spans="2:11">
      <c r="B27" s="52" t="s">
        <v>84</v>
      </c>
      <c r="C27" s="53">
        <v>1136406.58</v>
      </c>
      <c r="D27" s="953">
        <v>2242948.14</v>
      </c>
      <c r="E27" s="953">
        <v>1173360.4099999999</v>
      </c>
      <c r="F27" s="953">
        <v>14111431.310000001</v>
      </c>
      <c r="G27" s="54">
        <v>18666794.809999999</v>
      </c>
      <c r="H27" s="953">
        <v>15410502.110000001</v>
      </c>
      <c r="I27" s="954">
        <v>3255830.39</v>
      </c>
      <c r="J27" s="55">
        <v>39146.659999996424</v>
      </c>
      <c r="K27" s="55">
        <v>554610.98000000045</v>
      </c>
    </row>
    <row r="28" spans="2:11">
      <c r="B28" s="52" t="s">
        <v>57</v>
      </c>
      <c r="C28" s="37">
        <v>1137749.04</v>
      </c>
      <c r="D28" s="795">
        <v>2246958.0299999998</v>
      </c>
      <c r="E28" s="795">
        <v>1184523.49</v>
      </c>
      <c r="F28" s="795">
        <v>14152479.090909092</v>
      </c>
      <c r="G28" s="38">
        <v>18726256.290909093</v>
      </c>
      <c r="H28" s="795">
        <v>15466228.990909092</v>
      </c>
      <c r="I28" s="796">
        <v>3258989</v>
      </c>
      <c r="J28" s="49">
        <v>59461.480909094214</v>
      </c>
      <c r="K28" s="49">
        <v>557967.45090909675</v>
      </c>
    </row>
    <row r="29" spans="2:11">
      <c r="B29" s="52" t="s">
        <v>58</v>
      </c>
      <c r="C29" s="37">
        <v>1141851.01</v>
      </c>
      <c r="D29" s="795">
        <v>2252767.4499999997</v>
      </c>
      <c r="E29" s="795">
        <v>1192625.67</v>
      </c>
      <c r="F29" s="795">
        <v>14186541.9</v>
      </c>
      <c r="G29" s="38">
        <v>18779760.300000001</v>
      </c>
      <c r="H29" s="795">
        <v>15515938.100000001</v>
      </c>
      <c r="I29" s="796">
        <v>3262549.4899999998</v>
      </c>
      <c r="J29" s="49">
        <v>53504.009090907872</v>
      </c>
      <c r="K29" s="49">
        <v>560684.95000000298</v>
      </c>
    </row>
    <row r="30" spans="2:11">
      <c r="B30" s="52" t="s">
        <v>59</v>
      </c>
      <c r="C30" s="37">
        <v>1140545.6200000001</v>
      </c>
      <c r="D30" s="795">
        <v>2254119.0700000003</v>
      </c>
      <c r="E30" s="795">
        <v>1199617.45</v>
      </c>
      <c r="F30" s="795">
        <v>14218156.68</v>
      </c>
      <c r="G30" s="38">
        <v>18813953.979999997</v>
      </c>
      <c r="H30" s="795">
        <v>15548453.279999999</v>
      </c>
      <c r="I30" s="796">
        <v>3264167.4200000004</v>
      </c>
      <c r="J30" s="49">
        <v>34193.679999995977</v>
      </c>
      <c r="K30" s="49">
        <v>550586.93999999762</v>
      </c>
    </row>
    <row r="31" spans="2:11">
      <c r="B31" s="52" t="s">
        <v>60</v>
      </c>
      <c r="C31" s="37">
        <v>1136143.5</v>
      </c>
      <c r="D31" s="795">
        <v>2254718.9899999998</v>
      </c>
      <c r="E31" s="795">
        <v>1204801.9099999999</v>
      </c>
      <c r="F31" s="795">
        <v>14248981.9</v>
      </c>
      <c r="G31" s="38">
        <v>18839722.5</v>
      </c>
      <c r="H31" s="795">
        <v>15574473.200000001</v>
      </c>
      <c r="I31" s="796">
        <v>3264931.9099999997</v>
      </c>
      <c r="J31" s="49">
        <v>25768.520000003278</v>
      </c>
      <c r="K31" s="49">
        <v>541610.05999999866</v>
      </c>
    </row>
    <row r="32" spans="2:11">
      <c r="B32" s="52" t="s">
        <v>61</v>
      </c>
      <c r="C32" s="37">
        <v>1130484.0799999998</v>
      </c>
      <c r="D32" s="795">
        <v>2258946.67</v>
      </c>
      <c r="E32" s="795">
        <v>1211778.0900000001</v>
      </c>
      <c r="F32" s="795">
        <v>14290446.700000001</v>
      </c>
      <c r="G32" s="38">
        <v>18888705.799999997</v>
      </c>
      <c r="H32" s="795">
        <v>15620925.800000001</v>
      </c>
      <c r="I32" s="796">
        <v>3268149.33</v>
      </c>
      <c r="J32" s="58">
        <v>48983.29999999702</v>
      </c>
      <c r="K32" s="49">
        <v>539446.82999999821</v>
      </c>
    </row>
    <row r="33" spans="2:11">
      <c r="B33" s="52" t="s">
        <v>62</v>
      </c>
      <c r="C33" s="37">
        <v>1155284.81</v>
      </c>
      <c r="D33" s="795">
        <v>2263279.3000000003</v>
      </c>
      <c r="E33" s="795">
        <v>1217419.8400000001</v>
      </c>
      <c r="F33" s="795">
        <v>14327001.5</v>
      </c>
      <c r="G33" s="38">
        <v>18952670.399999999</v>
      </c>
      <c r="H33" s="795">
        <v>15684225.1</v>
      </c>
      <c r="I33" s="796">
        <v>3271601.26</v>
      </c>
      <c r="J33" s="58">
        <v>63964.60000000149</v>
      </c>
      <c r="K33" s="38">
        <v>553227.75</v>
      </c>
    </row>
    <row r="34" spans="2:11">
      <c r="B34" s="56" t="s">
        <v>63</v>
      </c>
      <c r="C34" s="40">
        <v>1137909.81</v>
      </c>
      <c r="D34" s="797">
        <v>2263163.33</v>
      </c>
      <c r="E34" s="797">
        <v>1220869.79</v>
      </c>
      <c r="F34" s="797">
        <v>14361251.67</v>
      </c>
      <c r="G34" s="41">
        <v>18987295.170000002</v>
      </c>
      <c r="H34" s="797">
        <v>15716783.57</v>
      </c>
      <c r="I34" s="798">
        <v>3273162.94</v>
      </c>
      <c r="J34" s="57">
        <v>34624.770000003278</v>
      </c>
      <c r="K34" s="57">
        <v>535459.03000000119</v>
      </c>
    </row>
    <row r="35" spans="2:11">
      <c r="B35" s="52" t="s">
        <v>64</v>
      </c>
      <c r="C35" s="37">
        <v>1146955.3900000001</v>
      </c>
      <c r="D35" s="795">
        <v>2266880.48</v>
      </c>
      <c r="E35" s="795">
        <v>1229582.58</v>
      </c>
      <c r="F35" s="795">
        <v>14399374.9</v>
      </c>
      <c r="G35" s="38">
        <v>19040450.699999999</v>
      </c>
      <c r="H35" s="795">
        <v>15765538</v>
      </c>
      <c r="I35" s="796">
        <v>3273905.1399999997</v>
      </c>
      <c r="J35" s="49">
        <v>53155.529999997467</v>
      </c>
      <c r="K35" s="49">
        <v>558766.53000000119</v>
      </c>
    </row>
    <row r="36" spans="2:11">
      <c r="B36" s="50">
        <v>2019</v>
      </c>
      <c r="C36" s="790"/>
      <c r="D36" s="791"/>
      <c r="E36" s="791"/>
      <c r="F36" s="791"/>
      <c r="G36" s="792"/>
      <c r="H36" s="791"/>
      <c r="I36" s="793"/>
      <c r="J36" s="799"/>
      <c r="K36" s="800"/>
    </row>
    <row r="37" spans="2:11">
      <c r="B37" s="52" t="s">
        <v>81</v>
      </c>
      <c r="C37" s="37">
        <v>1148891.5899999999</v>
      </c>
      <c r="D37" s="795">
        <v>2271702.4</v>
      </c>
      <c r="E37" s="795">
        <v>1237578.7</v>
      </c>
      <c r="F37" s="795">
        <v>14425576.059999999</v>
      </c>
      <c r="G37" s="38">
        <v>19082866.460000001</v>
      </c>
      <c r="H37" s="795">
        <v>15808574.460000001</v>
      </c>
      <c r="I37" s="796">
        <v>3273483.48</v>
      </c>
      <c r="J37" s="49">
        <v>42415.760000001639</v>
      </c>
      <c r="K37" s="49">
        <v>544373.03000000119</v>
      </c>
    </row>
    <row r="38" spans="2:11">
      <c r="B38" s="52" t="s">
        <v>82</v>
      </c>
      <c r="C38" s="37">
        <v>1147760.6800000002</v>
      </c>
      <c r="D38" s="795">
        <v>2274072.0099999998</v>
      </c>
      <c r="E38" s="795">
        <v>1244495.97</v>
      </c>
      <c r="F38" s="795">
        <v>14454497.199999999</v>
      </c>
      <c r="G38" s="38">
        <v>19122753.600000001</v>
      </c>
      <c r="H38" s="795">
        <v>15848375.699999999</v>
      </c>
      <c r="I38" s="796">
        <v>3274574.3400000003</v>
      </c>
      <c r="J38" s="49">
        <v>39887.140000000596</v>
      </c>
      <c r="K38" s="49">
        <v>531209.14999999851</v>
      </c>
    </row>
    <row r="39" spans="2:11">
      <c r="B39" s="52" t="s">
        <v>83</v>
      </c>
      <c r="C39" s="37">
        <v>1147714.49</v>
      </c>
      <c r="D39" s="795">
        <v>2277863.48</v>
      </c>
      <c r="E39" s="795">
        <v>1251654.54</v>
      </c>
      <c r="F39" s="795">
        <v>14488235.42</v>
      </c>
      <c r="G39" s="38">
        <v>19169074.720000003</v>
      </c>
      <c r="H39" s="795">
        <v>15893852.119999999</v>
      </c>
      <c r="I39" s="796">
        <v>3275550.12</v>
      </c>
      <c r="J39" s="49">
        <v>46321.120000001043</v>
      </c>
      <c r="K39" s="49">
        <v>541426.5700000003</v>
      </c>
    </row>
    <row r="40" spans="2:11">
      <c r="B40" s="52" t="s">
        <v>84</v>
      </c>
      <c r="C40" s="53">
        <v>1142493.8500000001</v>
      </c>
      <c r="D40" s="953">
        <v>2283455.8499999996</v>
      </c>
      <c r="E40" s="953">
        <v>1255301.6000000001</v>
      </c>
      <c r="F40" s="953">
        <v>14524265.35</v>
      </c>
      <c r="G40" s="54">
        <v>19211510.75</v>
      </c>
      <c r="H40" s="953">
        <v>15935644.75</v>
      </c>
      <c r="I40" s="954">
        <v>3275336.73</v>
      </c>
      <c r="J40" s="55">
        <v>42436.029999997467</v>
      </c>
      <c r="K40" s="49">
        <v>544715.94000000134</v>
      </c>
    </row>
    <row r="41" spans="2:11">
      <c r="B41" s="52" t="s">
        <v>57</v>
      </c>
      <c r="C41" s="37">
        <v>1141395.73</v>
      </c>
      <c r="D41" s="795">
        <v>2281822.6800000002</v>
      </c>
      <c r="E41" s="795">
        <v>1253741.3500000001</v>
      </c>
      <c r="F41" s="795">
        <v>14561731.469999999</v>
      </c>
      <c r="G41" s="38">
        <v>19246510.07</v>
      </c>
      <c r="H41" s="795">
        <v>15970209.869999999</v>
      </c>
      <c r="I41" s="796">
        <v>3275229.7800000003</v>
      </c>
      <c r="J41" s="58">
        <v>34999.320000000298</v>
      </c>
      <c r="K41" s="49">
        <v>520253.77909090742</v>
      </c>
    </row>
    <row r="42" spans="2:11">
      <c r="B42" s="52" t="s">
        <v>58</v>
      </c>
      <c r="C42" s="37">
        <v>1137821.69</v>
      </c>
      <c r="D42" s="795">
        <v>2281935.46</v>
      </c>
      <c r="E42" s="795">
        <v>1255240.6800000002</v>
      </c>
      <c r="F42" s="795">
        <v>14599543.299999999</v>
      </c>
      <c r="G42" s="38">
        <v>19281483.700000003</v>
      </c>
      <c r="H42" s="795">
        <v>16004309.999999998</v>
      </c>
      <c r="I42" s="796">
        <v>3275775.22</v>
      </c>
      <c r="J42" s="58">
        <v>34973.630000002682</v>
      </c>
      <c r="K42" s="49">
        <v>501723.40000000224</v>
      </c>
    </row>
    <row r="43" spans="2:11">
      <c r="B43" s="52" t="s">
        <v>59</v>
      </c>
      <c r="C43" s="37">
        <v>1133812.43</v>
      </c>
      <c r="D43" s="795">
        <v>2283300.15</v>
      </c>
      <c r="E43" s="795">
        <v>1257212.94</v>
      </c>
      <c r="F43" s="795">
        <v>14626854.560000001</v>
      </c>
      <c r="G43" s="38">
        <v>19302880.559999999</v>
      </c>
      <c r="H43" s="795">
        <v>16025571.960000001</v>
      </c>
      <c r="I43" s="796">
        <v>3276264.14</v>
      </c>
      <c r="J43" s="58">
        <v>21396.859999995679</v>
      </c>
      <c r="K43" s="49">
        <v>488926.58000000194</v>
      </c>
    </row>
    <row r="44" spans="2:11">
      <c r="B44" s="52" t="s">
        <v>60</v>
      </c>
      <c r="C44" s="37">
        <v>1130914.55</v>
      </c>
      <c r="D44" s="795">
        <v>2285482.0300000003</v>
      </c>
      <c r="E44" s="795">
        <v>1257759.07</v>
      </c>
      <c r="F44" s="795">
        <v>14656574.059999999</v>
      </c>
      <c r="G44" s="38">
        <v>19324938.160000004</v>
      </c>
      <c r="H44" s="795">
        <v>16047328.760000002</v>
      </c>
      <c r="I44" s="796">
        <v>3277564.81</v>
      </c>
      <c r="J44" s="58">
        <v>22057.600000005215</v>
      </c>
      <c r="K44" s="49">
        <v>485215.66000000387</v>
      </c>
    </row>
    <row r="45" spans="2:11">
      <c r="B45" s="52" t="s">
        <v>61</v>
      </c>
      <c r="C45" s="37">
        <v>1131660.54</v>
      </c>
      <c r="D45" s="795">
        <v>2287417.8499999996</v>
      </c>
      <c r="E45" s="795">
        <v>1261177.0799999998</v>
      </c>
      <c r="F45" s="795">
        <v>14678631.079999998</v>
      </c>
      <c r="G45" s="38">
        <v>19354017.680000003</v>
      </c>
      <c r="H45" s="795">
        <v>16073720.279999997</v>
      </c>
      <c r="I45" s="796">
        <v>3280932.5</v>
      </c>
      <c r="J45" s="58">
        <v>29079.519999999553</v>
      </c>
      <c r="K45" s="49">
        <v>465311.88000000641</v>
      </c>
    </row>
    <row r="46" spans="2:11">
      <c r="B46" s="52" t="s">
        <v>62</v>
      </c>
      <c r="C46" s="37">
        <v>1132712.54</v>
      </c>
      <c r="D46" s="795">
        <v>2289632.5</v>
      </c>
      <c r="E46" s="795">
        <v>1262742.21</v>
      </c>
      <c r="F46" s="795">
        <v>14710963.069565218</v>
      </c>
      <c r="G46" s="38">
        <v>19390294.769565217</v>
      </c>
      <c r="H46" s="795">
        <v>16107804.869565217</v>
      </c>
      <c r="I46" s="796">
        <v>3284814.9</v>
      </c>
      <c r="J46" s="58">
        <v>36277.08956521377</v>
      </c>
      <c r="K46" s="49">
        <v>437624.36956521869</v>
      </c>
    </row>
    <row r="47" spans="2:11">
      <c r="B47" s="56" t="s">
        <v>63</v>
      </c>
      <c r="C47" s="40">
        <v>1123806.6100000001</v>
      </c>
      <c r="D47" s="797">
        <v>2290734.71</v>
      </c>
      <c r="E47" s="797">
        <v>1262134.33</v>
      </c>
      <c r="F47" s="797">
        <v>14737929.949999999</v>
      </c>
      <c r="G47" s="41">
        <v>19414680.550000001</v>
      </c>
      <c r="H47" s="797">
        <v>16128916.149999999</v>
      </c>
      <c r="I47" s="798">
        <v>3287238.9400000004</v>
      </c>
      <c r="J47" s="57">
        <v>24385.780434783548</v>
      </c>
      <c r="K47" s="57">
        <v>427385.37999999896</v>
      </c>
    </row>
    <row r="48" spans="2:11">
      <c r="B48" s="52" t="s">
        <v>64</v>
      </c>
      <c r="C48" s="37">
        <v>1118426.44</v>
      </c>
      <c r="D48" s="795">
        <v>2290952.1599999997</v>
      </c>
      <c r="E48" s="795">
        <v>1260003.8500000001</v>
      </c>
      <c r="F48" s="795">
        <v>14760986.5</v>
      </c>
      <c r="G48" s="38">
        <v>19426895.800000001</v>
      </c>
      <c r="H48" s="795">
        <v>16137537.000000002</v>
      </c>
      <c r="I48" s="796">
        <v>3288417.81</v>
      </c>
      <c r="J48" s="58">
        <v>12215.25</v>
      </c>
      <c r="K48" s="49">
        <v>386445.10000000149</v>
      </c>
    </row>
    <row r="49" spans="2:11">
      <c r="B49" s="50">
        <v>2020</v>
      </c>
      <c r="C49" s="790"/>
      <c r="D49" s="791"/>
      <c r="E49" s="791"/>
      <c r="F49" s="791"/>
      <c r="G49" s="792"/>
      <c r="H49" s="791"/>
      <c r="I49" s="793"/>
      <c r="J49" s="799"/>
      <c r="K49" s="800"/>
    </row>
    <row r="50" spans="2:11">
      <c r="B50" s="52" t="s">
        <v>81</v>
      </c>
      <c r="C50" s="37">
        <v>1102441.56</v>
      </c>
      <c r="D50" s="795">
        <v>2292207.48</v>
      </c>
      <c r="E50" s="795">
        <v>1266159.45</v>
      </c>
      <c r="F50" s="795">
        <v>14775168.640000001</v>
      </c>
      <c r="G50" s="38">
        <v>19432220.289999999</v>
      </c>
      <c r="H50" s="795">
        <v>16141486.210000001</v>
      </c>
      <c r="I50" s="796">
        <v>3290176.84</v>
      </c>
      <c r="J50" s="49">
        <v>5324.4899999983609</v>
      </c>
      <c r="K50" s="49">
        <v>349353.82999999821</v>
      </c>
    </row>
    <row r="51" spans="2:11">
      <c r="B51" s="52" t="s">
        <v>82</v>
      </c>
      <c r="C51" s="37">
        <v>1111791</v>
      </c>
      <c r="D51" s="795">
        <v>2292787.5699999998</v>
      </c>
      <c r="E51" s="795">
        <v>1272546.3500000001</v>
      </c>
      <c r="F51" s="795">
        <v>14810478.529999999</v>
      </c>
      <c r="G51" s="38">
        <v>19488377.77</v>
      </c>
      <c r="H51" s="795">
        <v>16196056.26</v>
      </c>
      <c r="I51" s="796">
        <v>3292781.09</v>
      </c>
      <c r="J51" s="49">
        <v>56157.480000000447</v>
      </c>
      <c r="K51" s="49">
        <v>365624.16999999806</v>
      </c>
    </row>
    <row r="52" spans="2:11">
      <c r="B52" s="52" t="s">
        <v>83</v>
      </c>
      <c r="C52" s="37">
        <v>1122867.8131882076</v>
      </c>
      <c r="D52" s="795">
        <v>2270187.4666130841</v>
      </c>
      <c r="E52" s="795">
        <v>1222760.0372903536</v>
      </c>
      <c r="F52" s="795">
        <v>14512579.67</v>
      </c>
      <c r="G52" s="38">
        <v>19131674.289999999</v>
      </c>
      <c r="H52" s="795">
        <v>15858080.960000001</v>
      </c>
      <c r="I52" s="796">
        <v>3273848.545851931</v>
      </c>
      <c r="J52" s="49">
        <v>-356703.48000000045</v>
      </c>
      <c r="K52" s="49">
        <v>-37400.430000003427</v>
      </c>
    </row>
    <row r="53" spans="2:11">
      <c r="B53" s="52" t="s">
        <v>84</v>
      </c>
      <c r="C53" s="53">
        <v>1118509.3899999999</v>
      </c>
      <c r="D53" s="953">
        <v>2206494.2799999998</v>
      </c>
      <c r="E53" s="953">
        <v>1125356.08</v>
      </c>
      <c r="F53" s="953">
        <v>13984465.359999999</v>
      </c>
      <c r="G53" s="54">
        <v>18440620.780000001</v>
      </c>
      <c r="H53" s="953">
        <v>15220181.300000001</v>
      </c>
      <c r="I53" s="954">
        <v>3219871.44</v>
      </c>
      <c r="J53" s="49">
        <v>-691053.50999999791</v>
      </c>
      <c r="K53" s="49">
        <v>-770889.96999999881</v>
      </c>
    </row>
    <row r="54" spans="2:11">
      <c r="B54" s="52" t="s">
        <v>57</v>
      </c>
      <c r="C54" s="37">
        <v>1125766.24</v>
      </c>
      <c r="D54" s="795">
        <v>2200535.9700000002</v>
      </c>
      <c r="E54" s="795">
        <v>1173193.04</v>
      </c>
      <c r="F54" s="795">
        <v>13862167.630000001</v>
      </c>
      <c r="G54" s="38">
        <v>18369831.059999999</v>
      </c>
      <c r="H54" s="795">
        <v>15150877.359999999</v>
      </c>
      <c r="I54" s="796">
        <v>3218554.11</v>
      </c>
      <c r="J54" s="49">
        <v>-70789.720000002533</v>
      </c>
      <c r="K54" s="49">
        <v>-876679.01000000164</v>
      </c>
    </row>
    <row r="55" spans="2:11">
      <c r="B55" s="52" t="s">
        <v>58</v>
      </c>
      <c r="C55" s="37">
        <v>1111445.69</v>
      </c>
      <c r="D55" s="795">
        <v>2202698.89</v>
      </c>
      <c r="E55" s="795">
        <v>1209292.32</v>
      </c>
      <c r="F55" s="795">
        <v>13869309.73</v>
      </c>
      <c r="G55" s="38">
        <v>18399278.219999999</v>
      </c>
      <c r="H55" s="795">
        <v>15164048.859999999</v>
      </c>
      <c r="I55" s="796">
        <v>3234545.15</v>
      </c>
      <c r="J55" s="49">
        <v>29447.160000000149</v>
      </c>
      <c r="K55" s="49">
        <v>-882205.48000000417</v>
      </c>
    </row>
    <row r="56" spans="2:11">
      <c r="B56" s="52" t="s">
        <v>59</v>
      </c>
      <c r="C56" s="37">
        <v>1100512</v>
      </c>
      <c r="D56" s="795">
        <v>2211838</v>
      </c>
      <c r="E56" s="795">
        <v>1234601</v>
      </c>
      <c r="F56" s="795">
        <v>14016132</v>
      </c>
      <c r="G56" s="38">
        <v>18564290</v>
      </c>
      <c r="H56" s="795">
        <v>15304226</v>
      </c>
      <c r="I56" s="796">
        <v>3259994</v>
      </c>
      <c r="J56" s="49">
        <v>165011.78000000119</v>
      </c>
      <c r="K56" s="49">
        <v>-738590.55999999866</v>
      </c>
    </row>
    <row r="57" spans="2:11">
      <c r="B57" s="52" t="s">
        <v>60</v>
      </c>
      <c r="C57" s="37">
        <v>1119288.44</v>
      </c>
      <c r="D57" s="795">
        <v>2231137.56</v>
      </c>
      <c r="E57" s="795">
        <v>1257379.48</v>
      </c>
      <c r="F57" s="795">
        <v>14196178.34</v>
      </c>
      <c r="G57" s="38">
        <v>18796954.07</v>
      </c>
      <c r="H57" s="795">
        <v>15518001.5</v>
      </c>
      <c r="I57" s="796">
        <v>3278952.58</v>
      </c>
      <c r="J57" s="49">
        <v>232664.0700000003</v>
      </c>
      <c r="K57" s="49">
        <v>-527984.09000000358</v>
      </c>
    </row>
    <row r="58" spans="2:11">
      <c r="B58" s="52" t="s">
        <v>61</v>
      </c>
      <c r="C58" s="37">
        <v>1130005.98</v>
      </c>
      <c r="D58" s="795">
        <v>2235819.37</v>
      </c>
      <c r="E58" s="795">
        <v>1258803</v>
      </c>
      <c r="F58" s="795">
        <v>14286986.23</v>
      </c>
      <c r="G58" s="38">
        <v>18906224.710000001</v>
      </c>
      <c r="H58" s="795">
        <v>15628748.039999999</v>
      </c>
      <c r="I58" s="796">
        <v>3277964.97</v>
      </c>
      <c r="J58" s="49">
        <v>109270.6400000006</v>
      </c>
      <c r="K58" s="49">
        <v>-447792.97000000253</v>
      </c>
    </row>
    <row r="59" spans="2:11">
      <c r="B59" s="52" t="s">
        <v>62</v>
      </c>
      <c r="C59" s="37">
        <v>1122080.1100000001</v>
      </c>
      <c r="D59" s="795">
        <v>2240986.29</v>
      </c>
      <c r="E59" s="795">
        <v>1257913.6200000001</v>
      </c>
      <c r="F59" s="795">
        <v>14336460.630000001</v>
      </c>
      <c r="G59" s="38">
        <v>18951589.219999999</v>
      </c>
      <c r="H59" s="795">
        <v>15676133.640000001</v>
      </c>
      <c r="I59" s="796">
        <v>3277851.83</v>
      </c>
      <c r="J59" s="58">
        <v>45364.509999997914</v>
      </c>
      <c r="K59" s="49">
        <v>-438705.54956521839</v>
      </c>
    </row>
    <row r="60" spans="2:11">
      <c r="B60" s="56" t="s">
        <v>63</v>
      </c>
      <c r="C60" s="40">
        <v>1133415.49</v>
      </c>
      <c r="D60" s="797">
        <v>2243266.6800000002</v>
      </c>
      <c r="E60" s="797">
        <v>1258717.79</v>
      </c>
      <c r="F60" s="797">
        <v>14423629.51</v>
      </c>
      <c r="G60" s="41">
        <v>19059094.199999999</v>
      </c>
      <c r="H60" s="797">
        <v>15774790.640000001</v>
      </c>
      <c r="I60" s="798">
        <v>3285688.48</v>
      </c>
      <c r="J60" s="57">
        <v>107504.98000000045</v>
      </c>
      <c r="K60" s="57">
        <v>-355586.35000000149</v>
      </c>
    </row>
    <row r="61" spans="2:11">
      <c r="B61" s="52" t="s">
        <v>64</v>
      </c>
      <c r="C61" s="37"/>
      <c r="D61" s="795"/>
      <c r="E61" s="795"/>
      <c r="F61" s="795"/>
      <c r="G61" s="38"/>
      <c r="H61" s="795"/>
      <c r="I61" s="796"/>
      <c r="J61" s="58"/>
      <c r="K61" s="49"/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workbookViewId="0">
      <pane ySplit="2" topLeftCell="A3" activePane="bottomLeft" state="frozen"/>
      <selection pane="bottomLeft" activeCell="F21" sqref="F21"/>
    </sheetView>
  </sheetViews>
  <sheetFormatPr baseColWidth="10" defaultColWidth="11.5703125" defaultRowHeight="12.75"/>
  <cols>
    <col min="1" max="1" width="3" style="28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59" t="s">
        <v>654</v>
      </c>
      <c r="C1" s="59"/>
      <c r="D1" s="59"/>
      <c r="E1" s="247"/>
      <c r="F1" s="247"/>
      <c r="G1" s="247"/>
      <c r="H1" s="247"/>
      <c r="I1" s="247"/>
    </row>
    <row r="2" spans="1:12" ht="32.25" customHeight="1">
      <c r="B2" s="519" t="s">
        <v>203</v>
      </c>
      <c r="C2" s="60" t="s">
        <v>204</v>
      </c>
      <c r="D2" s="61" t="s">
        <v>205</v>
      </c>
      <c r="E2" s="247"/>
      <c r="F2" s="247"/>
      <c r="G2" s="247"/>
      <c r="H2" s="247"/>
      <c r="I2" s="247"/>
    </row>
    <row r="3" spans="1:12" ht="18.95" customHeight="1">
      <c r="B3" s="62" t="s">
        <v>289</v>
      </c>
      <c r="C3" s="63">
        <v>80362</v>
      </c>
      <c r="D3" s="64">
        <v>0</v>
      </c>
      <c r="E3" s="247"/>
      <c r="F3" s="247"/>
      <c r="G3" s="247"/>
      <c r="H3" s="247"/>
      <c r="I3" s="247"/>
      <c r="K3" s="65"/>
      <c r="L3" s="65"/>
    </row>
    <row r="4" spans="1:12" ht="18.95" customHeight="1">
      <c r="A4" s="46"/>
      <c r="B4" s="66" t="s">
        <v>290</v>
      </c>
      <c r="C4" s="67">
        <v>9570</v>
      </c>
      <c r="D4" s="68">
        <v>0</v>
      </c>
      <c r="E4" s="247"/>
      <c r="F4" s="247"/>
      <c r="G4" s="247"/>
      <c r="H4" s="247"/>
      <c r="I4" s="247"/>
      <c r="K4" s="65"/>
      <c r="L4" s="65"/>
    </row>
    <row r="5" spans="1:12" ht="18.95" customHeight="1">
      <c r="B5" s="66" t="s">
        <v>291</v>
      </c>
      <c r="C5" s="67">
        <v>5362</v>
      </c>
      <c r="D5" s="68">
        <v>0</v>
      </c>
      <c r="K5" s="65"/>
      <c r="L5" s="65"/>
    </row>
    <row r="6" spans="1:12" ht="18.95" customHeight="1">
      <c r="B6" s="66" t="s">
        <v>292</v>
      </c>
      <c r="C6" s="67">
        <v>354</v>
      </c>
      <c r="D6" s="68">
        <v>0</v>
      </c>
      <c r="K6" s="65"/>
      <c r="L6" s="65"/>
    </row>
    <row r="7" spans="1:12" ht="18.95" customHeight="1">
      <c r="B7" s="66" t="s">
        <v>293</v>
      </c>
      <c r="C7" s="67">
        <v>2021</v>
      </c>
      <c r="D7" s="68">
        <v>0</v>
      </c>
      <c r="K7" s="65"/>
      <c r="L7" s="65"/>
    </row>
    <row r="8" spans="1:12" ht="18.95" customHeight="1">
      <c r="B8" s="66" t="s">
        <v>294</v>
      </c>
      <c r="C8" s="67">
        <v>656</v>
      </c>
      <c r="D8" s="68">
        <v>0</v>
      </c>
      <c r="K8" s="65"/>
      <c r="L8" s="65"/>
    </row>
    <row r="9" spans="1:12" ht="18.95" customHeight="1">
      <c r="B9" s="66" t="s">
        <v>295</v>
      </c>
      <c r="C9" s="67">
        <v>164</v>
      </c>
      <c r="D9" s="68">
        <v>0</v>
      </c>
      <c r="K9" s="65"/>
      <c r="L9" s="65"/>
    </row>
    <row r="10" spans="1:12" ht="18.95" customHeight="1">
      <c r="B10" s="66" t="s">
        <v>296</v>
      </c>
      <c r="C10" s="67">
        <v>0</v>
      </c>
      <c r="D10" s="68">
        <v>0</v>
      </c>
      <c r="K10" s="65"/>
      <c r="L10" s="65"/>
    </row>
    <row r="11" spans="1:12" ht="18.95" customHeight="1">
      <c r="B11" s="66" t="s">
        <v>297</v>
      </c>
      <c r="C11" s="67">
        <v>0</v>
      </c>
      <c r="D11" s="68">
        <v>0</v>
      </c>
      <c r="K11" s="65"/>
      <c r="L11" s="65"/>
    </row>
    <row r="12" spans="1:12" ht="18.95" customHeight="1">
      <c r="B12" s="66" t="s">
        <v>298</v>
      </c>
      <c r="C12" s="67">
        <v>0</v>
      </c>
      <c r="D12" s="68">
        <v>521</v>
      </c>
      <c r="K12" s="65"/>
      <c r="L12" s="65"/>
    </row>
    <row r="13" spans="1:12" ht="18.95" customHeight="1">
      <c r="B13" s="66" t="s">
        <v>299</v>
      </c>
      <c r="C13" s="67">
        <v>0</v>
      </c>
      <c r="D13" s="68">
        <v>7309</v>
      </c>
      <c r="K13" s="65"/>
      <c r="L13" s="65"/>
    </row>
    <row r="14" spans="1:12" ht="18.95" customHeight="1">
      <c r="B14" s="66" t="s">
        <v>300</v>
      </c>
      <c r="C14" s="67">
        <v>3</v>
      </c>
      <c r="D14" s="68">
        <v>0</v>
      </c>
      <c r="K14" s="65"/>
      <c r="L14" s="65"/>
    </row>
    <row r="15" spans="1:12" ht="18.95" customHeight="1">
      <c r="B15" s="66" t="s">
        <v>301</v>
      </c>
      <c r="C15" s="67">
        <v>251</v>
      </c>
      <c r="D15" s="68">
        <v>0</v>
      </c>
      <c r="K15" s="65"/>
      <c r="L15" s="65"/>
    </row>
    <row r="16" spans="1:12" ht="18.95" customHeight="1">
      <c r="B16" s="66" t="s">
        <v>302</v>
      </c>
      <c r="C16" s="67">
        <v>1</v>
      </c>
      <c r="D16" s="68">
        <v>0</v>
      </c>
      <c r="K16" s="65"/>
      <c r="L16" s="65"/>
    </row>
    <row r="17" spans="2:12" ht="18.95" customHeight="1">
      <c r="B17" s="66" t="s">
        <v>303</v>
      </c>
      <c r="C17" s="67">
        <v>1</v>
      </c>
      <c r="D17" s="68">
        <v>0</v>
      </c>
      <c r="K17" s="65"/>
      <c r="L17" s="65"/>
    </row>
    <row r="18" spans="2:12" ht="18.95" customHeight="1">
      <c r="B18" s="66" t="s">
        <v>304</v>
      </c>
      <c r="C18" s="67">
        <v>0</v>
      </c>
      <c r="D18" s="68">
        <v>1</v>
      </c>
      <c r="K18" s="65"/>
      <c r="L18" s="65"/>
    </row>
    <row r="19" spans="2:12" ht="18.95" customHeight="1">
      <c r="B19" s="66" t="s">
        <v>305</v>
      </c>
      <c r="C19" s="67">
        <v>10</v>
      </c>
      <c r="D19" s="68">
        <v>0</v>
      </c>
      <c r="K19" s="65"/>
      <c r="L19" s="65"/>
    </row>
    <row r="20" spans="2:12" ht="18.95" customHeight="1">
      <c r="B20" s="66" t="s">
        <v>306</v>
      </c>
      <c r="C20" s="67">
        <v>402</v>
      </c>
      <c r="D20" s="68">
        <v>0</v>
      </c>
      <c r="K20" s="65"/>
      <c r="L20" s="65"/>
    </row>
    <row r="21" spans="2:12" ht="18.95" customHeight="1">
      <c r="B21" s="66" t="s">
        <v>307</v>
      </c>
      <c r="C21" s="67">
        <v>39</v>
      </c>
      <c r="D21" s="68">
        <v>0</v>
      </c>
      <c r="K21" s="65"/>
      <c r="L21" s="65"/>
    </row>
    <row r="22" spans="2:12" ht="18.95" customHeight="1">
      <c r="B22" s="66" t="s">
        <v>308</v>
      </c>
      <c r="C22" s="67">
        <v>0</v>
      </c>
      <c r="D22" s="68">
        <v>4</v>
      </c>
      <c r="K22" s="65"/>
      <c r="L22" s="65"/>
    </row>
    <row r="23" spans="2:12" ht="18.95" customHeight="1">
      <c r="B23" s="66" t="s">
        <v>309</v>
      </c>
      <c r="C23" s="67">
        <v>0</v>
      </c>
      <c r="D23" s="68">
        <v>57</v>
      </c>
      <c r="K23" s="65"/>
      <c r="L23" s="65"/>
    </row>
    <row r="24" spans="2:12" ht="18.95" customHeight="1">
      <c r="B24" s="66" t="s">
        <v>310</v>
      </c>
      <c r="C24" s="67">
        <v>6279</v>
      </c>
      <c r="D24" s="68">
        <v>0</v>
      </c>
      <c r="K24" s="65"/>
      <c r="L24" s="65"/>
    </row>
    <row r="25" spans="2:12" ht="18.95" customHeight="1">
      <c r="B25" s="66" t="s">
        <v>311</v>
      </c>
      <c r="C25" s="67">
        <v>1618</v>
      </c>
      <c r="D25" s="68">
        <v>0</v>
      </c>
      <c r="K25" s="65"/>
      <c r="L25" s="65"/>
    </row>
    <row r="26" spans="2:12" ht="18.95" customHeight="1">
      <c r="B26" s="66" t="s">
        <v>312</v>
      </c>
      <c r="C26" s="67">
        <v>1037</v>
      </c>
      <c r="D26" s="68">
        <v>0</v>
      </c>
      <c r="K26" s="65"/>
      <c r="L26" s="65"/>
    </row>
    <row r="27" spans="2:12" ht="18.95" customHeight="1">
      <c r="B27" s="66" t="s">
        <v>313</v>
      </c>
      <c r="C27" s="67">
        <v>403</v>
      </c>
      <c r="D27" s="68">
        <v>0</v>
      </c>
      <c r="K27" s="65"/>
      <c r="L27" s="65"/>
    </row>
    <row r="28" spans="2:12" ht="18.95" customHeight="1">
      <c r="B28" s="66" t="s">
        <v>314</v>
      </c>
      <c r="C28" s="67">
        <v>6</v>
      </c>
      <c r="D28" s="68">
        <v>0</v>
      </c>
      <c r="K28" s="65"/>
      <c r="L28" s="65"/>
    </row>
    <row r="29" spans="2:12" ht="18.95" customHeight="1">
      <c r="B29" s="66" t="s">
        <v>315</v>
      </c>
      <c r="C29" s="67">
        <v>623</v>
      </c>
      <c r="D29" s="68">
        <v>0</v>
      </c>
      <c r="K29" s="65"/>
      <c r="L29" s="65"/>
    </row>
    <row r="30" spans="2:12" ht="18.95" customHeight="1">
      <c r="B30" s="66" t="s">
        <v>316</v>
      </c>
      <c r="C30" s="67">
        <v>1543</v>
      </c>
      <c r="D30" s="68">
        <v>0</v>
      </c>
      <c r="K30" s="65"/>
      <c r="L30" s="65"/>
    </row>
    <row r="31" spans="2:12" ht="18.95" customHeight="1">
      <c r="B31" s="66" t="s">
        <v>317</v>
      </c>
      <c r="C31" s="67">
        <v>58123.91</v>
      </c>
      <c r="D31" s="68">
        <v>0</v>
      </c>
      <c r="K31" s="65"/>
      <c r="L31" s="65"/>
    </row>
    <row r="32" spans="2:12" ht="18.95" customHeight="1">
      <c r="B32" s="66" t="s">
        <v>318</v>
      </c>
      <c r="C32" s="67">
        <v>1656.46</v>
      </c>
      <c r="D32" s="68">
        <v>0</v>
      </c>
      <c r="K32" s="65"/>
      <c r="L32" s="65"/>
    </row>
    <row r="33" spans="2:12" ht="18.95" customHeight="1">
      <c r="B33" s="66" t="s">
        <v>319</v>
      </c>
      <c r="C33" s="67">
        <v>325</v>
      </c>
      <c r="D33" s="68">
        <v>0</v>
      </c>
      <c r="K33" s="65"/>
      <c r="L33" s="65"/>
    </row>
    <row r="34" spans="2:12" ht="18.95" customHeight="1">
      <c r="B34" s="66" t="s">
        <v>320</v>
      </c>
      <c r="C34" s="67">
        <v>48</v>
      </c>
      <c r="D34" s="68">
        <v>0</v>
      </c>
      <c r="K34" s="65"/>
      <c r="L34" s="65"/>
    </row>
    <row r="35" spans="2:12" ht="18.95" customHeight="1">
      <c r="B35" s="66" t="s">
        <v>321</v>
      </c>
      <c r="C35" s="67">
        <v>246</v>
      </c>
      <c r="D35" s="68">
        <v>0</v>
      </c>
      <c r="K35" s="65"/>
      <c r="L35" s="65"/>
    </row>
    <row r="36" spans="2:12" ht="18.95" customHeight="1">
      <c r="B36" s="66" t="s">
        <v>322</v>
      </c>
      <c r="C36" s="67">
        <v>74</v>
      </c>
      <c r="D36" s="68">
        <v>0</v>
      </c>
      <c r="K36" s="65"/>
      <c r="L36" s="65"/>
    </row>
    <row r="37" spans="2:12" ht="20.100000000000001" customHeight="1">
      <c r="B37" s="66" t="s">
        <v>323</v>
      </c>
      <c r="C37" s="67">
        <v>583</v>
      </c>
      <c r="D37" s="68">
        <v>0</v>
      </c>
      <c r="K37" s="65"/>
      <c r="L37" s="65"/>
    </row>
    <row r="38" spans="2:12" ht="16.5" customHeight="1">
      <c r="B38" s="66" t="s">
        <v>324</v>
      </c>
      <c r="C38" s="67">
        <v>118</v>
      </c>
      <c r="D38" s="68">
        <v>0</v>
      </c>
      <c r="K38" s="65"/>
      <c r="L38" s="65"/>
    </row>
    <row r="39" spans="2:12" ht="24.75" customHeight="1">
      <c r="B39" s="69" t="s">
        <v>94</v>
      </c>
      <c r="C39" s="70">
        <v>171879.37</v>
      </c>
      <c r="D39" s="71">
        <v>7892</v>
      </c>
      <c r="K39" s="11"/>
      <c r="L39" s="11"/>
    </row>
    <row r="40" spans="2:12">
      <c r="B40" s="382"/>
      <c r="C40" s="382"/>
      <c r="D40" s="382"/>
      <c r="E40" s="382"/>
    </row>
    <row r="41" spans="2:12">
      <c r="B41" s="382"/>
      <c r="C41" s="382"/>
      <c r="D41" s="382"/>
      <c r="E41" s="382"/>
    </row>
    <row r="42" spans="2:12">
      <c r="B42" s="382"/>
      <c r="C42" s="382"/>
      <c r="D42" s="382"/>
      <c r="E42" s="382"/>
    </row>
    <row r="43" spans="2:12">
      <c r="B43" s="382"/>
      <c r="C43" s="382"/>
      <c r="D43" s="382"/>
      <c r="E43" s="382"/>
    </row>
  </sheetData>
  <phoneticPr fontId="24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53"/>
  <sheetViews>
    <sheetView showGridLines="0" showRowColHeaders="0" workbookViewId="0">
      <pane ySplit="4" topLeftCell="A5" activePane="bottomLeft" state="frozen"/>
      <selection pane="bottomLeft" activeCell="J20" sqref="J20"/>
    </sheetView>
  </sheetViews>
  <sheetFormatPr baseColWidth="10" defaultColWidth="11.5703125" defaultRowHeight="15"/>
  <cols>
    <col min="1" max="1" width="3" style="28" customWidth="1"/>
    <col min="2" max="2" width="14.7109375" style="75" customWidth="1"/>
    <col min="3" max="3" width="13" style="77" customWidth="1"/>
    <col min="4" max="8" width="11.85546875" style="77" customWidth="1"/>
    <col min="9" max="9" width="11.85546875" style="92" customWidth="1"/>
    <col min="10" max="11" width="11.5703125" style="76"/>
    <col min="12" max="16384" width="11.5703125" style="75"/>
  </cols>
  <sheetData>
    <row r="1" spans="1:11" s="72" customFormat="1" ht="22.5" customHeight="1">
      <c r="A1" s="28"/>
      <c r="B1" s="462" t="s">
        <v>196</v>
      </c>
      <c r="C1" s="463"/>
      <c r="D1" s="463"/>
      <c r="E1" s="463"/>
      <c r="F1" s="463"/>
      <c r="G1" s="463"/>
      <c r="H1" s="463"/>
      <c r="I1" s="463"/>
      <c r="J1" s="379"/>
      <c r="K1" s="379"/>
    </row>
    <row r="2" spans="1:11" s="72" customFormat="1" ht="14.1" customHeight="1">
      <c r="A2" s="28"/>
      <c r="B2" s="464" t="s">
        <v>163</v>
      </c>
      <c r="C2" s="465"/>
      <c r="D2" s="465"/>
      <c r="E2" s="465"/>
      <c r="F2" s="465"/>
      <c r="G2" s="465"/>
      <c r="H2" s="465"/>
      <c r="I2" s="465"/>
      <c r="J2" s="379"/>
      <c r="K2" s="379"/>
    </row>
    <row r="3" spans="1:11" s="72" customFormat="1" ht="2.1" customHeight="1">
      <c r="A3" s="28"/>
      <c r="B3" s="73"/>
      <c r="C3" s="74"/>
      <c r="D3" s="74"/>
      <c r="E3" s="74"/>
      <c r="F3" s="74"/>
      <c r="G3" s="74"/>
      <c r="H3" s="74"/>
      <c r="I3" s="74"/>
      <c r="J3" s="379"/>
      <c r="K3" s="379"/>
    </row>
    <row r="4" spans="1:11" ht="49.5" customHeight="1">
      <c r="B4" s="527" t="s">
        <v>632</v>
      </c>
      <c r="C4" s="526" t="s">
        <v>535</v>
      </c>
      <c r="D4" s="526" t="s">
        <v>158</v>
      </c>
      <c r="E4" s="526" t="s">
        <v>159</v>
      </c>
      <c r="F4" s="526" t="s">
        <v>160</v>
      </c>
      <c r="G4" s="526" t="s">
        <v>161</v>
      </c>
      <c r="H4" s="526" t="s">
        <v>162</v>
      </c>
      <c r="I4" s="526" t="s">
        <v>12</v>
      </c>
    </row>
    <row r="5" spans="1:11">
      <c r="B5" s="29">
        <v>2009</v>
      </c>
      <c r="C5" s="78">
        <v>570503</v>
      </c>
      <c r="D5" s="78">
        <v>570924</v>
      </c>
      <c r="E5" s="78">
        <v>313974</v>
      </c>
      <c r="F5" s="78">
        <v>19343</v>
      </c>
      <c r="G5" s="78">
        <v>13766</v>
      </c>
      <c r="H5" s="78">
        <v>2032</v>
      </c>
      <c r="I5" s="79">
        <v>1490542</v>
      </c>
    </row>
    <row r="6" spans="1:11">
      <c r="B6" s="29">
        <v>2010</v>
      </c>
      <c r="C6" s="78">
        <v>560259</v>
      </c>
      <c r="D6" s="78">
        <v>563413</v>
      </c>
      <c r="E6" s="78">
        <v>304369</v>
      </c>
      <c r="F6" s="78">
        <v>19072</v>
      </c>
      <c r="G6" s="78">
        <v>13580</v>
      </c>
      <c r="H6" s="78">
        <v>2060</v>
      </c>
      <c r="I6" s="79">
        <v>1462753</v>
      </c>
    </row>
    <row r="7" spans="1:11">
      <c r="B7" s="29">
        <v>2011</v>
      </c>
      <c r="C7" s="78">
        <v>555122</v>
      </c>
      <c r="D7" s="78">
        <v>548916</v>
      </c>
      <c r="E7" s="78">
        <v>291136</v>
      </c>
      <c r="F7" s="78">
        <v>18218</v>
      </c>
      <c r="G7" s="78">
        <v>13142</v>
      </c>
      <c r="H7" s="78">
        <v>1996</v>
      </c>
      <c r="I7" s="79">
        <v>1428530</v>
      </c>
    </row>
    <row r="8" spans="1:11">
      <c r="B8" s="29">
        <v>2012</v>
      </c>
      <c r="C8" s="78">
        <v>553945</v>
      </c>
      <c r="D8" s="78">
        <v>528564</v>
      </c>
      <c r="E8" s="78">
        <v>271717</v>
      </c>
      <c r="F8" s="78">
        <v>16999</v>
      </c>
      <c r="G8" s="78">
        <v>12428</v>
      </c>
      <c r="H8" s="78">
        <v>1924</v>
      </c>
      <c r="I8" s="79">
        <v>1385577</v>
      </c>
    </row>
    <row r="9" spans="1:11">
      <c r="B9" s="29">
        <v>2013</v>
      </c>
      <c r="C9" s="78">
        <v>561731</v>
      </c>
      <c r="D9" s="78">
        <v>523439</v>
      </c>
      <c r="E9" s="78">
        <v>266199</v>
      </c>
      <c r="F9" s="78">
        <v>16583</v>
      </c>
      <c r="G9" s="78">
        <v>12334</v>
      </c>
      <c r="H9" s="78">
        <v>1911</v>
      </c>
      <c r="I9" s="79">
        <v>1382197</v>
      </c>
    </row>
    <row r="10" spans="1:11">
      <c r="B10" s="29">
        <v>2014</v>
      </c>
      <c r="C10" s="78">
        <v>574778</v>
      </c>
      <c r="D10" s="78">
        <v>534812</v>
      </c>
      <c r="E10" s="78">
        <v>273422</v>
      </c>
      <c r="F10" s="78">
        <v>16986</v>
      </c>
      <c r="G10" s="78">
        <v>12602</v>
      </c>
      <c r="H10" s="78">
        <v>1969</v>
      </c>
      <c r="I10" s="79">
        <v>1414569</v>
      </c>
    </row>
    <row r="11" spans="1:11">
      <c r="B11" s="29">
        <v>2015</v>
      </c>
      <c r="C11" s="78">
        <v>590102</v>
      </c>
      <c r="D11" s="78">
        <v>552079</v>
      </c>
      <c r="E11" s="78">
        <v>287556</v>
      </c>
      <c r="F11" s="78">
        <v>17710</v>
      </c>
      <c r="G11" s="78">
        <v>13188</v>
      </c>
      <c r="H11" s="78">
        <v>2039</v>
      </c>
      <c r="I11" s="79">
        <v>1462674</v>
      </c>
    </row>
    <row r="12" spans="1:11">
      <c r="B12" s="29">
        <v>2016</v>
      </c>
      <c r="C12" s="78">
        <v>580029</v>
      </c>
      <c r="D12" s="78">
        <v>556879</v>
      </c>
      <c r="E12" s="78">
        <v>299505</v>
      </c>
      <c r="F12" s="78">
        <v>18311</v>
      </c>
      <c r="G12" s="78">
        <v>13743</v>
      </c>
      <c r="H12" s="78">
        <v>2099</v>
      </c>
      <c r="I12" s="79">
        <v>1470566</v>
      </c>
    </row>
    <row r="13" spans="1:11">
      <c r="B13" s="29">
        <v>2017</v>
      </c>
      <c r="C13" s="78">
        <v>566039</v>
      </c>
      <c r="D13" s="78">
        <v>562794</v>
      </c>
      <c r="E13" s="78">
        <v>313183</v>
      </c>
      <c r="F13" s="78">
        <v>19379</v>
      </c>
      <c r="G13" s="78">
        <v>14446</v>
      </c>
      <c r="H13" s="78">
        <v>2203</v>
      </c>
      <c r="I13" s="79">
        <v>1478044</v>
      </c>
    </row>
    <row r="14" spans="1:11">
      <c r="B14" s="83">
        <v>2018</v>
      </c>
      <c r="C14" s="81"/>
      <c r="D14" s="81"/>
      <c r="E14" s="81"/>
      <c r="F14" s="81"/>
      <c r="G14" s="81"/>
      <c r="H14" s="81"/>
      <c r="I14" s="82"/>
    </row>
    <row r="15" spans="1:11">
      <c r="B15" s="84" t="s">
        <v>9</v>
      </c>
      <c r="C15" s="85">
        <v>559867</v>
      </c>
      <c r="D15" s="85">
        <v>555596</v>
      </c>
      <c r="E15" s="85">
        <v>310575</v>
      </c>
      <c r="F15" s="85">
        <v>19273</v>
      </c>
      <c r="G15" s="85">
        <v>14348</v>
      </c>
      <c r="H15" s="85">
        <v>2172</v>
      </c>
      <c r="I15" s="85">
        <v>1461831</v>
      </c>
    </row>
    <row r="16" spans="1:11">
      <c r="B16" s="84" t="s">
        <v>10</v>
      </c>
      <c r="C16" s="85">
        <v>561166</v>
      </c>
      <c r="D16" s="85">
        <v>558993</v>
      </c>
      <c r="E16" s="85">
        <v>313700</v>
      </c>
      <c r="F16" s="85">
        <v>19468</v>
      </c>
      <c r="G16" s="85">
        <v>14486</v>
      </c>
      <c r="H16" s="85">
        <v>2186</v>
      </c>
      <c r="I16" s="85">
        <v>1469999</v>
      </c>
    </row>
    <row r="17" spans="2:9">
      <c r="B17" s="86" t="s">
        <v>65</v>
      </c>
      <c r="C17" s="87">
        <v>565050</v>
      </c>
      <c r="D17" s="87">
        <v>567025</v>
      </c>
      <c r="E17" s="87">
        <v>319671</v>
      </c>
      <c r="F17" s="87">
        <v>19794</v>
      </c>
      <c r="G17" s="87">
        <v>14645</v>
      </c>
      <c r="H17" s="87">
        <v>2199</v>
      </c>
      <c r="I17" s="87">
        <v>1488384</v>
      </c>
    </row>
    <row r="18" spans="2:9">
      <c r="B18" s="84" t="s">
        <v>66</v>
      </c>
      <c r="C18" s="85">
        <v>565876</v>
      </c>
      <c r="D18" s="85">
        <v>570648</v>
      </c>
      <c r="E18" s="85">
        <v>323165</v>
      </c>
      <c r="F18" s="85">
        <v>20019</v>
      </c>
      <c r="G18" s="85">
        <v>14735</v>
      </c>
      <c r="H18" s="85">
        <v>2204</v>
      </c>
      <c r="I18" s="85">
        <v>1496647</v>
      </c>
    </row>
    <row r="19" spans="2:9">
      <c r="B19" s="84" t="s">
        <v>67</v>
      </c>
      <c r="C19" s="85">
        <v>566381</v>
      </c>
      <c r="D19" s="85">
        <v>574246</v>
      </c>
      <c r="E19" s="85">
        <v>326172</v>
      </c>
      <c r="F19" s="85">
        <v>20361</v>
      </c>
      <c r="G19" s="85">
        <v>14832</v>
      </c>
      <c r="H19" s="85">
        <v>2247</v>
      </c>
      <c r="I19" s="85">
        <v>1504239</v>
      </c>
    </row>
    <row r="20" spans="2:9">
      <c r="B20" s="84" t="s">
        <v>68</v>
      </c>
      <c r="C20" s="85">
        <v>566230</v>
      </c>
      <c r="D20" s="85">
        <v>579649</v>
      </c>
      <c r="E20" s="85">
        <v>332148</v>
      </c>
      <c r="F20" s="85">
        <v>20580</v>
      </c>
      <c r="G20" s="85">
        <v>14888</v>
      </c>
      <c r="H20" s="85">
        <v>2260</v>
      </c>
      <c r="I20" s="85">
        <v>1515755</v>
      </c>
    </row>
    <row r="21" spans="2:9">
      <c r="B21" s="84" t="s">
        <v>69</v>
      </c>
      <c r="C21" s="85">
        <v>558681</v>
      </c>
      <c r="D21" s="85">
        <v>574170</v>
      </c>
      <c r="E21" s="85">
        <v>329991</v>
      </c>
      <c r="F21" s="85">
        <v>20389</v>
      </c>
      <c r="G21" s="85">
        <v>14746</v>
      </c>
      <c r="H21" s="85">
        <v>2251</v>
      </c>
      <c r="I21" s="85">
        <v>1500228</v>
      </c>
    </row>
    <row r="22" spans="2:9">
      <c r="B22" s="84" t="s">
        <v>70</v>
      </c>
      <c r="C22" s="85">
        <v>554385</v>
      </c>
      <c r="D22" s="85">
        <v>565627</v>
      </c>
      <c r="E22" s="85">
        <v>323954</v>
      </c>
      <c r="F22" s="85">
        <v>20064</v>
      </c>
      <c r="G22" s="85">
        <v>14600</v>
      </c>
      <c r="H22" s="85">
        <v>2207</v>
      </c>
      <c r="I22" s="85">
        <v>1480837</v>
      </c>
    </row>
    <row r="23" spans="2:9">
      <c r="B23" s="84" t="s">
        <v>77</v>
      </c>
      <c r="C23" s="85">
        <v>558936</v>
      </c>
      <c r="D23" s="85">
        <v>571133</v>
      </c>
      <c r="E23" s="85">
        <v>326723</v>
      </c>
      <c r="F23" s="85">
        <v>20618</v>
      </c>
      <c r="G23" s="85">
        <v>15151</v>
      </c>
      <c r="H23" s="85">
        <v>2297</v>
      </c>
      <c r="I23" s="85">
        <v>1494858</v>
      </c>
    </row>
    <row r="24" spans="2:9">
      <c r="B24" s="88" t="s">
        <v>78</v>
      </c>
      <c r="C24" s="89">
        <v>557097</v>
      </c>
      <c r="D24" s="89">
        <v>566200</v>
      </c>
      <c r="E24" s="89">
        <v>323296</v>
      </c>
      <c r="F24" s="89">
        <v>20406</v>
      </c>
      <c r="G24" s="89">
        <v>15034</v>
      </c>
      <c r="H24" s="89">
        <v>2265</v>
      </c>
      <c r="I24" s="89">
        <v>1484298</v>
      </c>
    </row>
    <row r="25" spans="2:9">
      <c r="B25" s="84" t="s">
        <v>79</v>
      </c>
      <c r="C25" s="85">
        <v>556766</v>
      </c>
      <c r="D25" s="85">
        <v>566058</v>
      </c>
      <c r="E25" s="85">
        <v>324007</v>
      </c>
      <c r="F25" s="85">
        <v>20441</v>
      </c>
      <c r="G25" s="85">
        <v>15060</v>
      </c>
      <c r="H25" s="85">
        <v>2285</v>
      </c>
      <c r="I25" s="85">
        <v>1484617</v>
      </c>
    </row>
    <row r="26" spans="2:9">
      <c r="B26" s="84" t="s">
        <v>80</v>
      </c>
      <c r="C26" s="85">
        <v>556712</v>
      </c>
      <c r="D26" s="85">
        <v>564754</v>
      </c>
      <c r="E26" s="85">
        <v>322481</v>
      </c>
      <c r="F26" s="85">
        <v>20295</v>
      </c>
      <c r="G26" s="85">
        <v>15025</v>
      </c>
      <c r="H26" s="85">
        <v>2298</v>
      </c>
      <c r="I26" s="85">
        <v>1481565</v>
      </c>
    </row>
    <row r="27" spans="2:9">
      <c r="B27" s="90">
        <v>2019</v>
      </c>
      <c r="C27" s="91"/>
      <c r="D27" s="91"/>
      <c r="E27" s="91"/>
      <c r="F27" s="91"/>
      <c r="G27" s="91"/>
      <c r="H27" s="91"/>
      <c r="I27" s="91"/>
    </row>
    <row r="28" spans="2:9">
      <c r="B28" s="84" t="s">
        <v>9</v>
      </c>
      <c r="C28" s="85">
        <v>553009</v>
      </c>
      <c r="D28" s="85">
        <v>560797</v>
      </c>
      <c r="E28" s="85">
        <v>320873</v>
      </c>
      <c r="F28" s="85">
        <v>20231</v>
      </c>
      <c r="G28" s="85">
        <v>14873</v>
      </c>
      <c r="H28" s="85">
        <v>2244</v>
      </c>
      <c r="I28" s="85">
        <v>1472027</v>
      </c>
    </row>
    <row r="29" spans="2:9">
      <c r="B29" s="84" t="s">
        <v>10</v>
      </c>
      <c r="C29" s="85">
        <v>554625</v>
      </c>
      <c r="D29" s="85">
        <v>564974</v>
      </c>
      <c r="E29" s="85">
        <v>324933</v>
      </c>
      <c r="F29" s="85">
        <v>20450</v>
      </c>
      <c r="G29" s="85">
        <v>15003</v>
      </c>
      <c r="H29" s="85">
        <v>2269</v>
      </c>
      <c r="I29" s="85">
        <v>1482254</v>
      </c>
    </row>
    <row r="30" spans="2:9">
      <c r="B30" s="86" t="s">
        <v>65</v>
      </c>
      <c r="C30" s="87">
        <v>558547</v>
      </c>
      <c r="D30" s="87">
        <v>572991</v>
      </c>
      <c r="E30" s="87">
        <v>331238</v>
      </c>
      <c r="F30" s="87">
        <v>20856</v>
      </c>
      <c r="G30" s="87">
        <v>15193</v>
      </c>
      <c r="H30" s="87">
        <v>2305</v>
      </c>
      <c r="I30" s="87">
        <v>1501130</v>
      </c>
    </row>
    <row r="31" spans="2:9">
      <c r="B31" s="84" t="s">
        <v>66</v>
      </c>
      <c r="C31" s="85">
        <v>559238</v>
      </c>
      <c r="D31" s="85">
        <v>576123</v>
      </c>
      <c r="E31" s="85">
        <v>333148</v>
      </c>
      <c r="F31" s="85">
        <v>20954</v>
      </c>
      <c r="G31" s="85">
        <v>15259</v>
      </c>
      <c r="H31" s="85">
        <v>2305</v>
      </c>
      <c r="I31" s="85">
        <v>1507027</v>
      </c>
    </row>
    <row r="32" spans="2:9">
      <c r="B32" s="84" t="s">
        <v>67</v>
      </c>
      <c r="C32" s="85">
        <v>558655</v>
      </c>
      <c r="D32" s="85">
        <v>579077</v>
      </c>
      <c r="E32" s="85">
        <v>336675</v>
      </c>
      <c r="F32" s="85">
        <v>21302</v>
      </c>
      <c r="G32" s="85">
        <v>15296</v>
      </c>
      <c r="H32" s="85">
        <v>2334</v>
      </c>
      <c r="I32" s="85">
        <v>1513339</v>
      </c>
    </row>
    <row r="33" spans="2:18">
      <c r="B33" s="84" t="s">
        <v>68</v>
      </c>
      <c r="C33" s="85">
        <v>557848</v>
      </c>
      <c r="D33" s="85">
        <v>582538</v>
      </c>
      <c r="E33" s="85">
        <v>341284</v>
      </c>
      <c r="F33" s="85">
        <v>21477</v>
      </c>
      <c r="G33" s="85">
        <v>15394</v>
      </c>
      <c r="H33" s="85">
        <v>2367</v>
      </c>
      <c r="I33" s="85">
        <v>1520908</v>
      </c>
    </row>
    <row r="34" spans="2:18">
      <c r="B34" s="84" t="s">
        <v>69</v>
      </c>
      <c r="C34" s="85">
        <v>551210</v>
      </c>
      <c r="D34" s="85">
        <v>576386</v>
      </c>
      <c r="E34" s="85">
        <v>338455</v>
      </c>
      <c r="F34" s="85">
        <v>21312</v>
      </c>
      <c r="G34" s="85">
        <v>15259</v>
      </c>
      <c r="H34" s="85">
        <v>2364</v>
      </c>
      <c r="I34" s="85">
        <v>1504986</v>
      </c>
    </row>
    <row r="35" spans="2:18">
      <c r="B35" s="84" t="s">
        <v>70</v>
      </c>
      <c r="C35" s="85">
        <v>548120</v>
      </c>
      <c r="D35" s="85">
        <v>572523</v>
      </c>
      <c r="E35" s="85">
        <v>335819</v>
      </c>
      <c r="F35" s="85">
        <v>21180</v>
      </c>
      <c r="G35" s="85">
        <v>15319</v>
      </c>
      <c r="H35" s="85">
        <v>2368</v>
      </c>
      <c r="I35" s="85">
        <v>1495329</v>
      </c>
    </row>
    <row r="36" spans="2:18">
      <c r="B36" s="84" t="s">
        <v>77</v>
      </c>
      <c r="C36" s="85">
        <v>549916</v>
      </c>
      <c r="D36" s="85">
        <v>568111</v>
      </c>
      <c r="E36" s="85">
        <v>331242</v>
      </c>
      <c r="F36" s="85">
        <v>21101</v>
      </c>
      <c r="G36" s="85">
        <v>15402</v>
      </c>
      <c r="H36" s="85">
        <v>2378</v>
      </c>
      <c r="I36" s="85">
        <v>1488150</v>
      </c>
    </row>
    <row r="37" spans="2:18">
      <c r="B37" s="88" t="s">
        <v>78</v>
      </c>
      <c r="C37" s="89">
        <v>549550</v>
      </c>
      <c r="D37" s="89">
        <v>567101</v>
      </c>
      <c r="E37" s="89">
        <v>330702</v>
      </c>
      <c r="F37" s="89">
        <v>20957</v>
      </c>
      <c r="G37" s="89">
        <v>15399</v>
      </c>
      <c r="H37" s="89">
        <v>2369</v>
      </c>
      <c r="I37" s="89">
        <v>1486078</v>
      </c>
    </row>
    <row r="38" spans="2:18">
      <c r="B38" s="84" t="s">
        <v>79</v>
      </c>
      <c r="C38" s="85">
        <v>550972</v>
      </c>
      <c r="D38" s="85">
        <v>570621</v>
      </c>
      <c r="E38" s="85">
        <v>333467</v>
      </c>
      <c r="F38" s="85">
        <v>21140</v>
      </c>
      <c r="G38" s="85">
        <v>15550</v>
      </c>
      <c r="H38" s="85">
        <v>2426</v>
      </c>
      <c r="I38" s="85">
        <v>1494176</v>
      </c>
    </row>
    <row r="39" spans="2:18">
      <c r="B39" s="84" t="s">
        <v>80</v>
      </c>
      <c r="C39" s="85">
        <v>548709</v>
      </c>
      <c r="D39" s="85">
        <v>565498</v>
      </c>
      <c r="E39" s="85">
        <v>328352</v>
      </c>
      <c r="F39" s="85">
        <v>20847</v>
      </c>
      <c r="G39" s="85">
        <v>15378</v>
      </c>
      <c r="H39" s="85">
        <v>2382</v>
      </c>
      <c r="I39" s="85">
        <v>1481166</v>
      </c>
    </row>
    <row r="40" spans="2:18">
      <c r="B40" s="90">
        <v>2020</v>
      </c>
      <c r="C40" s="91"/>
      <c r="D40" s="91"/>
      <c r="E40" s="91"/>
      <c r="F40" s="91"/>
      <c r="G40" s="91"/>
      <c r="H40" s="91"/>
      <c r="I40" s="91"/>
    </row>
    <row r="41" spans="2:18">
      <c r="B41" s="84" t="s">
        <v>9</v>
      </c>
      <c r="C41" s="85">
        <v>543907</v>
      </c>
      <c r="D41" s="85">
        <v>560007</v>
      </c>
      <c r="E41" s="85">
        <v>326515</v>
      </c>
      <c r="F41" s="85">
        <v>20636</v>
      </c>
      <c r="G41" s="85">
        <v>15213</v>
      </c>
      <c r="H41" s="85">
        <v>2342</v>
      </c>
      <c r="I41" s="85">
        <v>1468620</v>
      </c>
    </row>
    <row r="42" spans="2:18">
      <c r="B42" s="84" t="s">
        <v>10</v>
      </c>
      <c r="C42" s="85">
        <v>544141</v>
      </c>
      <c r="D42" s="85">
        <v>566072</v>
      </c>
      <c r="E42" s="85">
        <v>332402</v>
      </c>
      <c r="F42" s="85">
        <v>20893</v>
      </c>
      <c r="G42" s="85">
        <v>15495</v>
      </c>
      <c r="H42" s="85">
        <v>2361</v>
      </c>
      <c r="I42" s="85">
        <v>1481364</v>
      </c>
    </row>
    <row r="43" spans="2:18">
      <c r="B43" s="86" t="s">
        <v>65</v>
      </c>
      <c r="C43" s="87">
        <v>494775</v>
      </c>
      <c r="D43" s="87">
        <v>522080</v>
      </c>
      <c r="E43" s="87">
        <v>306055</v>
      </c>
      <c r="F43" s="87">
        <v>19735</v>
      </c>
      <c r="G43" s="87">
        <v>14859</v>
      </c>
      <c r="H43" s="87">
        <v>2317</v>
      </c>
      <c r="I43" s="87">
        <v>1359821</v>
      </c>
    </row>
    <row r="44" spans="2:18">
      <c r="B44" s="84" t="s">
        <v>66</v>
      </c>
      <c r="C44" s="85">
        <v>486848</v>
      </c>
      <c r="D44" s="85">
        <v>518918</v>
      </c>
      <c r="E44" s="85">
        <v>305391</v>
      </c>
      <c r="F44" s="85">
        <v>19685</v>
      </c>
      <c r="G44" s="85">
        <v>14779</v>
      </c>
      <c r="H44" s="85">
        <v>2313</v>
      </c>
      <c r="I44" s="85">
        <v>1347934</v>
      </c>
    </row>
    <row r="45" spans="2:18">
      <c r="B45" s="84" t="s">
        <v>67</v>
      </c>
      <c r="C45" s="85">
        <v>493317</v>
      </c>
      <c r="D45" s="85">
        <v>532223</v>
      </c>
      <c r="E45" s="85">
        <v>310899</v>
      </c>
      <c r="F45" s="85">
        <v>19913</v>
      </c>
      <c r="G45" s="85">
        <v>14846</v>
      </c>
      <c r="H45" s="85">
        <v>2330</v>
      </c>
      <c r="I45" s="85">
        <v>1373528</v>
      </c>
    </row>
    <row r="46" spans="2:18">
      <c r="B46" s="84" t="s">
        <v>68</v>
      </c>
      <c r="C46" s="85">
        <v>492378</v>
      </c>
      <c r="D46" s="85">
        <v>543440</v>
      </c>
      <c r="E46" s="85">
        <v>317100</v>
      </c>
      <c r="F46" s="85">
        <v>19770</v>
      </c>
      <c r="G46" s="85">
        <v>14539</v>
      </c>
      <c r="H46" s="85">
        <v>2282</v>
      </c>
      <c r="I46" s="85">
        <v>1389509</v>
      </c>
    </row>
    <row r="47" spans="2:18">
      <c r="B47" s="84" t="s">
        <v>69</v>
      </c>
      <c r="C47" s="85">
        <v>492900</v>
      </c>
      <c r="D47" s="85">
        <v>550440</v>
      </c>
      <c r="E47" s="85">
        <v>323057</v>
      </c>
      <c r="F47" s="85">
        <v>20186</v>
      </c>
      <c r="G47" s="85">
        <v>14689</v>
      </c>
      <c r="H47" s="85">
        <v>2306</v>
      </c>
      <c r="I47" s="85">
        <v>1403578</v>
      </c>
      <c r="K47" s="887"/>
      <c r="L47" s="887"/>
      <c r="M47" s="887"/>
      <c r="N47" s="887"/>
      <c r="O47" s="887"/>
      <c r="P47" s="887"/>
      <c r="Q47" s="887"/>
      <c r="R47" s="887"/>
    </row>
    <row r="48" spans="2:18">
      <c r="B48" s="84" t="s">
        <v>70</v>
      </c>
      <c r="C48" s="85">
        <v>490783</v>
      </c>
      <c r="D48" s="85">
        <v>548205</v>
      </c>
      <c r="E48" s="85">
        <v>319387</v>
      </c>
      <c r="F48" s="85">
        <v>20021</v>
      </c>
      <c r="G48" s="85">
        <v>14700</v>
      </c>
      <c r="H48" s="85">
        <v>2298</v>
      </c>
      <c r="I48" s="85">
        <v>1395394</v>
      </c>
      <c r="K48" s="887"/>
      <c r="L48" s="887"/>
      <c r="M48" s="887"/>
      <c r="N48" s="887"/>
      <c r="O48" s="887"/>
      <c r="P48" s="887"/>
      <c r="Q48" s="887"/>
      <c r="R48" s="887"/>
    </row>
    <row r="49" spans="2:18">
      <c r="B49" s="84" t="s">
        <v>77</v>
      </c>
      <c r="C49" s="85">
        <v>494630</v>
      </c>
      <c r="D49" s="85">
        <v>547117</v>
      </c>
      <c r="E49" s="85">
        <v>317658</v>
      </c>
      <c r="F49" s="85">
        <v>20248</v>
      </c>
      <c r="G49" s="85">
        <v>14994</v>
      </c>
      <c r="H49" s="85">
        <v>2389</v>
      </c>
      <c r="I49" s="85">
        <v>1397036</v>
      </c>
      <c r="K49" s="888"/>
      <c r="L49" s="888"/>
      <c r="M49" s="888"/>
      <c r="N49" s="888"/>
      <c r="O49" s="888"/>
      <c r="P49" s="888"/>
      <c r="Q49" s="888"/>
      <c r="R49" s="887"/>
    </row>
    <row r="50" spans="2:18">
      <c r="B50" s="88" t="s">
        <v>78</v>
      </c>
      <c r="C50" s="89">
        <v>496119</v>
      </c>
      <c r="D50" s="89">
        <v>548468</v>
      </c>
      <c r="E50" s="89">
        <v>317820</v>
      </c>
      <c r="F50" s="89">
        <v>20344</v>
      </c>
      <c r="G50" s="89">
        <v>15152</v>
      </c>
      <c r="H50" s="89">
        <v>2429</v>
      </c>
      <c r="I50" s="89">
        <v>1400332</v>
      </c>
      <c r="K50" s="887"/>
      <c r="L50" s="887"/>
      <c r="M50" s="887"/>
      <c r="N50" s="887"/>
      <c r="O50" s="887"/>
      <c r="P50" s="887"/>
      <c r="Q50" s="887"/>
      <c r="R50" s="887"/>
    </row>
    <row r="51" spans="2:18">
      <c r="B51" s="84" t="s">
        <v>79</v>
      </c>
      <c r="C51" s="85"/>
      <c r="D51" s="85"/>
      <c r="E51" s="85"/>
      <c r="F51" s="85"/>
      <c r="G51" s="85"/>
      <c r="H51" s="85"/>
      <c r="I51" s="85"/>
      <c r="K51" s="887"/>
      <c r="L51" s="887"/>
      <c r="M51" s="887"/>
      <c r="N51" s="887"/>
      <c r="O51" s="887"/>
      <c r="P51" s="887"/>
      <c r="Q51" s="887"/>
      <c r="R51" s="887"/>
    </row>
    <row r="52" spans="2:18">
      <c r="B52" s="84" t="s">
        <v>80</v>
      </c>
      <c r="C52" s="85"/>
      <c r="D52" s="85"/>
      <c r="E52" s="85"/>
      <c r="F52" s="85"/>
      <c r="G52" s="85"/>
      <c r="H52" s="85"/>
      <c r="I52" s="85"/>
    </row>
    <row r="53" spans="2:18">
      <c r="B53" s="1132" t="s">
        <v>240</v>
      </c>
      <c r="C53" s="1133"/>
      <c r="D53" s="1133"/>
      <c r="E53" s="1133"/>
      <c r="F53" s="1133"/>
      <c r="G53" s="1133"/>
      <c r="H53" s="1133"/>
      <c r="I53" s="1133"/>
    </row>
  </sheetData>
  <mergeCells count="1">
    <mergeCell ref="B53:I53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workbookViewId="0">
      <pane ySplit="4" topLeftCell="A5" activePane="bottomLeft" state="frozen"/>
      <selection pane="bottomLeft" activeCell="K13" sqref="K13"/>
    </sheetView>
  </sheetViews>
  <sheetFormatPr baseColWidth="10" defaultColWidth="11.5703125" defaultRowHeight="15"/>
  <cols>
    <col min="1" max="1" width="3" style="28" customWidth="1"/>
    <col min="2" max="2" width="14.7109375" style="109" customWidth="1"/>
    <col min="3" max="8" width="12.5703125" style="94" customWidth="1"/>
    <col min="9" max="9" width="13.5703125" style="95" customWidth="1"/>
    <col min="10" max="16384" width="11.5703125" style="75"/>
  </cols>
  <sheetData>
    <row r="1" spans="1:9" s="9" customFormat="1" ht="21.2" customHeight="1">
      <c r="A1" s="28"/>
      <c r="B1" s="1134" t="s">
        <v>164</v>
      </c>
      <c r="C1" s="1134"/>
      <c r="D1" s="1134"/>
      <c r="E1" s="1134"/>
      <c r="F1" s="1134"/>
      <c r="G1" s="1134"/>
      <c r="H1" s="1134"/>
      <c r="I1" s="1134"/>
    </row>
    <row r="2" spans="1:9" s="9" customFormat="1" ht="16.5" customHeight="1">
      <c r="A2" s="28"/>
      <c r="B2" s="1135" t="s">
        <v>163</v>
      </c>
      <c r="C2" s="1135"/>
      <c r="D2" s="1135"/>
      <c r="E2" s="1135"/>
      <c r="F2" s="1135"/>
      <c r="G2" s="1135"/>
      <c r="H2" s="1135"/>
      <c r="I2" s="1135"/>
    </row>
    <row r="3" spans="1:9" s="9" customFormat="1" ht="2.1" customHeight="1">
      <c r="A3" s="28"/>
      <c r="B3" s="177"/>
      <c r="C3" s="93"/>
      <c r="D3" s="93"/>
      <c r="E3" s="93"/>
      <c r="F3" s="93"/>
      <c r="G3" s="93"/>
      <c r="H3" s="93"/>
      <c r="I3" s="93"/>
    </row>
    <row r="4" spans="1:9" ht="39.950000000000003" customHeight="1">
      <c r="B4" s="528" t="s">
        <v>632</v>
      </c>
      <c r="C4" s="526" t="s">
        <v>535</v>
      </c>
      <c r="D4" s="526" t="s">
        <v>158</v>
      </c>
      <c r="E4" s="526" t="s">
        <v>159</v>
      </c>
      <c r="F4" s="526" t="s">
        <v>160</v>
      </c>
      <c r="G4" s="526" t="s">
        <v>161</v>
      </c>
      <c r="H4" s="526" t="s">
        <v>162</v>
      </c>
      <c r="I4" s="526" t="s">
        <v>12</v>
      </c>
    </row>
    <row r="5" spans="1:9">
      <c r="B5" s="29">
        <v>2009</v>
      </c>
      <c r="C5" s="78">
        <v>4708</v>
      </c>
      <c r="D5" s="78">
        <v>4263</v>
      </c>
      <c r="E5" s="78">
        <v>2019</v>
      </c>
      <c r="F5" s="78">
        <v>50</v>
      </c>
      <c r="G5" s="78">
        <v>14</v>
      </c>
      <c r="H5" s="78">
        <v>4</v>
      </c>
      <c r="I5" s="79">
        <v>11058</v>
      </c>
    </row>
    <row r="6" spans="1:9">
      <c r="B6" s="29">
        <v>2010</v>
      </c>
      <c r="C6" s="78">
        <v>4593</v>
      </c>
      <c r="D6" s="78">
        <v>4197</v>
      </c>
      <c r="E6" s="78">
        <v>1954</v>
      </c>
      <c r="F6" s="78">
        <v>41</v>
      </c>
      <c r="G6" s="78">
        <v>14</v>
      </c>
      <c r="H6" s="78">
        <v>3</v>
      </c>
      <c r="I6" s="79">
        <v>10802</v>
      </c>
    </row>
    <row r="7" spans="1:9">
      <c r="B7" s="29">
        <v>2011</v>
      </c>
      <c r="C7" s="78">
        <v>4542</v>
      </c>
      <c r="D7" s="78">
        <v>4052</v>
      </c>
      <c r="E7" s="78">
        <v>1916</v>
      </c>
      <c r="F7" s="78">
        <v>38</v>
      </c>
      <c r="G7" s="78">
        <v>14</v>
      </c>
      <c r="H7" s="78">
        <v>3</v>
      </c>
      <c r="I7" s="79">
        <v>10565</v>
      </c>
    </row>
    <row r="8" spans="1:9">
      <c r="B8" s="29">
        <v>2012</v>
      </c>
      <c r="C8" s="78">
        <v>4488</v>
      </c>
      <c r="D8" s="78">
        <v>3967</v>
      </c>
      <c r="E8" s="78">
        <v>1886</v>
      </c>
      <c r="F8" s="78">
        <v>36</v>
      </c>
      <c r="G8" s="78">
        <v>17</v>
      </c>
      <c r="H8" s="78">
        <v>3</v>
      </c>
      <c r="I8" s="79">
        <v>10397</v>
      </c>
    </row>
    <row r="9" spans="1:9">
      <c r="B9" s="29">
        <v>2013</v>
      </c>
      <c r="C9" s="78">
        <v>4431</v>
      </c>
      <c r="D9" s="78">
        <v>3995</v>
      </c>
      <c r="E9" s="78">
        <v>1829</v>
      </c>
      <c r="F9" s="78">
        <v>41</v>
      </c>
      <c r="G9" s="78">
        <v>15</v>
      </c>
      <c r="H9" s="78">
        <v>3</v>
      </c>
      <c r="I9" s="79">
        <v>10314</v>
      </c>
    </row>
    <row r="10" spans="1:9">
      <c r="B10" s="29">
        <v>2014</v>
      </c>
      <c r="C10" s="78">
        <v>4361</v>
      </c>
      <c r="D10" s="78">
        <v>4028</v>
      </c>
      <c r="E10" s="78">
        <v>1858</v>
      </c>
      <c r="F10" s="78">
        <v>43</v>
      </c>
      <c r="G10" s="78">
        <v>15</v>
      </c>
      <c r="H10" s="78">
        <v>3</v>
      </c>
      <c r="I10" s="79">
        <v>10308</v>
      </c>
    </row>
    <row r="11" spans="1:9">
      <c r="B11" s="29">
        <v>2015</v>
      </c>
      <c r="C11" s="78">
        <v>4462</v>
      </c>
      <c r="D11" s="78">
        <v>4090</v>
      </c>
      <c r="E11" s="78">
        <v>1833</v>
      </c>
      <c r="F11" s="78">
        <v>46</v>
      </c>
      <c r="G11" s="78">
        <v>17</v>
      </c>
      <c r="H11" s="78">
        <v>3</v>
      </c>
      <c r="I11" s="79">
        <v>10451</v>
      </c>
    </row>
    <row r="12" spans="1:9">
      <c r="B12" s="29">
        <v>2016</v>
      </c>
      <c r="C12" s="78">
        <v>3412</v>
      </c>
      <c r="D12" s="78">
        <v>3658</v>
      </c>
      <c r="E12" s="78">
        <v>1933</v>
      </c>
      <c r="F12" s="78">
        <v>57</v>
      </c>
      <c r="G12" s="78">
        <v>21</v>
      </c>
      <c r="H12" s="78">
        <v>3</v>
      </c>
      <c r="I12" s="79">
        <v>9084</v>
      </c>
    </row>
    <row r="13" spans="1:9">
      <c r="B13" s="29">
        <v>2017</v>
      </c>
      <c r="C13" s="801">
        <v>3339</v>
      </c>
      <c r="D13" s="801">
        <v>3720</v>
      </c>
      <c r="E13" s="801">
        <v>1832</v>
      </c>
      <c r="F13" s="801">
        <v>66</v>
      </c>
      <c r="G13" s="801">
        <v>19</v>
      </c>
      <c r="H13" s="801">
        <v>3</v>
      </c>
      <c r="I13" s="802">
        <v>8979</v>
      </c>
    </row>
    <row r="14" spans="1:9">
      <c r="B14" s="83">
        <v>2018</v>
      </c>
      <c r="C14" s="81"/>
      <c r="D14" s="81"/>
      <c r="E14" s="81"/>
      <c r="F14" s="81"/>
      <c r="G14" s="81"/>
      <c r="H14" s="81"/>
      <c r="I14" s="82"/>
    </row>
    <row r="15" spans="1:9">
      <c r="B15" s="178" t="s">
        <v>9</v>
      </c>
      <c r="C15" s="85">
        <v>3138</v>
      </c>
      <c r="D15" s="85">
        <v>3485</v>
      </c>
      <c r="E15" s="85">
        <v>1610</v>
      </c>
      <c r="F15" s="85">
        <v>60</v>
      </c>
      <c r="G15" s="85">
        <v>21</v>
      </c>
      <c r="H15" s="85">
        <v>3</v>
      </c>
      <c r="I15" s="85">
        <v>8317</v>
      </c>
    </row>
    <row r="16" spans="1:9">
      <c r="B16" s="178" t="s">
        <v>10</v>
      </c>
      <c r="C16" s="85">
        <v>3178</v>
      </c>
      <c r="D16" s="85">
        <v>3374</v>
      </c>
      <c r="E16" s="85">
        <v>1683</v>
      </c>
      <c r="F16" s="85">
        <v>66</v>
      </c>
      <c r="G16" s="85">
        <v>22</v>
      </c>
      <c r="H16" s="85">
        <v>3</v>
      </c>
      <c r="I16" s="85">
        <v>8326</v>
      </c>
    </row>
    <row r="17" spans="2:9">
      <c r="B17" s="179" t="s">
        <v>65</v>
      </c>
      <c r="C17" s="87">
        <v>3185</v>
      </c>
      <c r="D17" s="87">
        <v>3585</v>
      </c>
      <c r="E17" s="87">
        <v>1853</v>
      </c>
      <c r="F17" s="87">
        <v>65</v>
      </c>
      <c r="G17" s="87">
        <v>22</v>
      </c>
      <c r="H17" s="87">
        <v>3</v>
      </c>
      <c r="I17" s="87">
        <v>8713</v>
      </c>
    </row>
    <row r="18" spans="2:9">
      <c r="B18" s="178" t="s">
        <v>66</v>
      </c>
      <c r="C18" s="85">
        <v>3102</v>
      </c>
      <c r="D18" s="85">
        <v>3566</v>
      </c>
      <c r="E18" s="85">
        <v>1901</v>
      </c>
      <c r="F18" s="85">
        <v>68</v>
      </c>
      <c r="G18" s="85">
        <v>21</v>
      </c>
      <c r="H18" s="85">
        <v>3</v>
      </c>
      <c r="I18" s="85">
        <v>8661</v>
      </c>
    </row>
    <row r="19" spans="2:9">
      <c r="B19" s="178" t="s">
        <v>67</v>
      </c>
      <c r="C19" s="85">
        <v>3132</v>
      </c>
      <c r="D19" s="85">
        <v>3557</v>
      </c>
      <c r="E19" s="85">
        <v>1994</v>
      </c>
      <c r="F19" s="85">
        <v>73</v>
      </c>
      <c r="G19" s="85">
        <v>19</v>
      </c>
      <c r="H19" s="85">
        <v>3</v>
      </c>
      <c r="I19" s="85">
        <v>8778</v>
      </c>
    </row>
    <row r="20" spans="2:9">
      <c r="B20" s="178" t="s">
        <v>68</v>
      </c>
      <c r="C20" s="85">
        <v>3283</v>
      </c>
      <c r="D20" s="85">
        <v>3819</v>
      </c>
      <c r="E20" s="85">
        <v>2071</v>
      </c>
      <c r="F20" s="85">
        <v>78</v>
      </c>
      <c r="G20" s="85">
        <v>21</v>
      </c>
      <c r="H20" s="85">
        <v>3</v>
      </c>
      <c r="I20" s="85">
        <v>9275</v>
      </c>
    </row>
    <row r="21" spans="2:9">
      <c r="B21" s="178" t="s">
        <v>69</v>
      </c>
      <c r="C21" s="85">
        <v>3414</v>
      </c>
      <c r="D21" s="85">
        <v>3922</v>
      </c>
      <c r="E21" s="85">
        <v>2088</v>
      </c>
      <c r="F21" s="85">
        <v>71</v>
      </c>
      <c r="G21" s="85">
        <v>24</v>
      </c>
      <c r="H21" s="85">
        <v>3</v>
      </c>
      <c r="I21" s="85">
        <v>9522</v>
      </c>
    </row>
    <row r="22" spans="2:9">
      <c r="B22" s="178" t="s">
        <v>70</v>
      </c>
      <c r="C22" s="85">
        <v>3418</v>
      </c>
      <c r="D22" s="85">
        <v>3827</v>
      </c>
      <c r="E22" s="85">
        <v>2046</v>
      </c>
      <c r="F22" s="85">
        <v>70</v>
      </c>
      <c r="G22" s="85">
        <v>23</v>
      </c>
      <c r="H22" s="85">
        <v>3</v>
      </c>
      <c r="I22" s="85">
        <v>9387</v>
      </c>
    </row>
    <row r="23" spans="2:9">
      <c r="B23" s="178" t="s">
        <v>77</v>
      </c>
      <c r="C23" s="85">
        <v>3513</v>
      </c>
      <c r="D23" s="85">
        <v>3724</v>
      </c>
      <c r="E23" s="85">
        <v>1967</v>
      </c>
      <c r="F23" s="85">
        <v>63</v>
      </c>
      <c r="G23" s="85">
        <v>24</v>
      </c>
      <c r="H23" s="85">
        <v>3</v>
      </c>
      <c r="I23" s="85">
        <v>9294</v>
      </c>
    </row>
    <row r="24" spans="2:9">
      <c r="B24" s="180" t="s">
        <v>78</v>
      </c>
      <c r="C24" s="89">
        <v>3329</v>
      </c>
      <c r="D24" s="89">
        <v>3631</v>
      </c>
      <c r="E24" s="89">
        <v>1848</v>
      </c>
      <c r="F24" s="89">
        <v>67</v>
      </c>
      <c r="G24" s="89">
        <v>20</v>
      </c>
      <c r="H24" s="89">
        <v>3</v>
      </c>
      <c r="I24" s="89">
        <v>8898</v>
      </c>
    </row>
    <row r="25" spans="2:9">
      <c r="B25" s="178" t="s">
        <v>79</v>
      </c>
      <c r="C25" s="85">
        <v>3381</v>
      </c>
      <c r="D25" s="85">
        <v>3715</v>
      </c>
      <c r="E25" s="85">
        <v>1716</v>
      </c>
      <c r="F25" s="85">
        <v>66</v>
      </c>
      <c r="G25" s="85">
        <v>21</v>
      </c>
      <c r="H25" s="85">
        <v>3</v>
      </c>
      <c r="I25" s="85">
        <v>8902</v>
      </c>
    </row>
    <row r="26" spans="2:9">
      <c r="B26" s="178" t="s">
        <v>80</v>
      </c>
      <c r="C26" s="85">
        <v>3367</v>
      </c>
      <c r="D26" s="85">
        <v>3646</v>
      </c>
      <c r="E26" s="85">
        <v>1474</v>
      </c>
      <c r="F26" s="85">
        <v>65</v>
      </c>
      <c r="G26" s="85">
        <v>26</v>
      </c>
      <c r="H26" s="85">
        <v>3</v>
      </c>
      <c r="I26" s="85">
        <v>8581</v>
      </c>
    </row>
    <row r="27" spans="2:9">
      <c r="B27" s="90">
        <v>2019</v>
      </c>
      <c r="C27" s="91"/>
      <c r="D27" s="91"/>
      <c r="E27" s="91"/>
      <c r="F27" s="91"/>
      <c r="G27" s="91"/>
      <c r="H27" s="91"/>
      <c r="I27" s="91"/>
    </row>
    <row r="28" spans="2:9">
      <c r="B28" s="178" t="s">
        <v>9</v>
      </c>
      <c r="C28" s="85">
        <v>3190</v>
      </c>
      <c r="D28" s="85">
        <v>3415</v>
      </c>
      <c r="E28" s="85">
        <v>1577</v>
      </c>
      <c r="F28" s="85">
        <v>67</v>
      </c>
      <c r="G28" s="85">
        <v>22</v>
      </c>
      <c r="H28" s="85">
        <v>3</v>
      </c>
      <c r="I28" s="85">
        <v>8274</v>
      </c>
    </row>
    <row r="29" spans="2:9">
      <c r="B29" s="178" t="s">
        <v>10</v>
      </c>
      <c r="C29" s="85">
        <v>3171</v>
      </c>
      <c r="D29" s="85">
        <v>3448</v>
      </c>
      <c r="E29" s="85">
        <v>1704</v>
      </c>
      <c r="F29" s="85">
        <v>71</v>
      </c>
      <c r="G29" s="85">
        <v>22</v>
      </c>
      <c r="H29" s="85">
        <v>3</v>
      </c>
      <c r="I29" s="85">
        <v>8419</v>
      </c>
    </row>
    <row r="30" spans="2:9">
      <c r="B30" s="179" t="s">
        <v>65</v>
      </c>
      <c r="C30" s="87">
        <v>3142</v>
      </c>
      <c r="D30" s="87">
        <v>3647</v>
      </c>
      <c r="E30" s="87">
        <v>1809</v>
      </c>
      <c r="F30" s="87">
        <v>74</v>
      </c>
      <c r="G30" s="87">
        <v>21</v>
      </c>
      <c r="H30" s="87">
        <v>3</v>
      </c>
      <c r="I30" s="87">
        <v>8696</v>
      </c>
    </row>
    <row r="31" spans="2:9">
      <c r="B31" s="178" t="s">
        <v>66</v>
      </c>
      <c r="C31" s="85">
        <v>3186</v>
      </c>
      <c r="D31" s="85">
        <v>3509</v>
      </c>
      <c r="E31" s="85">
        <v>1870</v>
      </c>
      <c r="F31" s="85">
        <v>77</v>
      </c>
      <c r="G31" s="85">
        <v>21</v>
      </c>
      <c r="H31" s="85">
        <v>3</v>
      </c>
      <c r="I31" s="85">
        <v>8666</v>
      </c>
    </row>
    <row r="32" spans="2:9">
      <c r="B32" s="178" t="s">
        <v>67</v>
      </c>
      <c r="C32" s="85">
        <v>3174</v>
      </c>
      <c r="D32" s="85">
        <v>3513</v>
      </c>
      <c r="E32" s="85">
        <v>1939</v>
      </c>
      <c r="F32" s="85">
        <v>76</v>
      </c>
      <c r="G32" s="85">
        <v>21</v>
      </c>
      <c r="H32" s="85">
        <v>3</v>
      </c>
      <c r="I32" s="85">
        <v>8726</v>
      </c>
    </row>
    <row r="33" spans="2:9">
      <c r="B33" s="178" t="s">
        <v>68</v>
      </c>
      <c r="C33" s="85">
        <v>3294</v>
      </c>
      <c r="D33" s="85">
        <v>3823</v>
      </c>
      <c r="E33" s="85">
        <v>2036</v>
      </c>
      <c r="F33" s="85">
        <v>79</v>
      </c>
      <c r="G33" s="85">
        <v>21</v>
      </c>
      <c r="H33" s="85">
        <v>3</v>
      </c>
      <c r="I33" s="85">
        <v>9256</v>
      </c>
    </row>
    <row r="34" spans="2:9">
      <c r="B34" s="178" t="s">
        <v>69</v>
      </c>
      <c r="C34" s="85">
        <v>3326</v>
      </c>
      <c r="D34" s="85">
        <v>4022</v>
      </c>
      <c r="E34" s="85">
        <v>2081</v>
      </c>
      <c r="F34" s="85">
        <v>82</v>
      </c>
      <c r="G34" s="85">
        <v>24</v>
      </c>
      <c r="H34" s="85">
        <v>3</v>
      </c>
      <c r="I34" s="85">
        <v>9538</v>
      </c>
    </row>
    <row r="35" spans="2:9">
      <c r="B35" s="178" t="s">
        <v>70</v>
      </c>
      <c r="C35" s="85">
        <v>3284</v>
      </c>
      <c r="D35" s="85">
        <v>3989</v>
      </c>
      <c r="E35" s="85">
        <v>2060</v>
      </c>
      <c r="F35" s="85">
        <v>76</v>
      </c>
      <c r="G35" s="85">
        <v>22</v>
      </c>
      <c r="H35" s="85">
        <v>3</v>
      </c>
      <c r="I35" s="85">
        <v>9434</v>
      </c>
    </row>
    <row r="36" spans="2:9">
      <c r="B36" s="178" t="s">
        <v>77</v>
      </c>
      <c r="C36" s="85">
        <v>3321</v>
      </c>
      <c r="D36" s="85">
        <v>3795</v>
      </c>
      <c r="E36" s="85">
        <v>1912</v>
      </c>
      <c r="F36" s="85">
        <v>72</v>
      </c>
      <c r="G36" s="85">
        <v>23</v>
      </c>
      <c r="H36" s="85">
        <v>3</v>
      </c>
      <c r="I36" s="85">
        <v>9126</v>
      </c>
    </row>
    <row r="37" spans="2:9">
      <c r="B37" s="180" t="s">
        <v>78</v>
      </c>
      <c r="C37" s="89">
        <v>3288</v>
      </c>
      <c r="D37" s="89">
        <v>3538</v>
      </c>
      <c r="E37" s="89">
        <v>1819</v>
      </c>
      <c r="F37" s="89">
        <v>71</v>
      </c>
      <c r="G37" s="89">
        <v>21</v>
      </c>
      <c r="H37" s="89">
        <v>3</v>
      </c>
      <c r="I37" s="89">
        <v>8740</v>
      </c>
    </row>
    <row r="38" spans="2:9">
      <c r="B38" s="178" t="s">
        <v>79</v>
      </c>
      <c r="C38" s="85">
        <v>3276</v>
      </c>
      <c r="D38" s="85">
        <v>3716</v>
      </c>
      <c r="E38" s="85">
        <v>1712</v>
      </c>
      <c r="F38" s="85">
        <v>71</v>
      </c>
      <c r="G38" s="85">
        <v>23</v>
      </c>
      <c r="H38" s="85">
        <v>3</v>
      </c>
      <c r="I38" s="85">
        <v>8801</v>
      </c>
    </row>
    <row r="39" spans="2:9">
      <c r="B39" s="178" t="s">
        <v>80</v>
      </c>
      <c r="C39" s="85">
        <v>3180</v>
      </c>
      <c r="D39" s="85">
        <v>3669</v>
      </c>
      <c r="E39" s="85">
        <v>1429</v>
      </c>
      <c r="F39" s="85">
        <v>65</v>
      </c>
      <c r="G39" s="85">
        <v>25</v>
      </c>
      <c r="H39" s="85">
        <v>3</v>
      </c>
      <c r="I39" s="85">
        <v>8371</v>
      </c>
    </row>
    <row r="40" spans="2:9">
      <c r="B40" s="90">
        <v>2020</v>
      </c>
      <c r="C40" s="91"/>
      <c r="D40" s="91"/>
      <c r="E40" s="91"/>
      <c r="F40" s="91"/>
      <c r="G40" s="91"/>
      <c r="H40" s="91"/>
      <c r="I40" s="91"/>
    </row>
    <row r="41" spans="2:9">
      <c r="B41" s="178" t="s">
        <v>9</v>
      </c>
      <c r="C41" s="85">
        <v>3081</v>
      </c>
      <c r="D41" s="85">
        <v>3421</v>
      </c>
      <c r="E41" s="85">
        <v>1583</v>
      </c>
      <c r="F41" s="85">
        <v>60</v>
      </c>
      <c r="G41" s="85">
        <v>23</v>
      </c>
      <c r="H41" s="85">
        <v>3</v>
      </c>
      <c r="I41" s="85">
        <v>8171</v>
      </c>
    </row>
    <row r="42" spans="2:9">
      <c r="B42" s="178" t="s">
        <v>10</v>
      </c>
      <c r="C42" s="85">
        <v>3128</v>
      </c>
      <c r="D42" s="85">
        <v>3422</v>
      </c>
      <c r="E42" s="85">
        <v>1702</v>
      </c>
      <c r="F42" s="85">
        <v>68</v>
      </c>
      <c r="G42" s="85">
        <v>22</v>
      </c>
      <c r="H42" s="85">
        <v>3</v>
      </c>
      <c r="I42" s="85">
        <v>8345</v>
      </c>
    </row>
    <row r="43" spans="2:9">
      <c r="B43" s="179" t="s">
        <v>65</v>
      </c>
      <c r="C43" s="87">
        <v>2969</v>
      </c>
      <c r="D43" s="87">
        <v>3328</v>
      </c>
      <c r="E43" s="87">
        <v>1683</v>
      </c>
      <c r="F43" s="87">
        <v>56</v>
      </c>
      <c r="G43" s="87">
        <v>21</v>
      </c>
      <c r="H43" s="87">
        <v>3</v>
      </c>
      <c r="I43" s="87">
        <v>8060</v>
      </c>
    </row>
    <row r="44" spans="2:9">
      <c r="B44" s="178" t="s">
        <v>66</v>
      </c>
      <c r="C44" s="85">
        <v>2914</v>
      </c>
      <c r="D44" s="85">
        <v>3275</v>
      </c>
      <c r="E44" s="85">
        <v>1751</v>
      </c>
      <c r="F44" s="85">
        <v>54</v>
      </c>
      <c r="G44" s="85">
        <v>20</v>
      </c>
      <c r="H44" s="85">
        <v>3</v>
      </c>
      <c r="I44" s="85">
        <v>8017</v>
      </c>
    </row>
    <row r="45" spans="2:9">
      <c r="B45" s="178" t="s">
        <v>67</v>
      </c>
      <c r="C45" s="85">
        <v>3015</v>
      </c>
      <c r="D45" s="85">
        <v>3369</v>
      </c>
      <c r="E45" s="85">
        <v>1801</v>
      </c>
      <c r="F45" s="85">
        <v>58</v>
      </c>
      <c r="G45" s="85">
        <v>20</v>
      </c>
      <c r="H45" s="85">
        <v>3</v>
      </c>
      <c r="I45" s="85">
        <v>8266</v>
      </c>
    </row>
    <row r="46" spans="2:9">
      <c r="B46" s="178" t="s">
        <v>68</v>
      </c>
      <c r="C46" s="85">
        <v>3071</v>
      </c>
      <c r="D46" s="85">
        <v>3531</v>
      </c>
      <c r="E46" s="85">
        <v>1872</v>
      </c>
      <c r="F46" s="85">
        <v>66</v>
      </c>
      <c r="G46" s="85">
        <v>19</v>
      </c>
      <c r="H46" s="85">
        <v>3</v>
      </c>
      <c r="I46" s="85">
        <v>8562</v>
      </c>
    </row>
    <row r="47" spans="2:9">
      <c r="B47" s="178" t="s">
        <v>69</v>
      </c>
      <c r="C47" s="85">
        <v>3267</v>
      </c>
      <c r="D47" s="85">
        <v>3834</v>
      </c>
      <c r="E47" s="85">
        <v>1945</v>
      </c>
      <c r="F47" s="85">
        <v>65</v>
      </c>
      <c r="G47" s="85">
        <v>18</v>
      </c>
      <c r="H47" s="85">
        <v>3</v>
      </c>
      <c r="I47" s="85">
        <v>9132</v>
      </c>
    </row>
    <row r="48" spans="2:9">
      <c r="B48" s="178" t="s">
        <v>70</v>
      </c>
      <c r="C48" s="85">
        <v>3227</v>
      </c>
      <c r="D48" s="85">
        <v>3713</v>
      </c>
      <c r="E48" s="85">
        <v>1895</v>
      </c>
      <c r="F48" s="85">
        <v>63</v>
      </c>
      <c r="G48" s="85">
        <v>19</v>
      </c>
      <c r="H48" s="85">
        <v>3</v>
      </c>
      <c r="I48" s="85">
        <v>8920</v>
      </c>
    </row>
    <row r="49" spans="2:21">
      <c r="B49" s="178" t="s">
        <v>77</v>
      </c>
      <c r="C49" s="85">
        <v>3277</v>
      </c>
      <c r="D49" s="85">
        <v>3496</v>
      </c>
      <c r="E49" s="85">
        <v>1825</v>
      </c>
      <c r="F49" s="85">
        <v>63</v>
      </c>
      <c r="G49" s="85">
        <v>18</v>
      </c>
      <c r="H49" s="85">
        <v>3</v>
      </c>
      <c r="I49" s="85">
        <v>8682</v>
      </c>
    </row>
    <row r="50" spans="2:21">
      <c r="B50" s="180" t="s">
        <v>78</v>
      </c>
      <c r="C50" s="89">
        <v>3275</v>
      </c>
      <c r="D50" s="89">
        <v>3423</v>
      </c>
      <c r="E50" s="89">
        <v>1754</v>
      </c>
      <c r="F50" s="89">
        <v>63</v>
      </c>
      <c r="G50" s="89">
        <v>18</v>
      </c>
      <c r="H50" s="89">
        <v>3</v>
      </c>
      <c r="I50" s="89">
        <v>8536</v>
      </c>
    </row>
    <row r="51" spans="2:21">
      <c r="B51" s="178" t="s">
        <v>79</v>
      </c>
      <c r="C51" s="85"/>
      <c r="D51" s="85"/>
      <c r="E51" s="85"/>
      <c r="F51" s="85"/>
      <c r="G51" s="85"/>
      <c r="H51" s="85"/>
      <c r="I51" s="85"/>
      <c r="K51" s="887"/>
      <c r="L51" s="887"/>
      <c r="M51" s="887"/>
      <c r="N51" s="887"/>
      <c r="O51" s="887"/>
      <c r="P51" s="887"/>
      <c r="Q51" s="887"/>
      <c r="R51" s="887"/>
      <c r="S51" s="887"/>
      <c r="T51" s="887"/>
      <c r="U51" s="887"/>
    </row>
    <row r="52" spans="2:21">
      <c r="B52" s="178" t="s">
        <v>80</v>
      </c>
      <c r="C52" s="85"/>
      <c r="D52" s="85"/>
      <c r="E52" s="85"/>
      <c r="F52" s="85"/>
      <c r="G52" s="85"/>
      <c r="H52" s="85"/>
      <c r="I52" s="85"/>
      <c r="K52" s="887"/>
      <c r="L52" s="887"/>
      <c r="M52" s="887"/>
      <c r="N52" s="887"/>
      <c r="O52" s="887"/>
      <c r="P52" s="887"/>
      <c r="Q52" s="887"/>
      <c r="R52" s="887"/>
      <c r="S52" s="887"/>
      <c r="T52" s="887"/>
      <c r="U52" s="887"/>
    </row>
    <row r="53" spans="2:21">
      <c r="K53" s="889"/>
      <c r="L53" s="889"/>
      <c r="M53" s="889"/>
      <c r="N53" s="889"/>
      <c r="O53" s="889"/>
      <c r="P53" s="889"/>
      <c r="Q53" s="889"/>
      <c r="R53" s="887"/>
      <c r="S53" s="887"/>
      <c r="T53" s="887"/>
      <c r="U53" s="887"/>
    </row>
    <row r="54" spans="2:21">
      <c r="K54" s="887"/>
      <c r="L54" s="887"/>
      <c r="M54" s="887"/>
      <c r="N54" s="887"/>
      <c r="O54" s="887"/>
      <c r="P54" s="887"/>
      <c r="Q54" s="887"/>
      <c r="R54" s="887"/>
      <c r="S54" s="887"/>
      <c r="T54" s="887"/>
      <c r="U54" s="887"/>
    </row>
    <row r="55" spans="2:21">
      <c r="K55" s="887"/>
      <c r="L55" s="887"/>
      <c r="M55" s="887"/>
      <c r="N55" s="887"/>
      <c r="O55" s="887"/>
      <c r="P55" s="887"/>
      <c r="Q55" s="887"/>
      <c r="R55" s="887"/>
      <c r="S55" s="887"/>
      <c r="T55" s="887"/>
      <c r="U55" s="887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63</vt:i4>
      </vt:variant>
    </vt:vector>
  </HeadingPairs>
  <TitlesOfParts>
    <vt:vector size="101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COVID-19 Regim. y Tipo contrato</vt:lpstr>
      <vt:lpstr>COVID-19 Sectores y Actividades</vt:lpstr>
      <vt:lpstr>ERTE por Provincias y CCAA</vt:lpstr>
      <vt:lpstr>ERTE por Sectores de Actividad</vt:lpstr>
      <vt:lpstr>Serie diaria de ERTES 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Regim. y Tipo contrato'!Área_de_impresión</vt:lpstr>
      <vt:lpstr>'COVID-19 Sectores y Actividades'!Área_de_impresión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2020-11-19T16:35:44Z</cp:lastPrinted>
  <dcterms:created xsi:type="dcterms:W3CDTF">1999-02-04T10:57:31Z</dcterms:created>
  <dcterms:modified xsi:type="dcterms:W3CDTF">2020-12-02T15:35:19Z</dcterms:modified>
</cp:coreProperties>
</file>