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mínimos'!$B$1:$H$33</definedName>
    <definedName name="_xlnm.Print_Area" localSheetId="0">Portada!$A$1:$E$55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D64" i="23" l="1"/>
  <c r="D57" i="23"/>
  <c r="D52" i="23"/>
  <c r="D49" i="23"/>
  <c r="D45" i="23"/>
  <c r="D40" i="23"/>
  <c r="D34" i="23"/>
  <c r="D23" i="23"/>
  <c r="D18" i="23"/>
  <c r="D14" i="23"/>
  <c r="C13" i="27" l="1"/>
  <c r="C15" i="27" s="1"/>
  <c r="D7" i="27" l="1"/>
  <c r="D10" i="27"/>
  <c r="D12" i="27"/>
  <c r="D11" i="27"/>
  <c r="D14" i="27"/>
  <c r="D8" i="27"/>
  <c r="D9" i="27"/>
  <c r="D13" i="27" l="1"/>
  <c r="F19" i="25"/>
  <c r="E19" i="25"/>
  <c r="D19" i="25"/>
  <c r="C19" i="25"/>
  <c r="C42" i="27" l="1"/>
  <c r="C43" i="27"/>
  <c r="C44" i="27"/>
  <c r="C46" i="27"/>
  <c r="C47" i="27"/>
  <c r="C48" i="27"/>
  <c r="C49" i="27"/>
  <c r="C45" i="27" l="1"/>
  <c r="C50" i="27" s="1"/>
  <c r="E46" i="27" l="1"/>
  <c r="C51" i="27"/>
  <c r="D46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<sst xmlns="http://schemas.openxmlformats.org/spreadsheetml/2006/main" count="807" uniqueCount="206">
  <si>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</si>
  <si>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</si>
  <si>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</si>
  <si>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</si>
  <si>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</si>
  <si>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</si>
  <si>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</si>
  <si>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</si>
  <si>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</si>
  <si>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</si>
  <si>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</si>
  <si>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</si>
  <si>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</si>
  <si>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</si>
  <si>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</si>
  <si>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</si>
  <si>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</si>
  <si>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</si>
  <si>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</si>
  <si>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</si>
  <si>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</si>
  <si>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</si>
  <si>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</si>
  <si>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</si>
  <si>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</si>
  <si>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</si>
  <si>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</si>
  <si>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</si>
  <si>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</si>
  <si>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</si>
  <si>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</si>
  <si>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</si>
  <si>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</si>
  <si>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</si>
  <si>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</si>
  <si>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</si>
  <si>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</si>
  <si>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</si>
  <si>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</si>
  <si>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</si>
  <si>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</si>
  <si>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</si>
  <si>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</si>
  <si>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</si>
  <si>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</si>
  <si>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</si>
  <si>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</si>
  <si>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</si>
  <si>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</si>
  <si>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</si>
  <si>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</si>
  <si>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</si>
  <si>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</si>
  <si>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</si>
  <si>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</si>
  <si>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</si>
  <si>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</si>
  <si>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</si>
  <si>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</si>
  <si>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</si>
  <si>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</si>
  <si>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</si>
  <si>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</si>
  <si>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</si>
  <si>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</si>
  <si>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</si>
  <si>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</si>
  <si>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</si>
  <si>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</si>
  <si>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</si>
  <si>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</si>
  <si>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</si>
  <si>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</si>
  <si>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</si>
  <si>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</si>
  <si>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</si>
  <si>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</si>
  <si>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</si>
  <si>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</si>
  <si>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</si>
  <si>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</si>
  <si>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</si>
  <si>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</si>
  <si>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</si>
  <si>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</si>
  <si>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</si>
  <si>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</si>
  <si>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</si>
  <si>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</si>
  <si>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</si>
  <si>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</si>
  <si>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</si>
  <si>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</si>
  <si>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</si>
  <si>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</si>
  <si>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</si>
  <si>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</si>
  <si>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</si>
  <si>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</si>
  <si>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</si>
  <si>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</si>
  <si>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</si>
  <si>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</si>
  <si>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</si>
  <si>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</si>
  <si>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</si>
  <si>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</si>
  <si>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</si>
  <si>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</si>
  <si>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</si>
  <si>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</si>
  <si>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</si>
  <si>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</si>
  <si>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</si>
  <si>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</si>
  <si>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</si>
  <si>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</si>
  <si>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</si>
  <si>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</si>
  <si>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</si>
  <si>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</si>
  <si>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</si>
  <si>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</si>
  <si>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</si>
  <si>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</si>
  <si>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</si>
  <si>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</si>
  <si>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</si>
  <si>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</si>
  <si>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</si>
  <si>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</si>
  <si>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</si>
  <si>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</si>
  <si>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</si>
  <si>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</si>
  <si>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</si>
  <si>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</si>
  <si>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</si>
  <si>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</si>
  <si>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</si>
  <si>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</si>
  <si>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</si>
  <si>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</si>
  <si>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</si>
  <si>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</si>
  <si>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</si>
  <si>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</si>
  <si>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</si>
  <si>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</si>
  <si>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</si>
  <si>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</si>
  <si>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</si>
  <si>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</si>
  <si>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</si>
  <si>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</si>
  <si>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</si>
  <si>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</si>
  <si>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</si>
  <si>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</si>
  <si>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</si>
  <si>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</si>
  <si>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</si>
  <si>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</si>
  <si>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</si>
  <si>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</si>
  <si>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</si>
  <si>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</si>
  <si>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</si>
  <si>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</si>
  <si>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</si>
  <si>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</si>
  <si>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</si>
  <si>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</si>
  <si>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</si>
  <si>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</si>
  <si>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</si>
  <si>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</si>
  <si>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</si>
  <si>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</si>
  <si>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</si>
  <si>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</si>
  <si>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</si>
  <si>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</si>
  <si>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</si>
  <si>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</si>
  <si>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</si>
  <si>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</si>
  <si>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</si>
  <si>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</si>
  <si>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</si>
  <si>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</si>
  <si>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</si>
  <si>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</si>
  <si>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años</t>
  </si>
  <si>
    <t>º</t>
  </si>
  <si>
    <t>PENSIONES CONTRIBUTIVAS EN VIGOR A 1 DE JUNIO DE 2021</t>
  </si>
  <si>
    <t>MAYO 2021</t>
  </si>
  <si>
    <t>Datos a 1 de Junio de 2021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</si>
  <si>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55 pensiones de las que no consta el género</t>
    </r>
  </si>
  <si>
    <t>Mayo 2021</t>
  </si>
  <si>
    <t>Mayo 2021 (2)</t>
  </si>
  <si>
    <t>(2) Incremento sobre Mayo 2020</t>
  </si>
  <si>
    <t>1 de  junio de 2021</t>
  </si>
  <si>
    <t>1 junio 2021</t>
  </si>
  <si>
    <t>5,,4%</t>
  </si>
  <si>
    <t xml:space="preserve">  1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</si>
</sst>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69" formatCode="0.00\ %"/>
    <numFmt numFmtId="170" formatCode="0.0\ %"/>
    <numFmt numFmtId="171" formatCode=";;;"/>
  </numFmts>
  <fonts count="12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</font>
    <font>
      <sz val="11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57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</cellStyleXfs>
  <cellXfs count="513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8" xfId="1" applyNumberFormat="1" applyFont="1" applyBorder="1" applyAlignment="1">
      <alignment horizontal="left" vertical="center"/>
    </xf>
    <xf numFmtId="0" fontId="54" fillId="0" borderId="38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0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1" xfId="0" applyFont="1" applyFill="1" applyBorder="1" applyAlignment="1">
      <alignment horizontal="left" indent="1"/>
    </xf>
    <xf numFmtId="0" fontId="52" fillId="4" borderId="40" xfId="0" applyFont="1" applyFill="1" applyBorder="1" applyAlignment="1">
      <alignment horizontal="center" vertical="center" wrapText="1"/>
    </xf>
    <xf numFmtId="10" fontId="52" fillId="4" borderId="40" xfId="0" applyNumberFormat="1" applyFont="1" applyFill="1" applyBorder="1" applyAlignment="1">
      <alignment horizontal="center" vertical="center" wrapText="1"/>
    </xf>
    <xf numFmtId="0" fontId="52" fillId="4" borderId="40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9" xfId="0" applyFont="1" applyFill="1" applyBorder="1" applyAlignment="1">
      <alignment horizontal="left" vertical="center" wrapText="1" indent="1"/>
    </xf>
    <xf numFmtId="3" fontId="69" fillId="3" borderId="39" xfId="5" applyNumberFormat="1" applyFont="1" applyFill="1" applyBorder="1" applyAlignment="1">
      <alignment horizontal="right" vertical="center" indent="1"/>
    </xf>
    <xf numFmtId="0" fontId="69" fillId="31" borderId="39" xfId="0" applyFont="1" applyFill="1" applyBorder="1" applyAlignment="1">
      <alignment horizontal="centerContinuous" vertical="center" wrapText="1"/>
    </xf>
    <xf numFmtId="0" fontId="69" fillId="31" borderId="39" xfId="0" applyFont="1" applyFill="1" applyBorder="1" applyAlignment="1">
      <alignment horizontal="center" vertical="center" wrapText="1"/>
    </xf>
    <xf numFmtId="0" fontId="69" fillId="31" borderId="39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37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7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9" xfId="18" applyNumberFormat="1" applyFont="1" applyFill="1" applyBorder="1" applyAlignment="1">
      <alignment horizontal="centerContinuous" vertical="center" wrapText="1"/>
    </xf>
    <xf numFmtId="4" fontId="69" fillId="31" borderId="39" xfId="18" applyNumberFormat="1" applyFont="1" applyFill="1" applyBorder="1" applyAlignment="1">
      <alignment horizontal="centerContinuous" vertical="center" wrapText="1"/>
    </xf>
    <xf numFmtId="0" fontId="69" fillId="31" borderId="39" xfId="18" applyNumberFormat="1" applyFont="1" applyFill="1" applyBorder="1" applyAlignment="1">
      <alignment horizontal="center" vertical="center" wrapText="1"/>
    </xf>
    <xf numFmtId="4" fontId="69" fillId="31" borderId="39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6" xfId="18" applyNumberFormat="1" applyFont="1" applyFill="1" applyBorder="1" applyAlignment="1">
      <alignment horizontal="right" indent="1"/>
    </xf>
    <xf numFmtId="4" fontId="69" fillId="3" borderId="46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8" xfId="18" applyNumberFormat="1" applyFont="1" applyFill="1" applyBorder="1" applyAlignment="1">
      <alignment horizontal="center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78" fillId="31" borderId="48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3" xfId="17" applyNumberFormat="1" applyFont="1" applyFill="1" applyBorder="1" applyAlignment="1">
      <alignment horizontal="centerContinuous" vertical="center" wrapText="1"/>
    </xf>
    <xf numFmtId="10" fontId="69" fillId="31" borderId="42" xfId="17" applyNumberFormat="1" applyFont="1" applyFill="1" applyBorder="1" applyAlignment="1">
      <alignment horizontal="centerContinuous" vertical="center" wrapText="1"/>
    </xf>
    <xf numFmtId="10" fontId="69" fillId="31" borderId="49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0" xfId="114" applyNumberFormat="1" applyFont="1" applyBorder="1" applyAlignment="1">
      <alignment horizontal="left" indent="2"/>
    </xf>
    <xf numFmtId="3" fontId="53" fillId="0" borderId="50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6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51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6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69" fontId="53" fillId="0" borderId="18" xfId="5" applyNumberFormat="1" applyFont="1" applyFill="1" applyBorder="1" applyAlignment="1">
      <alignment horizontal="right" vertical="center" indent="1"/>
    </xf>
    <xf numFmtId="169" fontId="69" fillId="3" borderId="44" xfId="5" applyNumberFormat="1" applyFont="1" applyFill="1" applyBorder="1" applyAlignment="1">
      <alignment horizontal="right" vertical="center" indent="1"/>
    </xf>
    <xf numFmtId="169" fontId="69" fillId="3" borderId="39" xfId="5" applyNumberFormat="1" applyFont="1" applyFill="1" applyBorder="1" applyAlignment="1">
      <alignment horizontal="right" vertical="center" indent="1"/>
    </xf>
    <xf numFmtId="169" fontId="69" fillId="3" borderId="0" xfId="18" applyNumberFormat="1" applyFont="1" applyFill="1" applyAlignment="1">
      <alignment horizontal="right" vertical="center"/>
    </xf>
    <xf numFmtId="169" fontId="53" fillId="4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Border="1" applyAlignment="1">
      <alignment horizontal="right" vertical="center"/>
    </xf>
    <xf numFmtId="169" fontId="69" fillId="3" borderId="0" xfId="18" applyNumberFormat="1" applyFont="1" applyFill="1" applyBorder="1" applyAlignment="1">
      <alignment horizontal="right" vertical="center"/>
    </xf>
    <xf numFmtId="169" fontId="53" fillId="0" borderId="0" xfId="18" applyNumberFormat="1" applyFont="1" applyAlignment="1">
      <alignment horizontal="right" vertical="center"/>
    </xf>
    <xf numFmtId="170" fontId="53" fillId="0" borderId="50" xfId="114" applyNumberFormat="1" applyFont="1" applyBorder="1" applyAlignment="1">
      <alignment horizontal="right" indent="2"/>
    </xf>
    <xf numFmtId="170" fontId="53" fillId="0" borderId="0" xfId="114" applyNumberFormat="1" applyFont="1" applyBorder="1" applyAlignment="1">
      <alignment horizontal="right" indent="2"/>
    </xf>
    <xf numFmtId="170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3" xfId="1" applyNumberFormat="1" applyFont="1" applyBorder="1"/>
    <xf numFmtId="3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54" fillId="0" borderId="42" xfId="1" applyNumberFormat="1" applyFont="1" applyBorder="1"/>
    <xf numFmtId="4" fontId="54" fillId="0" borderId="49" xfId="1" applyNumberFormat="1" applyFont="1" applyBorder="1"/>
    <xf numFmtId="4" fontId="65" fillId="2" borderId="56" xfId="1" applyNumberFormat="1" applyFont="1" applyFill="1" applyBorder="1" applyAlignment="1">
      <alignment vertical="center"/>
    </xf>
    <xf numFmtId="3" fontId="54" fillId="0" borderId="57" xfId="1" applyNumberFormat="1" applyFont="1" applyBorder="1"/>
    <xf numFmtId="4" fontId="65" fillId="0" borderId="56" xfId="1" applyNumberFormat="1" applyFont="1" applyBorder="1" applyAlignment="1">
      <alignment vertical="center"/>
    </xf>
    <xf numFmtId="3" fontId="54" fillId="31" borderId="58" xfId="1" applyNumberFormat="1" applyFont="1" applyFill="1" applyBorder="1" applyAlignment="1">
      <alignment horizontal="center" vertical="center"/>
    </xf>
    <xf numFmtId="3" fontId="65" fillId="2" borderId="59" xfId="1" applyNumberFormat="1" applyFont="1" applyFill="1" applyBorder="1" applyAlignment="1">
      <alignment vertical="center"/>
    </xf>
    <xf numFmtId="3" fontId="54" fillId="0" borderId="60" xfId="1" applyNumberFormat="1" applyFont="1" applyBorder="1"/>
    <xf numFmtId="0" fontId="74" fillId="0" borderId="65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5" xfId="1" applyNumberFormat="1" applyFont="1" applyFill="1" applyBorder="1" applyAlignment="1">
      <alignment horizontal="center" vertical="center"/>
    </xf>
    <xf numFmtId="0" fontId="77" fillId="0" borderId="64" xfId="1" applyNumberFormat="1" applyFont="1" applyBorder="1" applyAlignment="1">
      <alignment horizontal="center"/>
    </xf>
    <xf numFmtId="0" fontId="75" fillId="0" borderId="65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5" xfId="5" applyNumberFormat="1" applyFont="1" applyFill="1" applyBorder="1" applyAlignment="1">
      <alignment horizontal="right" vertical="center" indent="1"/>
    </xf>
    <xf numFmtId="3" fontId="85" fillId="3" borderId="35" xfId="5" applyNumberFormat="1" applyFont="1" applyFill="1" applyBorder="1" applyAlignment="1">
      <alignment horizontal="right" vertical="center" indent="1"/>
    </xf>
    <xf numFmtId="169" fontId="82" fillId="0" borderId="18" xfId="5" applyNumberFormat="1" applyFont="1" applyFill="1" applyBorder="1" applyAlignment="1">
      <alignment horizontal="right" vertical="center" indent="1"/>
    </xf>
    <xf numFmtId="169" fontId="82" fillId="0" borderId="35" xfId="5" applyNumberFormat="1" applyFont="1" applyFill="1" applyBorder="1" applyAlignment="1">
      <alignment horizontal="right" vertical="center" indent="1"/>
    </xf>
    <xf numFmtId="169" fontId="85" fillId="3" borderId="35" xfId="5" applyNumberFormat="1" applyFont="1" applyFill="1" applyBorder="1" applyAlignment="1">
      <alignment horizontal="right" vertical="center" indent="1"/>
    </xf>
    <xf numFmtId="0" fontId="78" fillId="33" borderId="48" xfId="0" applyFont="1" applyFill="1" applyBorder="1" applyAlignment="1">
      <alignment horizontal="centerContinuous" vertical="center"/>
    </xf>
    <xf numFmtId="0" fontId="78" fillId="33" borderId="48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4" fontId="122" fillId="0" borderId="0" xfId="0" applyNumberFormat="1" applyFont="1" applyAlignment="1">
      <alignment horizontal="right" indent="2"/>
    </xf>
    <xf numFmtId="171" fontId="42" fillId="0" borderId="0" xfId="0" applyNumberFormat="1" applyFont="1" applyFill="1"/>
    <xf numFmtId="0" fontId="56" fillId="0" borderId="59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7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6" xfId="7" applyFont="1" applyFill="1" applyBorder="1" applyAlignment="1">
      <alignment horizontal="right" vertical="center"/>
    </xf>
    <xf numFmtId="0" fontId="56" fillId="0" borderId="46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8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1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2" fontId="42" fillId="0" borderId="0" xfId="0" applyNumberFormat="1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49" fontId="56" fillId="31" borderId="0" xfId="17" applyNumberFormat="1" applyFont="1" applyFill="1" applyBorder="1" applyAlignment="1">
      <alignment horizontal="center" vertical="center" wrapText="1"/>
    </xf>
    <xf numFmtId="0" fontId="71" fillId="0" borderId="34" xfId="7" applyNumberFormat="1" applyFont="1" applyBorder="1" applyAlignment="1">
      <alignment horizontal="center" vertical="top"/>
    </xf>
    <xf numFmtId="0" fontId="56" fillId="33" borderId="66" xfId="7" applyNumberFormat="1" applyFont="1" applyFill="1" applyBorder="1" applyAlignment="1">
      <alignment horizontal="right" vertical="center"/>
    </xf>
    <xf numFmtId="0" fontId="56" fillId="33" borderId="58" xfId="7" applyFont="1" applyFill="1" applyBorder="1" applyAlignment="1">
      <alignment horizontal="right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71" fillId="0" borderId="19" xfId="7" applyNumberFormat="1" applyFont="1" applyBorder="1" applyAlignment="1">
      <alignment horizontal="center" vertical="top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8" xfId="7" applyNumberFormat="1" applyFont="1" applyFill="1" applyBorder="1" applyAlignment="1">
      <alignment horizontal="center" vertical="center"/>
    </xf>
    <xf numFmtId="0" fontId="53" fillId="33" borderId="48" xfId="7" applyFont="1" applyFill="1" applyBorder="1" applyAlignment="1">
      <alignment horizontal="center" vertic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61" xfId="1" applyNumberFormat="1" applyFont="1" applyFill="1" applyBorder="1" applyAlignment="1">
      <alignment horizontal="center" vertical="center" wrapText="1"/>
    </xf>
    <xf numFmtId="0" fontId="65" fillId="33" borderId="62" xfId="1" applyNumberFormat="1" applyFont="1" applyFill="1" applyBorder="1" applyAlignment="1">
      <alignment horizontal="center" vertical="center" wrapText="1"/>
    </xf>
    <xf numFmtId="0" fontId="65" fillId="33" borderId="63" xfId="1" applyNumberFormat="1" applyFont="1" applyFill="1" applyBorder="1" applyAlignment="1">
      <alignment horizontal="center" vertical="center" wrapText="1"/>
    </xf>
    <xf numFmtId="3" fontId="65" fillId="33" borderId="52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6" xfId="0" applyFont="1" applyFill="1" applyBorder="1" applyAlignment="1">
      <alignment horizontal="center" vertical="center"/>
    </xf>
    <xf numFmtId="0" fontId="69" fillId="31" borderId="39" xfId="0" applyFont="1" applyFill="1" applyBorder="1" applyAlignment="1">
      <alignment horizontal="center" vertical="center" wrapText="1"/>
    </xf>
    <xf numFmtId="0" fontId="53" fillId="31" borderId="39" xfId="0" applyFont="1" applyFill="1" applyBorder="1" applyAlignment="1">
      <alignment horizontal="center" vertical="center" wrapText="1"/>
    </xf>
    <xf numFmtId="0" fontId="78" fillId="34" borderId="48" xfId="0" applyNumberFormat="1" applyFont="1" applyFill="1" applyBorder="1" applyAlignment="1">
      <alignment horizontal="center" vertical="center" wrapText="1"/>
    </xf>
    <xf numFmtId="0" fontId="42" fillId="33" borderId="48" xfId="0" applyFont="1" applyFill="1" applyBorder="1" applyAlignment="1"/>
    <xf numFmtId="0" fontId="78" fillId="31" borderId="45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41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0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40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40" xfId="17" applyNumberFormat="1" applyFont="1" applyFill="1" applyBorder="1" applyAlignment="1">
      <alignment horizontal="center" vertical="center" wrapText="1"/>
    </xf>
    <xf numFmtId="49" fontId="54" fillId="31" borderId="35" xfId="17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43" fillId="0" borderId="0" xfId="0" applyNumberFormat="1" applyFont="1"/>
  </cellXfs>
  <cellStyles count="157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Hipervínculo 2" xfId="140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1 2" xfId="150"/>
    <cellStyle name="Normal 12" xfId="94"/>
    <cellStyle name="Normal 12 2" xfId="127"/>
    <cellStyle name="Normal 12 3" xfId="151"/>
    <cellStyle name="Normal 13" xfId="115"/>
    <cellStyle name="Normal 13 2" xfId="128"/>
    <cellStyle name="Normal 14" xfId="129"/>
    <cellStyle name="Normal 15" xfId="130"/>
    <cellStyle name="Normal 16" xfId="131"/>
    <cellStyle name="Normal 16 2" xfId="141"/>
    <cellStyle name="Normal 17" xfId="139"/>
    <cellStyle name="Normal 18" xfId="148"/>
    <cellStyle name="Normal 19" xfId="149"/>
    <cellStyle name="Normal 2" xfId="2"/>
    <cellStyle name="Normal 2 2" xfId="5"/>
    <cellStyle name="Normal 2 2 2" xfId="118"/>
    <cellStyle name="Normal 2 2 3" xfId="143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2 7" xfId="142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4 3" xfId="144"/>
    <cellStyle name="Normal 5" xfId="8"/>
    <cellStyle name="Normal 5 2" xfId="101"/>
    <cellStyle name="Normal 6" xfId="9"/>
    <cellStyle name="Normal 6 2" xfId="145"/>
    <cellStyle name="Normal 7" xfId="10"/>
    <cellStyle name="Normal 7 2" xfId="146"/>
    <cellStyle name="Normal 8" xfId="11"/>
    <cellStyle name="Normal 8 2" xfId="152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aje 3" xfId="147"/>
    <cellStyle name="Porcentaje 4" xfId="153"/>
    <cellStyle name="Porcentaje 5" xfId="154"/>
    <cellStyle name="Porcentaje 6" xfId="155"/>
    <cellStyle name="Porcentaje 7" xfId="156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0.45366303352994963</c:v>
                </c:pt>
                <c:pt idx="1">
                  <c:v>0.12344754225217354</c:v>
                </c:pt>
                <c:pt idx="2">
                  <c:v>0.28410015454420506</c:v>
                </c:pt>
                <c:pt idx="3">
                  <c:v>0.13878926967367175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461568"/>
        <c:axId val="98463104"/>
      </c:barChart>
      <c:catAx>
        <c:axId val="9846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98463104"/>
        <c:crosses val="autoZero"/>
        <c:auto val="1"/>
        <c:lblAlgn val="ctr"/>
        <c:lblOffset val="100"/>
        <c:noMultiLvlLbl val="0"/>
      </c:catAx>
      <c:valAx>
        <c:axId val="9846310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984615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Junio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/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9.854.685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+ 1,02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10.180.229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+ 3,22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/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1.033,03 €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+ 2,18 %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/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/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/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1.188,74 €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+ 2,31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JUNIO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725.36685015000023</v>
          </cell>
          <cell r="D3">
            <v>3.1767341655432491E-2</v>
          </cell>
          <cell r="E3">
            <v>3.2231720743701953E-2</v>
          </cell>
        </row>
        <row r="4">
          <cell r="A4">
            <v>2</v>
          </cell>
          <cell r="B4" t="str">
            <v>CATALUÑA</v>
          </cell>
          <cell r="C4">
            <v>1869.1834265100022</v>
          </cell>
          <cell r="D4">
            <v>2.9771794974533083E-2</v>
          </cell>
          <cell r="E4">
            <v>3.2231720743701953E-2</v>
          </cell>
        </row>
        <row r="5">
          <cell r="A5">
            <v>3</v>
          </cell>
          <cell r="B5" t="str">
            <v>GALICIA</v>
          </cell>
          <cell r="C5">
            <v>674.51678468999978</v>
          </cell>
          <cell r="D5">
            <v>2.8303170733002814E-2</v>
          </cell>
          <cell r="E5">
            <v>3.2231720743701953E-2</v>
          </cell>
        </row>
        <row r="6">
          <cell r="A6">
            <v>4</v>
          </cell>
          <cell r="B6" t="str">
            <v>ANDALUCÍA</v>
          </cell>
          <cell r="C6">
            <v>1476.2222400600008</v>
          </cell>
          <cell r="D6">
            <v>3.243867411231327E-2</v>
          </cell>
          <cell r="E6">
            <v>3.2231720743701953E-2</v>
          </cell>
        </row>
        <row r="7">
          <cell r="A7">
            <v>5</v>
          </cell>
          <cell r="B7" t="str">
            <v>ASTURIAS</v>
          </cell>
          <cell r="C7">
            <v>364.81607510000003</v>
          </cell>
          <cell r="D7">
            <v>1.9218896682831499E-2</v>
          </cell>
          <cell r="E7">
            <v>3.2231720743701953E-2</v>
          </cell>
        </row>
        <row r="8">
          <cell r="A8">
            <v>6</v>
          </cell>
          <cell r="B8" t="str">
            <v>CANTABRIA</v>
          </cell>
          <cell r="C8">
            <v>156.00004861000008</v>
          </cell>
          <cell r="D8">
            <v>3.4069561624822553E-2</v>
          </cell>
          <cell r="E8">
            <v>3.2231720743701953E-2</v>
          </cell>
        </row>
        <row r="9">
          <cell r="A9">
            <v>7</v>
          </cell>
          <cell r="B9" t="str">
            <v>RIOJA (LA)</v>
          </cell>
          <cell r="C9">
            <v>72.034759539999968</v>
          </cell>
          <cell r="D9">
            <v>3.9729976811281986E-2</v>
          </cell>
          <cell r="E9">
            <v>3.2231720743701953E-2</v>
          </cell>
        </row>
        <row r="10">
          <cell r="A10">
            <v>8</v>
          </cell>
          <cell r="B10" t="str">
            <v>MURCIA</v>
          </cell>
          <cell r="C10">
            <v>229.92560289999997</v>
          </cell>
          <cell r="D10">
            <v>3.3832165507822864E-2</v>
          </cell>
          <cell r="E10">
            <v>3.2231720743701953E-2</v>
          </cell>
        </row>
        <row r="11">
          <cell r="A11">
            <v>9</v>
          </cell>
          <cell r="B11" t="str">
            <v>C. VALENCIANA</v>
          </cell>
          <cell r="C11">
            <v>960.20967245999975</v>
          </cell>
          <cell r="D11">
            <v>3.1949722973208639E-2</v>
          </cell>
          <cell r="E11">
            <v>3.2231720743701953E-2</v>
          </cell>
        </row>
        <row r="12">
          <cell r="A12">
            <v>10</v>
          </cell>
          <cell r="B12" t="str">
            <v>ARAGÓN</v>
          </cell>
          <cell r="C12">
            <v>332.5121979000001</v>
          </cell>
          <cell r="D12">
            <v>2.8050435562761766E-2</v>
          </cell>
          <cell r="E12">
            <v>3.2231720743701953E-2</v>
          </cell>
        </row>
        <row r="13">
          <cell r="A13">
            <v>11</v>
          </cell>
          <cell r="B13" t="str">
            <v>CASTILLA - LA MANCHA</v>
          </cell>
          <cell r="C13">
            <v>360.54439321000024</v>
          </cell>
          <cell r="D13">
            <v>3.651192244651269E-2</v>
          </cell>
          <cell r="E13">
            <v>3.2231720743701953E-2</v>
          </cell>
        </row>
        <row r="14">
          <cell r="A14">
            <v>12</v>
          </cell>
          <cell r="B14" t="str">
            <v>CANARIAS</v>
          </cell>
          <cell r="C14">
            <v>320.53696183000011</v>
          </cell>
          <cell r="D14">
            <v>4.4362223378134891E-2</v>
          </cell>
          <cell r="E14">
            <v>3.2231720743701953E-2</v>
          </cell>
        </row>
        <row r="15">
          <cell r="A15">
            <v>13</v>
          </cell>
          <cell r="B15" t="str">
            <v>NAVARRA</v>
          </cell>
          <cell r="C15">
            <v>165.30838897999993</v>
          </cell>
          <cell r="D15">
            <v>3.5946592898370877E-2</v>
          </cell>
          <cell r="E15">
            <v>3.2231720743701953E-2</v>
          </cell>
        </row>
        <row r="16">
          <cell r="A16">
            <v>14</v>
          </cell>
          <cell r="B16" t="str">
            <v>EXTREMADURA</v>
          </cell>
          <cell r="C16">
            <v>198.49695437999989</v>
          </cell>
          <cell r="D16">
            <v>3.0717677614860328E-2</v>
          </cell>
          <cell r="E16">
            <v>3.2231720743701953E-2</v>
          </cell>
        </row>
        <row r="17">
          <cell r="A17">
            <v>15</v>
          </cell>
          <cell r="B17" t="str">
            <v>ILLES BALEARS</v>
          </cell>
          <cell r="C17">
            <v>190.82244518000002</v>
          </cell>
          <cell r="D17">
            <v>4.5703769527503546E-2</v>
          </cell>
          <cell r="E17">
            <v>3.2231720743701953E-2</v>
          </cell>
        </row>
        <row r="18">
          <cell r="A18">
            <v>16</v>
          </cell>
          <cell r="B18" t="str">
            <v>MADRID</v>
          </cell>
          <cell r="C18">
            <v>1436.6478303800004</v>
          </cell>
          <cell r="D18">
            <v>3.6193193253571065E-2</v>
          </cell>
          <cell r="E18">
            <v>3.2231720743701953E-2</v>
          </cell>
        </row>
        <row r="19">
          <cell r="A19">
            <v>17</v>
          </cell>
          <cell r="B19" t="str">
            <v>CASTILLA Y LEÓN</v>
          </cell>
          <cell r="C19">
            <v>629.72593099999972</v>
          </cell>
          <cell r="D19">
            <v>2.9926117793403151E-2</v>
          </cell>
          <cell r="E19">
            <v>3.2231720743701953E-2</v>
          </cell>
        </row>
        <row r="20">
          <cell r="A20">
            <v>18</v>
          </cell>
          <cell r="B20" t="str">
            <v>CEUTA</v>
          </cell>
          <cell r="C20">
            <v>9.1961071699999977</v>
          </cell>
          <cell r="D20">
            <v>2.7969371403651966E-2</v>
          </cell>
          <cell r="E20">
            <v>3.2231720743701953E-2</v>
          </cell>
        </row>
        <row r="21">
          <cell r="A21">
            <v>19</v>
          </cell>
          <cell r="B21" t="str">
            <v>MELILLA</v>
          </cell>
          <cell r="C21">
            <v>8.1628019100000024</v>
          </cell>
          <cell r="D21">
            <v>5.5017413321479136E-2</v>
          </cell>
          <cell r="E21">
            <v>3.2231720743701953E-2</v>
          </cell>
        </row>
        <row r="26">
          <cell r="A26">
            <v>1</v>
          </cell>
          <cell r="B26" t="str">
            <v>PAÍS VASCO</v>
          </cell>
          <cell r="C26">
            <v>565765</v>
          </cell>
          <cell r="D26">
            <v>1.085422287337634E-2</v>
          </cell>
          <cell r="E26">
            <v>1.0245788201428185E-2</v>
          </cell>
        </row>
        <row r="27">
          <cell r="A27">
            <v>2</v>
          </cell>
          <cell r="B27" t="str">
            <v>CATALUÑA</v>
          </cell>
          <cell r="C27">
            <v>1743148</v>
          </cell>
          <cell r="D27">
            <v>7.3566040112851283E-3</v>
          </cell>
          <cell r="E27">
            <v>1.0245788201428185E-2</v>
          </cell>
        </row>
        <row r="28">
          <cell r="A28">
            <v>3</v>
          </cell>
          <cell r="B28" t="str">
            <v>GALICIA</v>
          </cell>
          <cell r="C28">
            <v>766694</v>
          </cell>
          <cell r="D28">
            <v>4.5175474224561363E-3</v>
          </cell>
          <cell r="E28">
            <v>1.0245788201428185E-2</v>
          </cell>
        </row>
        <row r="29">
          <cell r="A29">
            <v>4</v>
          </cell>
          <cell r="B29" t="str">
            <v>ANDALUCÍA</v>
          </cell>
          <cell r="C29">
            <v>1597259</v>
          </cell>
          <cell r="D29">
            <v>1.1029639822918158E-2</v>
          </cell>
          <cell r="E29">
            <v>1.0245788201428185E-2</v>
          </cell>
        </row>
        <row r="30">
          <cell r="A30">
            <v>5</v>
          </cell>
          <cell r="B30" t="str">
            <v>ASTURIAS</v>
          </cell>
          <cell r="C30">
            <v>300171</v>
          </cell>
          <cell r="D30">
            <v>-1.0483017511631054E-3</v>
          </cell>
          <cell r="E30">
            <v>1.0245788201428185E-2</v>
          </cell>
        </row>
        <row r="31">
          <cell r="A31">
            <v>6</v>
          </cell>
          <cell r="B31" t="str">
            <v>CANTABRIA</v>
          </cell>
          <cell r="C31">
            <v>142931</v>
          </cell>
          <cell r="D31">
            <v>1.1142080987011527E-2</v>
          </cell>
          <cell r="E31">
            <v>1.0245788201428185E-2</v>
          </cell>
        </row>
        <row r="32">
          <cell r="A32">
            <v>7</v>
          </cell>
          <cell r="B32" t="str">
            <v>RIOJA (LA)</v>
          </cell>
          <cell r="C32">
            <v>70967</v>
          </cell>
          <cell r="D32">
            <v>1.4684014869888573E-2</v>
          </cell>
          <cell r="E32">
            <v>1.0245788201428185E-2</v>
          </cell>
        </row>
        <row r="33">
          <cell r="A33">
            <v>8</v>
          </cell>
          <cell r="B33" t="str">
            <v>MURCIA</v>
          </cell>
          <cell r="C33">
            <v>251992</v>
          </cell>
          <cell r="D33">
            <v>1.0016313082932271E-2</v>
          </cell>
          <cell r="E33">
            <v>1.0245788201428185E-2</v>
          </cell>
        </row>
        <row r="34">
          <cell r="A34">
            <v>9</v>
          </cell>
          <cell r="B34" t="str">
            <v>C. VALENCIANA</v>
          </cell>
          <cell r="C34">
            <v>1008347</v>
          </cell>
          <cell r="D34">
            <v>9.5615024874924348E-3</v>
          </cell>
          <cell r="E34">
            <v>1.0245788201428185E-2</v>
          </cell>
        </row>
        <row r="35">
          <cell r="A35">
            <v>10</v>
          </cell>
          <cell r="B35" t="str">
            <v>ARAGÓN</v>
          </cell>
          <cell r="C35">
            <v>305066</v>
          </cell>
          <cell r="D35">
            <v>4.9478857835580925E-3</v>
          </cell>
          <cell r="E35">
            <v>1.0245788201428185E-2</v>
          </cell>
        </row>
        <row r="36">
          <cell r="A36">
            <v>11</v>
          </cell>
          <cell r="B36" t="str">
            <v>CASTILLA - LA MANCHA</v>
          </cell>
          <cell r="C36">
            <v>377661</v>
          </cell>
          <cell r="D36">
            <v>1.3765223483557243E-2</v>
          </cell>
          <cell r="E36">
            <v>1.0245788201428185E-2</v>
          </cell>
        </row>
        <row r="37">
          <cell r="A37">
            <v>12</v>
          </cell>
          <cell r="B37" t="str">
            <v>CANARIAS</v>
          </cell>
          <cell r="C37">
            <v>339625</v>
          </cell>
          <cell r="D37">
            <v>2.4503622904235911E-2</v>
          </cell>
          <cell r="E37">
            <v>1.0245788201428185E-2</v>
          </cell>
        </row>
        <row r="38">
          <cell r="A38">
            <v>13</v>
          </cell>
          <cell r="B38" t="str">
            <v>NAVARRA</v>
          </cell>
          <cell r="C38">
            <v>139269</v>
          </cell>
          <cell r="D38">
            <v>1.4717775721498905E-2</v>
          </cell>
          <cell r="E38">
            <v>1.0245788201428185E-2</v>
          </cell>
        </row>
        <row r="39">
          <cell r="A39">
            <v>14</v>
          </cell>
          <cell r="B39" t="str">
            <v>EXTREMADURA</v>
          </cell>
          <cell r="C39">
            <v>230764</v>
          </cell>
          <cell r="D39">
            <v>8.8528847288831258E-3</v>
          </cell>
          <cell r="E39">
            <v>1.0245788201428185E-2</v>
          </cell>
        </row>
        <row r="40">
          <cell r="A40">
            <v>15</v>
          </cell>
          <cell r="B40" t="str">
            <v>ILLES BALEARS</v>
          </cell>
          <cell r="C40">
            <v>198662</v>
          </cell>
          <cell r="D40">
            <v>2.0328293204043169E-2</v>
          </cell>
          <cell r="E40">
            <v>1.0245788201428185E-2</v>
          </cell>
        </row>
        <row r="41">
          <cell r="A41">
            <v>16</v>
          </cell>
          <cell r="B41" t="str">
            <v>MADRID</v>
          </cell>
          <cell r="C41">
            <v>1185580</v>
          </cell>
          <cell r="D41">
            <v>1.6758444614631163E-2</v>
          </cell>
          <cell r="E41">
            <v>1.0245788201428185E-2</v>
          </cell>
        </row>
        <row r="42">
          <cell r="A42">
            <v>17</v>
          </cell>
          <cell r="B42" t="str">
            <v>CASTILLA Y LEÓN</v>
          </cell>
          <cell r="C42">
            <v>613723</v>
          </cell>
          <cell r="D42">
            <v>5.5510498332882463E-3</v>
          </cell>
          <cell r="E42">
            <v>1.0245788201428185E-2</v>
          </cell>
        </row>
        <row r="43">
          <cell r="A43">
            <v>18</v>
          </cell>
          <cell r="B43" t="str">
            <v>CEUTA</v>
          </cell>
          <cell r="C43">
            <v>8845</v>
          </cell>
          <cell r="D43">
            <v>9.818472428359426E-3</v>
          </cell>
          <cell r="E43">
            <v>1.0245788201428185E-2</v>
          </cell>
        </row>
        <row r="44">
          <cell r="A44">
            <v>19</v>
          </cell>
          <cell r="B44" t="str">
            <v>MELILLA</v>
          </cell>
          <cell r="C44">
            <v>8216</v>
          </cell>
          <cell r="D44">
            <v>1.9860973187686204E-2</v>
          </cell>
          <cell r="E44">
            <v>1.0245788201428185E-2</v>
          </cell>
        </row>
        <row r="49">
          <cell r="A49">
            <v>1</v>
          </cell>
          <cell r="B49" t="str">
            <v>PAÍS VASCO</v>
          </cell>
          <cell r="C49">
            <v>1282.099193393017</v>
          </cell>
          <cell r="D49">
            <v>2.0688560535079281E-2</v>
          </cell>
          <cell r="E49">
            <v>2.1762953925713591E-2</v>
          </cell>
        </row>
        <row r="50">
          <cell r="A50">
            <v>2</v>
          </cell>
          <cell r="B50" t="str">
            <v>CATALUÑA</v>
          </cell>
          <cell r="C50">
            <v>1072.3033422922219</v>
          </cell>
          <cell r="D50">
            <v>2.2251495522033427E-2</v>
          </cell>
          <cell r="E50">
            <v>2.1762953925713591E-2</v>
          </cell>
        </row>
        <row r="51">
          <cell r="A51">
            <v>3</v>
          </cell>
          <cell r="B51" t="str">
            <v>GALICIA</v>
          </cell>
          <cell r="C51">
            <v>879.77313594471821</v>
          </cell>
          <cell r="D51">
            <v>2.367865386879453E-2</v>
          </cell>
          <cell r="E51">
            <v>2.1762953925713591E-2</v>
          </cell>
        </row>
        <row r="52">
          <cell r="A52">
            <v>4</v>
          </cell>
          <cell r="B52" t="str">
            <v>ANDALUCÍA</v>
          </cell>
          <cell r="C52">
            <v>924.22220820793666</v>
          </cell>
          <cell r="D52">
            <v>2.1175476411497751E-2</v>
          </cell>
          <cell r="E52">
            <v>2.1762953925713591E-2</v>
          </cell>
        </row>
        <row r="53">
          <cell r="A53">
            <v>5</v>
          </cell>
          <cell r="B53" t="str">
            <v>ASTURIAS</v>
          </cell>
          <cell r="C53">
            <v>1215.3608279947098</v>
          </cell>
          <cell r="D53">
            <v>2.0288466869342159E-2</v>
          </cell>
          <cell r="E53">
            <v>2.1762953925713591E-2</v>
          </cell>
        </row>
        <row r="54">
          <cell r="A54">
            <v>6</v>
          </cell>
          <cell r="B54" t="str">
            <v>CANTABRIA</v>
          </cell>
          <cell r="C54">
            <v>1091.4360678229361</v>
          </cell>
          <cell r="D54">
            <v>2.2674835781170133E-2</v>
          </cell>
          <cell r="E54">
            <v>2.1762953925713591E-2</v>
          </cell>
        </row>
        <row r="55">
          <cell r="A55">
            <v>7</v>
          </cell>
          <cell r="B55" t="str">
            <v>RIOJA (LA)</v>
          </cell>
          <cell r="C55">
            <v>1015.0458599067168</v>
          </cell>
          <cell r="D55">
            <v>2.4683508929235654E-2</v>
          </cell>
          <cell r="E55">
            <v>2.1762953925713591E-2</v>
          </cell>
        </row>
        <row r="56">
          <cell r="A56">
            <v>8</v>
          </cell>
          <cell r="B56" t="str">
            <v>MURCIA</v>
          </cell>
          <cell r="C56">
            <v>912.43215221118123</v>
          </cell>
          <cell r="D56">
            <v>2.3579671057189389E-2</v>
          </cell>
          <cell r="E56">
            <v>2.1762953925713591E-2</v>
          </cell>
        </row>
        <row r="57">
          <cell r="A57">
            <v>9</v>
          </cell>
          <cell r="B57" t="str">
            <v>C. VALENCIANA</v>
          </cell>
          <cell r="C57">
            <v>952.26114865219984</v>
          </cell>
          <cell r="D57">
            <v>2.2176182858155036E-2</v>
          </cell>
          <cell r="E57">
            <v>2.1762953925713591E-2</v>
          </cell>
        </row>
        <row r="58">
          <cell r="A58">
            <v>10</v>
          </cell>
          <cell r="B58" t="str">
            <v>ARAGÓN</v>
          </cell>
          <cell r="C58">
            <v>1089.9680655989198</v>
          </cell>
          <cell r="D58">
            <v>2.2988803803682512E-2</v>
          </cell>
          <cell r="E58">
            <v>2.1762953925713591E-2</v>
          </cell>
        </row>
        <row r="59">
          <cell r="A59">
            <v>11</v>
          </cell>
          <cell r="B59" t="str">
            <v>CASTILLA - LA MANCHA</v>
          </cell>
          <cell r="C59">
            <v>954.6773249289713</v>
          </cell>
          <cell r="D59">
            <v>2.2437837120503845E-2</v>
          </cell>
          <cell r="E59">
            <v>2.1762953925713591E-2</v>
          </cell>
        </row>
        <row r="60">
          <cell r="A60">
            <v>12</v>
          </cell>
          <cell r="B60" t="str">
            <v>CANARIAS</v>
          </cell>
          <cell r="C60">
            <v>943.79672235553949</v>
          </cell>
          <cell r="D60">
            <v>1.9383631282439584E-2</v>
          </cell>
          <cell r="E60">
            <v>2.1762953925713591E-2</v>
          </cell>
        </row>
        <row r="61">
          <cell r="A61">
            <v>13</v>
          </cell>
          <cell r="B61" t="str">
            <v>NAVARRA</v>
          </cell>
          <cell r="C61">
            <v>1186.9718959711058</v>
          </cell>
          <cell r="D61">
            <v>2.0920907945835232E-2</v>
          </cell>
          <cell r="E61">
            <v>2.1762953925713591E-2</v>
          </cell>
        </row>
        <row r="62">
          <cell r="A62">
            <v>14</v>
          </cell>
          <cell r="B62" t="str">
            <v>EXTREMADURA</v>
          </cell>
          <cell r="C62">
            <v>860.17296623390087</v>
          </cell>
          <cell r="D62">
            <v>2.167292497939699E-2</v>
          </cell>
          <cell r="E62">
            <v>2.1762953925713591E-2</v>
          </cell>
        </row>
        <row r="63">
          <cell r="A63">
            <v>15</v>
          </cell>
          <cell r="B63" t="str">
            <v>ILLES BALEARS</v>
          </cell>
          <cell r="C63">
            <v>960.53822663619621</v>
          </cell>
          <cell r="D63">
            <v>2.486991343127043E-2</v>
          </cell>
          <cell r="E63">
            <v>2.1762953925713591E-2</v>
          </cell>
        </row>
        <row r="64">
          <cell r="A64">
            <v>16</v>
          </cell>
          <cell r="B64" t="str">
            <v>MADRID</v>
          </cell>
          <cell r="C64">
            <v>1211.7679366892157</v>
          </cell>
          <cell r="D64">
            <v>1.9114420678655764E-2</v>
          </cell>
          <cell r="E64">
            <v>2.1762953925713591E-2</v>
          </cell>
        </row>
        <row r="65">
          <cell r="A65">
            <v>17</v>
          </cell>
          <cell r="B65" t="str">
            <v>CASTILLA Y LEÓN</v>
          </cell>
          <cell r="C65">
            <v>1026.0751690909412</v>
          </cell>
          <cell r="D65">
            <v>2.4240507693921609E-2</v>
          </cell>
          <cell r="E65">
            <v>2.1762953925713591E-2</v>
          </cell>
        </row>
        <row r="66">
          <cell r="A66">
            <v>18</v>
          </cell>
          <cell r="B66" t="str">
            <v>CEUTA</v>
          </cell>
          <cell r="C66">
            <v>1039.695553420011</v>
          </cell>
          <cell r="D66">
            <v>1.7974417651168695E-2</v>
          </cell>
          <cell r="E66">
            <v>2.1762953925713591E-2</v>
          </cell>
        </row>
        <row r="67">
          <cell r="A67">
            <v>19</v>
          </cell>
          <cell r="B67" t="str">
            <v>MELILLA</v>
          </cell>
          <cell r="C67">
            <v>993.52506207400222</v>
          </cell>
          <cell r="D67">
            <v>3.4471796703728907E-2</v>
          </cell>
          <cell r="E67">
            <v>2.1762953925713591E-2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55"/>
  <sheetViews>
    <sheetView showGridLines="0" showRowColHeaders="0" tabSelected="1" zoomScaleNormal="100" workbookViewId="0">
      <selection activeCell="J28" sqref="J28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82"/>
      <c r="M11" s="282"/>
    </row>
    <row r="12" spans="1:18">
      <c r="A12" s="18"/>
      <c r="B12" s="18"/>
      <c r="C12" s="18"/>
      <c r="D12" s="18"/>
      <c r="E12" s="18"/>
      <c r="L12" s="282"/>
      <c r="M12" s="282"/>
    </row>
    <row r="13" spans="1:18">
      <c r="A13" s="18"/>
      <c r="B13" s="18"/>
      <c r="C13" s="18"/>
      <c r="D13" s="18"/>
      <c r="E13" s="18"/>
      <c r="L13" s="282"/>
      <c r="M13" s="282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88"/>
      <c r="Q15" s="289"/>
      <c r="R15" s="290"/>
    </row>
    <row r="16" spans="1:18" ht="15.75">
      <c r="A16" s="18"/>
      <c r="B16" s="18"/>
      <c r="C16" s="18"/>
      <c r="D16" s="18"/>
      <c r="E16" s="18"/>
      <c r="P16" s="288"/>
      <c r="Q16" s="289"/>
      <c r="R16" s="290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89"/>
      <c r="M21" s="290"/>
    </row>
    <row r="22" spans="1:13" ht="1.35" customHeight="1">
      <c r="A22" s="18"/>
      <c r="B22" s="18"/>
      <c r="C22" s="18"/>
      <c r="D22" s="18"/>
      <c r="E22" s="18"/>
      <c r="L22" s="289"/>
      <c r="M22" s="290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88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88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59" activePane="bottomLeft" state="frozen"/>
      <selection activeCell="J28" sqref="J28"/>
      <selection pane="bottomLeft" activeCell="L70" sqref="L70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/>
    <col min="12" max="12" width="34.85546875" style="180" customWidth="1"/>
    <col min="13" max="16384" width="11.42578125" style="180"/>
  </cols>
  <sheetData>
    <row r="1" spans="1:234" s="1" customFormat="1" ht="15.75" customHeight="1">
      <c r="A1" s="3"/>
      <c r="B1" s="8"/>
      <c r="E1" s="170"/>
    </row>
    <row r="2" spans="1:234" s="1" customFormat="1">
      <c r="A2" s="3"/>
      <c r="B2" s="8"/>
      <c r="E2" s="170"/>
    </row>
    <row r="3" spans="1:234" s="1" customFormat="1" ht="18.75">
      <c r="A3" s="3"/>
      <c r="B3" s="11"/>
      <c r="C3" s="171" t="s">
        <v>46</v>
      </c>
      <c r="D3" s="172"/>
      <c r="E3" s="173"/>
      <c r="F3" s="172"/>
      <c r="G3" s="172"/>
      <c r="H3" s="172"/>
      <c r="I3" s="172"/>
    </row>
    <row r="4" spans="1:234" s="1" customFormat="1">
      <c r="A4" s="3"/>
      <c r="B4" s="8"/>
      <c r="C4" s="174"/>
      <c r="D4" s="172"/>
      <c r="E4" s="173"/>
      <c r="F4" s="172"/>
      <c r="G4" s="172"/>
      <c r="H4" s="172"/>
      <c r="I4" s="172"/>
    </row>
    <row r="5" spans="1:234" s="1" customFormat="1" ht="18.75">
      <c r="A5" s="3"/>
      <c r="B5" s="10"/>
      <c r="C5" s="175" t="s">
        <v>202</v>
      </c>
      <c r="D5" s="172"/>
      <c r="E5" s="173"/>
      <c r="F5" s="172"/>
      <c r="G5" s="172"/>
      <c r="H5" s="172"/>
      <c r="I5" s="172"/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499" t="s">
        <v>167</v>
      </c>
      <c r="C7" s="501" t="s">
        <v>47</v>
      </c>
      <c r="D7" s="181" t="s">
        <v>48</v>
      </c>
      <c r="E7" s="182"/>
      <c r="F7" s="181" t="s">
        <v>49</v>
      </c>
      <c r="G7" s="181"/>
      <c r="H7" s="181" t="s">
        <v>50</v>
      </c>
      <c r="I7" s="181"/>
    </row>
    <row r="8" spans="1:234" ht="24" customHeight="1">
      <c r="B8" s="500"/>
      <c r="C8" s="502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</row>
    <row r="10" spans="1:234" s="194" customFormat="1" ht="18" customHeight="1">
      <c r="A10" s="193"/>
      <c r="B10" s="176"/>
      <c r="C10" s="189" t="s">
        <v>52</v>
      </c>
      <c r="D10" s="190">
        <v>205921</v>
      </c>
      <c r="E10" s="191">
        <v>916.47415911927442</v>
      </c>
      <c r="F10" s="190">
        <v>917961</v>
      </c>
      <c r="G10" s="191">
        <v>1072.538552302331</v>
      </c>
      <c r="H10" s="190">
        <v>392329</v>
      </c>
      <c r="I10" s="191">
        <v>685.79821542633863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1"/>
      <c r="B11" s="176">
        <v>4</v>
      </c>
      <c r="C11" s="195" t="s">
        <v>53</v>
      </c>
      <c r="D11" s="196">
        <v>9914</v>
      </c>
      <c r="E11" s="197">
        <v>906.29547105103904</v>
      </c>
      <c r="F11" s="196">
        <v>64941</v>
      </c>
      <c r="G11" s="197">
        <v>963.87381392340728</v>
      </c>
      <c r="H11" s="196">
        <v>28533</v>
      </c>
      <c r="I11" s="197">
        <v>622.97469561560297</v>
      </c>
    </row>
    <row r="12" spans="1:234" s="198" customFormat="1" ht="18" customHeight="1">
      <c r="A12" s="411"/>
      <c r="B12" s="176">
        <v>11</v>
      </c>
      <c r="C12" s="195" t="s">
        <v>54</v>
      </c>
      <c r="D12" s="196">
        <v>37377</v>
      </c>
      <c r="E12" s="197">
        <v>1000.6212780586993</v>
      </c>
      <c r="F12" s="196">
        <v>117181</v>
      </c>
      <c r="G12" s="197">
        <v>1223.5801981549912</v>
      </c>
      <c r="H12" s="196">
        <v>56383</v>
      </c>
      <c r="I12" s="197">
        <v>767.28275207065963</v>
      </c>
    </row>
    <row r="13" spans="1:234" s="198" customFormat="1" ht="18" customHeight="1">
      <c r="A13" s="411"/>
      <c r="B13" s="176">
        <v>14</v>
      </c>
      <c r="C13" s="195" t="s">
        <v>55</v>
      </c>
      <c r="D13" s="196">
        <v>15437</v>
      </c>
      <c r="E13" s="197">
        <v>854.17450411349353</v>
      </c>
      <c r="F13" s="196">
        <v>106421</v>
      </c>
      <c r="G13" s="197">
        <v>979.4535033499028</v>
      </c>
      <c r="H13" s="196">
        <v>43429</v>
      </c>
      <c r="I13" s="197">
        <v>634.88668907872614</v>
      </c>
    </row>
    <row r="14" spans="1:234" s="198" customFormat="1" ht="18" customHeight="1">
      <c r="A14" s="411"/>
      <c r="B14" s="176">
        <v>18</v>
      </c>
      <c r="C14" s="195" t="s">
        <v>56</v>
      </c>
      <c r="D14" s="196">
        <v>21850</v>
      </c>
      <c r="E14" s="197">
        <v>913.49542745995439</v>
      </c>
      <c r="F14" s="196">
        <v>113277</v>
      </c>
      <c r="G14" s="197">
        <v>1008.000511754372</v>
      </c>
      <c r="H14" s="196">
        <v>45368</v>
      </c>
      <c r="I14" s="197">
        <v>625.01436408922598</v>
      </c>
    </row>
    <row r="15" spans="1:234" s="198" customFormat="1" ht="18" customHeight="1">
      <c r="A15" s="411"/>
      <c r="B15" s="176">
        <v>21</v>
      </c>
      <c r="C15" s="195" t="s">
        <v>57</v>
      </c>
      <c r="D15" s="196">
        <v>11753</v>
      </c>
      <c r="E15" s="197">
        <v>861.6749391644687</v>
      </c>
      <c r="F15" s="196">
        <v>57487</v>
      </c>
      <c r="G15" s="197">
        <v>1104.1722606850246</v>
      </c>
      <c r="H15" s="196">
        <v>25027</v>
      </c>
      <c r="I15" s="197">
        <v>704.52204459184088</v>
      </c>
    </row>
    <row r="16" spans="1:234" s="198" customFormat="1" ht="18" customHeight="1">
      <c r="A16" s="411"/>
      <c r="B16" s="176">
        <v>23</v>
      </c>
      <c r="C16" s="195" t="s">
        <v>58</v>
      </c>
      <c r="D16" s="196">
        <v>21425</v>
      </c>
      <c r="E16" s="197">
        <v>846.24855822637107</v>
      </c>
      <c r="F16" s="196">
        <v>79041</v>
      </c>
      <c r="G16" s="197">
        <v>973.4650967219543</v>
      </c>
      <c r="H16" s="196">
        <v>36639</v>
      </c>
      <c r="I16" s="197">
        <v>659.0560954174515</v>
      </c>
    </row>
    <row r="17" spans="1:234" s="198" customFormat="1" ht="18" customHeight="1">
      <c r="A17" s="411"/>
      <c r="B17" s="176">
        <v>29</v>
      </c>
      <c r="C17" s="195" t="s">
        <v>59</v>
      </c>
      <c r="D17" s="196">
        <v>30571</v>
      </c>
      <c r="E17" s="197">
        <v>968.01944620718984</v>
      </c>
      <c r="F17" s="196">
        <v>162867</v>
      </c>
      <c r="G17" s="197">
        <v>1085.3910335427067</v>
      </c>
      <c r="H17" s="196">
        <v>66140</v>
      </c>
      <c r="I17" s="197">
        <v>684.58194118536449</v>
      </c>
    </row>
    <row r="18" spans="1:234" s="198" customFormat="1" ht="18" customHeight="1">
      <c r="A18" s="411"/>
      <c r="B18" s="176">
        <v>41</v>
      </c>
      <c r="C18" s="195" t="s">
        <v>60</v>
      </c>
      <c r="D18" s="196">
        <v>57594</v>
      </c>
      <c r="E18" s="197">
        <v>891.39164131680377</v>
      </c>
      <c r="F18" s="196">
        <v>216746</v>
      </c>
      <c r="G18" s="197">
        <v>1120.9526325283973</v>
      </c>
      <c r="H18" s="196">
        <v>90810</v>
      </c>
      <c r="I18" s="197">
        <v>716.17512267371433</v>
      </c>
    </row>
    <row r="19" spans="1:234" s="198" customFormat="1" ht="18" hidden="1" customHeight="1">
      <c r="A19" s="411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22333</v>
      </c>
      <c r="E20" s="191">
        <v>1056.1926776519053</v>
      </c>
      <c r="F20" s="190">
        <v>198231</v>
      </c>
      <c r="G20" s="191">
        <v>1244.6178562384287</v>
      </c>
      <c r="H20" s="190">
        <v>74085</v>
      </c>
      <c r="I20" s="191">
        <v>776.58315016535073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1"/>
      <c r="B21" s="176">
        <v>22</v>
      </c>
      <c r="C21" s="195" t="s">
        <v>62</v>
      </c>
      <c r="D21" s="196">
        <v>5356</v>
      </c>
      <c r="E21" s="197">
        <v>953.57664861837179</v>
      </c>
      <c r="F21" s="196">
        <v>33158</v>
      </c>
      <c r="G21" s="197">
        <v>1129.025303999035</v>
      </c>
      <c r="H21" s="196">
        <v>13170</v>
      </c>
      <c r="I21" s="197">
        <v>724.55311996962791</v>
      </c>
    </row>
    <row r="22" spans="1:234" s="198" customFormat="1" ht="18" customHeight="1">
      <c r="A22" s="411"/>
      <c r="B22" s="176">
        <v>40</v>
      </c>
      <c r="C22" s="195" t="s">
        <v>63</v>
      </c>
      <c r="D22" s="196">
        <v>3307</v>
      </c>
      <c r="E22" s="197">
        <v>958.96746598125196</v>
      </c>
      <c r="F22" s="196">
        <v>22910</v>
      </c>
      <c r="G22" s="197">
        <v>1135.0659746835445</v>
      </c>
      <c r="H22" s="196">
        <v>8498</v>
      </c>
      <c r="I22" s="197">
        <v>703.127271122617</v>
      </c>
    </row>
    <row r="23" spans="1:234" s="198" customFormat="1" ht="18" customHeight="1">
      <c r="A23" s="411"/>
      <c r="B23" s="176">
        <v>50</v>
      </c>
      <c r="C23" s="195" t="s">
        <v>64</v>
      </c>
      <c r="D23" s="196">
        <v>13670</v>
      </c>
      <c r="E23" s="197">
        <v>1119.9187366495976</v>
      </c>
      <c r="F23" s="196">
        <v>142163</v>
      </c>
      <c r="G23" s="197">
        <v>1289.2332023803663</v>
      </c>
      <c r="H23" s="196">
        <v>52417</v>
      </c>
      <c r="I23" s="197">
        <v>801.56480798214329</v>
      </c>
    </row>
    <row r="24" spans="1:234" s="198" customFormat="1" ht="18" hidden="1" customHeight="1">
      <c r="A24" s="411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27863</v>
      </c>
      <c r="E25" s="191">
        <v>1136.2841761475793</v>
      </c>
      <c r="F25" s="190">
        <v>181629</v>
      </c>
      <c r="G25" s="191">
        <v>1429.485010873814</v>
      </c>
      <c r="H25" s="190">
        <v>80079</v>
      </c>
      <c r="I25" s="191">
        <v>844.20165274291628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17703</v>
      </c>
      <c r="E27" s="191">
        <v>924.08183245777559</v>
      </c>
      <c r="F27" s="190">
        <v>129669</v>
      </c>
      <c r="G27" s="191">
        <v>1097.025755423424</v>
      </c>
      <c r="H27" s="190">
        <v>44854</v>
      </c>
      <c r="I27" s="191">
        <v>665.75537588620853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47664</v>
      </c>
      <c r="E29" s="191">
        <v>936.25459046659967</v>
      </c>
      <c r="F29" s="190">
        <v>191104</v>
      </c>
      <c r="G29" s="191">
        <v>1103.0586660143167</v>
      </c>
      <c r="H29" s="190">
        <v>81780</v>
      </c>
      <c r="I29" s="191">
        <v>699.37226791391538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1"/>
      <c r="B30" s="176">
        <v>35</v>
      </c>
      <c r="C30" s="195" t="s">
        <v>67</v>
      </c>
      <c r="D30" s="196">
        <v>26313</v>
      </c>
      <c r="E30" s="197">
        <v>976.54938623494093</v>
      </c>
      <c r="F30" s="196">
        <v>99174</v>
      </c>
      <c r="G30" s="197">
        <v>1117.8119800552565</v>
      </c>
      <c r="H30" s="196">
        <v>42065</v>
      </c>
      <c r="I30" s="197">
        <v>704.59301771068579</v>
      </c>
    </row>
    <row r="31" spans="1:234" s="198" customFormat="1" ht="18" customHeight="1">
      <c r="A31" s="411"/>
      <c r="B31" s="176">
        <v>38</v>
      </c>
      <c r="C31" s="195" t="s">
        <v>68</v>
      </c>
      <c r="D31" s="196">
        <v>21351</v>
      </c>
      <c r="E31" s="197">
        <v>886.59523207343921</v>
      </c>
      <c r="F31" s="196">
        <v>91930</v>
      </c>
      <c r="G31" s="197">
        <v>1087.1428043076255</v>
      </c>
      <c r="H31" s="196">
        <v>39715</v>
      </c>
      <c r="I31" s="197">
        <v>693.84259801082715</v>
      </c>
    </row>
    <row r="32" spans="1:234" s="198" customFormat="1" ht="18" hidden="1" customHeight="1">
      <c r="A32" s="411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13159</v>
      </c>
      <c r="E33" s="191">
        <v>1040.5482141500113</v>
      </c>
      <c r="F33" s="190">
        <v>88419</v>
      </c>
      <c r="G33" s="191">
        <v>1265.4009709451586</v>
      </c>
      <c r="H33" s="190">
        <v>35454</v>
      </c>
      <c r="I33" s="191">
        <v>775.09771196479949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46492</v>
      </c>
      <c r="E35" s="191">
        <v>992.34925363503396</v>
      </c>
      <c r="F35" s="190">
        <v>391351</v>
      </c>
      <c r="G35" s="191">
        <v>1177.2413604666899</v>
      </c>
      <c r="H35" s="190">
        <v>152544</v>
      </c>
      <c r="I35" s="191">
        <v>732.46308763373224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1"/>
      <c r="B36" s="176">
        <v>5</v>
      </c>
      <c r="C36" s="195" t="s">
        <v>71</v>
      </c>
      <c r="D36" s="196">
        <v>2980</v>
      </c>
      <c r="E36" s="197">
        <v>861.33818456375843</v>
      </c>
      <c r="F36" s="196">
        <v>24181</v>
      </c>
      <c r="G36" s="197">
        <v>1019.4122451511518</v>
      </c>
      <c r="H36" s="196">
        <v>10034</v>
      </c>
      <c r="I36" s="197">
        <v>682.79579429938212</v>
      </c>
    </row>
    <row r="37" spans="1:234" s="198" customFormat="1" ht="18" customHeight="1">
      <c r="A37" s="411"/>
      <c r="B37" s="176">
        <v>9</v>
      </c>
      <c r="C37" s="195" t="s">
        <v>72</v>
      </c>
      <c r="D37" s="196">
        <v>4743</v>
      </c>
      <c r="E37" s="197">
        <v>1103.5511005692597</v>
      </c>
      <c r="F37" s="196">
        <v>61799</v>
      </c>
      <c r="G37" s="197">
        <v>1253.5533163967054</v>
      </c>
      <c r="H37" s="196">
        <v>21002</v>
      </c>
      <c r="I37" s="197">
        <v>750.96536567945907</v>
      </c>
    </row>
    <row r="38" spans="1:234" s="198" customFormat="1" ht="18" customHeight="1">
      <c r="A38" s="411"/>
      <c r="B38" s="176">
        <v>24</v>
      </c>
      <c r="C38" s="195" t="s">
        <v>73</v>
      </c>
      <c r="D38" s="196">
        <v>13865</v>
      </c>
      <c r="E38" s="197">
        <v>1050.8436480346197</v>
      </c>
      <c r="F38" s="196">
        <v>86053</v>
      </c>
      <c r="G38" s="197">
        <v>1174.6670786608254</v>
      </c>
      <c r="H38" s="196">
        <v>35350</v>
      </c>
      <c r="I38" s="197">
        <v>715.47787835926454</v>
      </c>
    </row>
    <row r="39" spans="1:234" s="198" customFormat="1" ht="18" customHeight="1">
      <c r="A39" s="411"/>
      <c r="B39" s="176">
        <v>34</v>
      </c>
      <c r="C39" s="195" t="s">
        <v>74</v>
      </c>
      <c r="D39" s="196">
        <v>3997</v>
      </c>
      <c r="E39" s="197">
        <v>965.21867650738045</v>
      </c>
      <c r="F39" s="196">
        <v>26257</v>
      </c>
      <c r="G39" s="197">
        <v>1215.3096446661843</v>
      </c>
      <c r="H39" s="196">
        <v>10541</v>
      </c>
      <c r="I39" s="197">
        <v>759.92004648515331</v>
      </c>
    </row>
    <row r="40" spans="1:234" s="198" customFormat="1" ht="18" customHeight="1">
      <c r="A40" s="411"/>
      <c r="B40" s="176">
        <v>37</v>
      </c>
      <c r="C40" s="195" t="s">
        <v>75</v>
      </c>
      <c r="D40" s="196">
        <v>5345</v>
      </c>
      <c r="E40" s="197">
        <v>938.47002806361081</v>
      </c>
      <c r="F40" s="196">
        <v>51533</v>
      </c>
      <c r="G40" s="197">
        <v>1086.7973923505328</v>
      </c>
      <c r="H40" s="196">
        <v>20479</v>
      </c>
      <c r="I40" s="197">
        <v>701.93860149421369</v>
      </c>
    </row>
    <row r="41" spans="1:234" s="198" customFormat="1" ht="18" customHeight="1">
      <c r="A41" s="411"/>
      <c r="B41" s="176">
        <v>40</v>
      </c>
      <c r="C41" s="195" t="s">
        <v>76</v>
      </c>
      <c r="D41" s="196">
        <v>2359</v>
      </c>
      <c r="E41" s="197">
        <v>915.7701441288682</v>
      </c>
      <c r="F41" s="196">
        <v>21440</v>
      </c>
      <c r="G41" s="197">
        <v>1118.6385083955224</v>
      </c>
      <c r="H41" s="196">
        <v>8665</v>
      </c>
      <c r="I41" s="197">
        <v>707.53788459319094</v>
      </c>
    </row>
    <row r="42" spans="1:234" s="198" customFormat="1" ht="18" customHeight="1">
      <c r="A42" s="411"/>
      <c r="B42" s="176">
        <v>42</v>
      </c>
      <c r="C42" s="195" t="s">
        <v>77</v>
      </c>
      <c r="D42" s="196">
        <v>1211</v>
      </c>
      <c r="E42" s="197">
        <v>976.06113129644928</v>
      </c>
      <c r="F42" s="196">
        <v>14950</v>
      </c>
      <c r="G42" s="197">
        <v>1104.7475404682275</v>
      </c>
      <c r="H42" s="196">
        <v>5332</v>
      </c>
      <c r="I42" s="197">
        <v>684.89187734433608</v>
      </c>
    </row>
    <row r="43" spans="1:234" s="198" customFormat="1" ht="18" customHeight="1">
      <c r="A43" s="411"/>
      <c r="B43" s="176">
        <v>47</v>
      </c>
      <c r="C43" s="195" t="s">
        <v>78</v>
      </c>
      <c r="D43" s="196">
        <v>9618</v>
      </c>
      <c r="E43" s="197">
        <v>978.43508837596175</v>
      </c>
      <c r="F43" s="196">
        <v>74555</v>
      </c>
      <c r="G43" s="197">
        <v>1329.4060545905709</v>
      </c>
      <c r="H43" s="196">
        <v>28088</v>
      </c>
      <c r="I43" s="197">
        <v>818.78511107946463</v>
      </c>
    </row>
    <row r="44" spans="1:234" s="198" customFormat="1" ht="18" customHeight="1">
      <c r="A44" s="411"/>
      <c r="B44" s="176">
        <v>49</v>
      </c>
      <c r="C44" s="195" t="s">
        <v>79</v>
      </c>
      <c r="D44" s="196">
        <v>2374</v>
      </c>
      <c r="E44" s="197">
        <v>900.76740943555183</v>
      </c>
      <c r="F44" s="196">
        <v>30583</v>
      </c>
      <c r="G44" s="197">
        <v>980.36293136709946</v>
      </c>
      <c r="H44" s="196">
        <v>13053</v>
      </c>
      <c r="I44" s="197">
        <v>662.8166199341149</v>
      </c>
    </row>
    <row r="45" spans="1:234" s="198" customFormat="1" ht="18" hidden="1" customHeight="1">
      <c r="A45" s="411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44220</v>
      </c>
      <c r="E46" s="191">
        <v>913.17844866576229</v>
      </c>
      <c r="F46" s="190">
        <v>219819</v>
      </c>
      <c r="G46" s="191">
        <v>1103.3769297922381</v>
      </c>
      <c r="H46" s="190">
        <v>96043</v>
      </c>
      <c r="I46" s="191">
        <v>729.42635871432594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1"/>
      <c r="B47" s="176">
        <v>2</v>
      </c>
      <c r="C47" s="195" t="s">
        <v>81</v>
      </c>
      <c r="D47" s="196">
        <v>7143</v>
      </c>
      <c r="E47" s="197">
        <v>918.33180456390869</v>
      </c>
      <c r="F47" s="196">
        <v>43451</v>
      </c>
      <c r="G47" s="197">
        <v>1054.4975176635751</v>
      </c>
      <c r="H47" s="196">
        <v>18747</v>
      </c>
      <c r="I47" s="197">
        <v>703.88991945377927</v>
      </c>
    </row>
    <row r="48" spans="1:234" s="198" customFormat="1" ht="18" customHeight="1">
      <c r="A48" s="411"/>
      <c r="B48" s="176">
        <v>13</v>
      </c>
      <c r="C48" s="195" t="s">
        <v>82</v>
      </c>
      <c r="D48" s="196">
        <v>14665</v>
      </c>
      <c r="E48" s="197">
        <v>903.05813160586433</v>
      </c>
      <c r="F48" s="196">
        <v>53002</v>
      </c>
      <c r="G48" s="197">
        <v>1130.1390702237652</v>
      </c>
      <c r="H48" s="196">
        <v>26993</v>
      </c>
      <c r="I48" s="197">
        <v>754.52738080243012</v>
      </c>
    </row>
    <row r="49" spans="1:234" s="198" customFormat="1" ht="18" customHeight="1">
      <c r="A49" s="411"/>
      <c r="B49" s="176">
        <v>16</v>
      </c>
      <c r="C49" s="195" t="s">
        <v>83</v>
      </c>
      <c r="D49" s="196">
        <v>6176</v>
      </c>
      <c r="E49" s="197">
        <v>856.52269106217614</v>
      </c>
      <c r="F49" s="196">
        <v>25113</v>
      </c>
      <c r="G49" s="197">
        <v>996.85851471349508</v>
      </c>
      <c r="H49" s="196">
        <v>11225</v>
      </c>
      <c r="I49" s="197">
        <v>694.3602690423163</v>
      </c>
    </row>
    <row r="50" spans="1:234" s="198" customFormat="1" ht="18" customHeight="1">
      <c r="A50" s="411"/>
      <c r="B50" s="176">
        <v>19</v>
      </c>
      <c r="C50" s="195" t="s">
        <v>84</v>
      </c>
      <c r="D50" s="196">
        <v>5642</v>
      </c>
      <c r="E50" s="197">
        <v>1007.9943229351295</v>
      </c>
      <c r="F50" s="196">
        <v>25689</v>
      </c>
      <c r="G50" s="197">
        <v>1267.6956350967341</v>
      </c>
      <c r="H50" s="196">
        <v>9402</v>
      </c>
      <c r="I50" s="197">
        <v>783.94812380344615</v>
      </c>
    </row>
    <row r="51" spans="1:234" s="198" customFormat="1" ht="18" customHeight="1">
      <c r="A51" s="411"/>
      <c r="B51" s="176">
        <v>45</v>
      </c>
      <c r="C51" s="195" t="s">
        <v>85</v>
      </c>
      <c r="D51" s="196">
        <v>10594</v>
      </c>
      <c r="E51" s="197">
        <v>906.24611195016053</v>
      </c>
      <c r="F51" s="196">
        <v>72564</v>
      </c>
      <c r="G51" s="197">
        <v>1091.790276721239</v>
      </c>
      <c r="H51" s="196">
        <v>29676</v>
      </c>
      <c r="I51" s="197">
        <v>718.71679404232373</v>
      </c>
    </row>
    <row r="52" spans="1:234" s="198" customFormat="1" ht="18" hidden="1" customHeight="1">
      <c r="A52" s="411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159488</v>
      </c>
      <c r="E53" s="191">
        <v>1088.8043786993371</v>
      </c>
      <c r="F53" s="190">
        <v>1139396</v>
      </c>
      <c r="G53" s="191">
        <v>1210.5988237101069</v>
      </c>
      <c r="H53" s="190">
        <v>392457</v>
      </c>
      <c r="I53" s="191">
        <v>750.23046224172344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1"/>
      <c r="B54" s="176">
        <v>8</v>
      </c>
      <c r="C54" s="195" t="s">
        <v>87</v>
      </c>
      <c r="D54" s="196">
        <v>120134</v>
      </c>
      <c r="E54" s="197">
        <v>1123.1618014883381</v>
      </c>
      <c r="F54" s="196">
        <v>859264</v>
      </c>
      <c r="G54" s="197">
        <v>1247.6168718345</v>
      </c>
      <c r="H54" s="196">
        <v>291893</v>
      </c>
      <c r="I54" s="197">
        <v>777.02120451672351</v>
      </c>
    </row>
    <row r="55" spans="1:234" s="198" customFormat="1" ht="18" customHeight="1">
      <c r="A55" s="411"/>
      <c r="B55" s="176">
        <v>17</v>
      </c>
      <c r="C55" s="195" t="s">
        <v>185</v>
      </c>
      <c r="D55" s="196">
        <v>12640</v>
      </c>
      <c r="E55" s="197">
        <v>958.88438844936707</v>
      </c>
      <c r="F55" s="196">
        <v>107360</v>
      </c>
      <c r="G55" s="197">
        <v>1082.1627975037259</v>
      </c>
      <c r="H55" s="196">
        <v>36213</v>
      </c>
      <c r="I55" s="197">
        <v>657.59890950763543</v>
      </c>
    </row>
    <row r="56" spans="1:234" s="198" customFormat="1" ht="18" customHeight="1">
      <c r="A56" s="411"/>
      <c r="B56" s="176">
        <v>25</v>
      </c>
      <c r="C56" s="195" t="s">
        <v>191</v>
      </c>
      <c r="D56" s="196">
        <v>10132</v>
      </c>
      <c r="E56" s="197">
        <v>967.91986774575616</v>
      </c>
      <c r="F56" s="196">
        <v>61944</v>
      </c>
      <c r="G56" s="197">
        <v>1043.7353152847732</v>
      </c>
      <c r="H56" s="196">
        <v>24395</v>
      </c>
      <c r="I56" s="197">
        <v>641.38260053289616</v>
      </c>
    </row>
    <row r="57" spans="1:234" s="198" customFormat="1" ht="18" customHeight="1">
      <c r="A57" s="411"/>
      <c r="B57" s="176">
        <v>43</v>
      </c>
      <c r="C57" s="195" t="s">
        <v>88</v>
      </c>
      <c r="D57" s="196">
        <v>16582</v>
      </c>
      <c r="E57" s="197">
        <v>1012.7879700880476</v>
      </c>
      <c r="F57" s="196">
        <v>110828</v>
      </c>
      <c r="G57" s="197">
        <v>1141.2734622117155</v>
      </c>
      <c r="H57" s="196">
        <v>39956</v>
      </c>
      <c r="I57" s="197">
        <v>704.92512313544898</v>
      </c>
    </row>
    <row r="58" spans="1:234" s="198" customFormat="1" ht="18" hidden="1" customHeight="1">
      <c r="A58" s="411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95960</v>
      </c>
      <c r="E59" s="191">
        <v>944.35730502292597</v>
      </c>
      <c r="F59" s="190">
        <v>628886</v>
      </c>
      <c r="G59" s="191">
        <v>1087.9454126344044</v>
      </c>
      <c r="H59" s="190">
        <v>243347</v>
      </c>
      <c r="I59" s="191">
        <v>694.81156632298757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1"/>
      <c r="B60" s="176">
        <v>3</v>
      </c>
      <c r="C60" s="195" t="s">
        <v>90</v>
      </c>
      <c r="D60" s="196">
        <v>23153</v>
      </c>
      <c r="E60" s="197">
        <v>892.15841402841977</v>
      </c>
      <c r="F60" s="196">
        <v>208421</v>
      </c>
      <c r="G60" s="197">
        <v>1012.7432219402076</v>
      </c>
      <c r="H60" s="196">
        <v>80349</v>
      </c>
      <c r="I60" s="197">
        <v>672.0668080498823</v>
      </c>
    </row>
    <row r="61" spans="1:234" s="198" customFormat="1" ht="18" customHeight="1">
      <c r="A61" s="411"/>
      <c r="B61" s="176">
        <v>12</v>
      </c>
      <c r="C61" s="195" t="s">
        <v>91</v>
      </c>
      <c r="D61" s="196">
        <v>13357</v>
      </c>
      <c r="E61" s="197">
        <v>959.01784981657568</v>
      </c>
      <c r="F61" s="196">
        <v>85323</v>
      </c>
      <c r="G61" s="197">
        <v>1035.8590534791322</v>
      </c>
      <c r="H61" s="196">
        <v>30218</v>
      </c>
      <c r="I61" s="197">
        <v>665.85509927857572</v>
      </c>
    </row>
    <row r="62" spans="1:234" s="198" customFormat="1" ht="18" customHeight="1">
      <c r="A62" s="411"/>
      <c r="B62" s="176">
        <v>46</v>
      </c>
      <c r="C62" s="195" t="s">
        <v>92</v>
      </c>
      <c r="D62" s="196">
        <v>59450</v>
      </c>
      <c r="E62" s="197">
        <v>961.39246105971404</v>
      </c>
      <c r="F62" s="196">
        <v>335142</v>
      </c>
      <c r="G62" s="197">
        <v>1147.973341717839</v>
      </c>
      <c r="H62" s="196">
        <v>132780</v>
      </c>
      <c r="I62" s="197">
        <v>715.16497123060697</v>
      </c>
    </row>
    <row r="63" spans="1:234" s="198" customFormat="1" ht="18" hidden="1" customHeight="1">
      <c r="A63" s="411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27376</v>
      </c>
      <c r="E64" s="191">
        <v>839.5565009497368</v>
      </c>
      <c r="F64" s="190">
        <v>131319</v>
      </c>
      <c r="G64" s="191">
        <v>986.64223219793018</v>
      </c>
      <c r="H64" s="190">
        <v>60333</v>
      </c>
      <c r="I64" s="191">
        <v>677.81302023768069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1"/>
      <c r="B65" s="176">
        <v>6</v>
      </c>
      <c r="C65" s="195" t="s">
        <v>94</v>
      </c>
      <c r="D65" s="196">
        <v>17006</v>
      </c>
      <c r="E65" s="197">
        <v>833.6289932964836</v>
      </c>
      <c r="F65" s="196">
        <v>74389</v>
      </c>
      <c r="G65" s="197">
        <v>1001.2133422952318</v>
      </c>
      <c r="H65" s="196">
        <v>35950</v>
      </c>
      <c r="I65" s="197">
        <v>694.38659721835893</v>
      </c>
    </row>
    <row r="66" spans="1:234" s="198" customFormat="1" ht="18" customHeight="1">
      <c r="A66" s="411"/>
      <c r="B66" s="176">
        <v>10</v>
      </c>
      <c r="C66" s="195" t="s">
        <v>95</v>
      </c>
      <c r="D66" s="196">
        <v>10370</v>
      </c>
      <c r="E66" s="197">
        <v>849.27715621986511</v>
      </c>
      <c r="F66" s="196">
        <v>56930</v>
      </c>
      <c r="G66" s="197">
        <v>967.60252889513447</v>
      </c>
      <c r="H66" s="196">
        <v>24383</v>
      </c>
      <c r="I66" s="197">
        <v>653.37713899028017</v>
      </c>
    </row>
    <row r="67" spans="1:234" s="198" customFormat="1" ht="18" hidden="1" customHeight="1">
      <c r="A67" s="411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70079</v>
      </c>
      <c r="E68" s="191">
        <v>901.68746300603584</v>
      </c>
      <c r="F68" s="190">
        <v>480686</v>
      </c>
      <c r="G68" s="191">
        <v>1003.061803589037</v>
      </c>
      <c r="H68" s="190">
        <v>185695</v>
      </c>
      <c r="I68" s="191">
        <v>624.31185373865765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1"/>
      <c r="B69" s="176">
        <v>15</v>
      </c>
      <c r="C69" s="195" t="s">
        <v>186</v>
      </c>
      <c r="D69" s="196">
        <v>25618</v>
      </c>
      <c r="E69" s="197">
        <v>904.60377781247564</v>
      </c>
      <c r="F69" s="196">
        <v>188536</v>
      </c>
      <c r="G69" s="197">
        <v>1060.2378924449442</v>
      </c>
      <c r="H69" s="196">
        <v>74455</v>
      </c>
      <c r="I69" s="197">
        <v>663.21714498690471</v>
      </c>
    </row>
    <row r="70" spans="1:234" s="198" customFormat="1" ht="18" customHeight="1">
      <c r="A70" s="411"/>
      <c r="B70" s="176">
        <v>27</v>
      </c>
      <c r="C70" s="195" t="s">
        <v>97</v>
      </c>
      <c r="D70" s="196">
        <v>10732</v>
      </c>
      <c r="E70" s="197">
        <v>885.8337961237421</v>
      </c>
      <c r="F70" s="196">
        <v>72254</v>
      </c>
      <c r="G70" s="197">
        <v>889.40718589974244</v>
      </c>
      <c r="H70" s="196">
        <v>27967</v>
      </c>
      <c r="I70" s="197">
        <v>537.03106125075976</v>
      </c>
    </row>
    <row r="71" spans="1:234" s="198" customFormat="1" ht="18" customHeight="1">
      <c r="A71" s="411"/>
      <c r="B71" s="176">
        <v>32</v>
      </c>
      <c r="C71" s="195" t="s">
        <v>187</v>
      </c>
      <c r="D71" s="196">
        <v>10907</v>
      </c>
      <c r="E71" s="197">
        <v>920.42469514990376</v>
      </c>
      <c r="F71" s="196">
        <v>66998</v>
      </c>
      <c r="G71" s="197">
        <v>837.46552285142832</v>
      </c>
      <c r="H71" s="196">
        <v>24949</v>
      </c>
      <c r="I71" s="197">
        <v>544.68537135756947</v>
      </c>
    </row>
    <row r="72" spans="1:234" s="198" customFormat="1" ht="18" customHeight="1">
      <c r="A72" s="411"/>
      <c r="B72" s="176">
        <v>36</v>
      </c>
      <c r="C72" s="195" t="s">
        <v>98</v>
      </c>
      <c r="D72" s="196">
        <v>22822</v>
      </c>
      <c r="E72" s="197">
        <v>896.91419200771179</v>
      </c>
      <c r="F72" s="196">
        <v>152898</v>
      </c>
      <c r="G72" s="197">
        <v>1058.8301542204608</v>
      </c>
      <c r="H72" s="196">
        <v>58324</v>
      </c>
      <c r="I72" s="197">
        <v>650.55987466566069</v>
      </c>
    </row>
    <row r="73" spans="1:234" s="198" customFormat="1" ht="18" hidden="1" customHeight="1">
      <c r="A73" s="411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82051</v>
      </c>
      <c r="E74" s="191">
        <v>1076.0499839124445</v>
      </c>
      <c r="F74" s="190">
        <v>793987</v>
      </c>
      <c r="G74" s="191">
        <v>1386.2704717205697</v>
      </c>
      <c r="H74" s="190">
        <v>271005</v>
      </c>
      <c r="I74" s="191">
        <v>847.8325279607385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30559</v>
      </c>
      <c r="E76" s="191">
        <v>898.18379037272177</v>
      </c>
      <c r="F76" s="190">
        <v>146459</v>
      </c>
      <c r="G76" s="191">
        <v>1059.8002503772386</v>
      </c>
      <c r="H76" s="190">
        <v>61996</v>
      </c>
      <c r="I76" s="191">
        <v>678.08604490612299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10514</v>
      </c>
      <c r="E78" s="191">
        <v>1169.8895387102909</v>
      </c>
      <c r="F78" s="190">
        <v>94358</v>
      </c>
      <c r="G78" s="191">
        <v>1342.4848010767505</v>
      </c>
      <c r="H78" s="190">
        <v>29685</v>
      </c>
      <c r="I78" s="191">
        <v>814.5604733030151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41733</v>
      </c>
      <c r="E80" s="191">
        <v>1275.7872336041023</v>
      </c>
      <c r="F80" s="190">
        <v>370651</v>
      </c>
      <c r="G80" s="191">
        <v>1458.9781667660413</v>
      </c>
      <c r="H80" s="190">
        <v>135257</v>
      </c>
      <c r="I80" s="191">
        <v>900.0411150624368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34" s="198" customFormat="1" ht="18" customHeight="1">
      <c r="A81" s="411"/>
      <c r="B81" s="176">
        <v>1</v>
      </c>
      <c r="C81" s="195" t="s">
        <v>188</v>
      </c>
      <c r="D81" s="196">
        <v>6424</v>
      </c>
      <c r="E81" s="197">
        <v>1264.2077817559154</v>
      </c>
      <c r="F81" s="196">
        <v>53606</v>
      </c>
      <c r="G81" s="197">
        <v>1473.3318981084205</v>
      </c>
      <c r="H81" s="196">
        <v>16984</v>
      </c>
      <c r="I81" s="197">
        <v>887.19701307112575</v>
      </c>
    </row>
    <row r="82" spans="1:234" s="198" customFormat="1" ht="18" customHeight="1">
      <c r="A82" s="411"/>
      <c r="B82" s="176">
        <v>20</v>
      </c>
      <c r="C82" s="195" t="s">
        <v>189</v>
      </c>
      <c r="D82" s="196">
        <v>12998</v>
      </c>
      <c r="E82" s="197">
        <v>1301.5806470226189</v>
      </c>
      <c r="F82" s="196">
        <v>129693</v>
      </c>
      <c r="G82" s="197">
        <v>1408.8033651777657</v>
      </c>
      <c r="H82" s="196">
        <v>43788</v>
      </c>
      <c r="I82" s="197">
        <v>877.829600118754</v>
      </c>
    </row>
    <row r="83" spans="1:234" s="198" customFormat="1" ht="18" customHeight="1">
      <c r="A83" s="411"/>
      <c r="B83" s="176">
        <v>48</v>
      </c>
      <c r="C83" s="195" t="s">
        <v>190</v>
      </c>
      <c r="D83" s="196">
        <v>22311</v>
      </c>
      <c r="E83" s="197">
        <v>1264.0945085383892</v>
      </c>
      <c r="F83" s="196">
        <v>187352</v>
      </c>
      <c r="G83" s="197">
        <v>1489.60433793074</v>
      </c>
      <c r="H83" s="196">
        <v>74485</v>
      </c>
      <c r="I83" s="197">
        <v>916.02744847955967</v>
      </c>
    </row>
    <row r="84" spans="1:234" s="198" customFormat="1" ht="18" hidden="1" customHeight="1">
      <c r="A84" s="411"/>
      <c r="B84" s="176"/>
      <c r="C84" s="195"/>
      <c r="D84" s="196"/>
      <c r="E84" s="197"/>
      <c r="F84" s="196"/>
      <c r="G84" s="197"/>
      <c r="H84" s="196"/>
      <c r="I84" s="197"/>
    </row>
    <row r="85" spans="1:234" s="194" customFormat="1" ht="18" customHeight="1">
      <c r="A85" s="193"/>
      <c r="B85" s="176">
        <v>26</v>
      </c>
      <c r="C85" s="189" t="s">
        <v>103</v>
      </c>
      <c r="D85" s="190">
        <v>4619</v>
      </c>
      <c r="E85" s="191">
        <v>1015.3376791513313</v>
      </c>
      <c r="F85" s="190">
        <v>48112</v>
      </c>
      <c r="G85" s="191">
        <v>1138.1420520867973</v>
      </c>
      <c r="H85" s="190">
        <v>16019</v>
      </c>
      <c r="I85" s="191">
        <v>728.02696984830504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34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34" s="194" customFormat="1" ht="18" customHeight="1">
      <c r="A87" s="193"/>
      <c r="B87" s="176">
        <v>51</v>
      </c>
      <c r="C87" s="195" t="s">
        <v>104</v>
      </c>
      <c r="D87" s="196">
        <v>981</v>
      </c>
      <c r="E87" s="197">
        <v>1150.0481141692151</v>
      </c>
      <c r="F87" s="196">
        <v>4356</v>
      </c>
      <c r="G87" s="197">
        <v>1294.0539531680442</v>
      </c>
      <c r="H87" s="196">
        <v>2679</v>
      </c>
      <c r="I87" s="197">
        <v>793.36110115714825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</row>
    <row r="88" spans="1:234" s="194" customFormat="1" ht="18" customHeight="1">
      <c r="A88" s="193"/>
      <c r="B88" s="176">
        <v>52</v>
      </c>
      <c r="C88" s="195" t="s">
        <v>105</v>
      </c>
      <c r="D88" s="199">
        <v>1268</v>
      </c>
      <c r="E88" s="200">
        <v>1092.2292665615141</v>
      </c>
      <c r="F88" s="199">
        <v>3839</v>
      </c>
      <c r="G88" s="200">
        <v>1251.018489189893</v>
      </c>
      <c r="H88" s="199">
        <v>2289</v>
      </c>
      <c r="I88" s="200">
        <v>743.05094801223231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</row>
    <row r="89" spans="1:234" s="194" customFormat="1" ht="18" hidden="1" customHeight="1">
      <c r="A89" s="193"/>
      <c r="B89" s="176"/>
      <c r="C89" s="195"/>
      <c r="D89" s="201"/>
      <c r="E89" s="202"/>
      <c r="F89" s="201"/>
      <c r="G89" s="202"/>
      <c r="H89" s="201"/>
      <c r="I89" s="202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</row>
    <row r="90" spans="1:234" s="194" customFormat="1" ht="18" customHeight="1">
      <c r="A90" s="193"/>
      <c r="B90" s="203"/>
      <c r="C90" s="203" t="s">
        <v>45</v>
      </c>
      <c r="D90" s="204">
        <v>949983</v>
      </c>
      <c r="E90" s="205">
        <v>993.79970389996572</v>
      </c>
      <c r="F90" s="204">
        <v>6160232</v>
      </c>
      <c r="G90" s="205">
        <v>1188.7390404971782</v>
      </c>
      <c r="H90" s="204">
        <v>2357930</v>
      </c>
      <c r="I90" s="205">
        <v>739.6619521062994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</row>
    <row r="91" spans="1:234" ht="18" customHeight="1">
      <c r="C91" s="206"/>
    </row>
    <row r="92" spans="1:234" ht="18" customHeight="1">
      <c r="B92" s="207"/>
      <c r="D92" s="208"/>
      <c r="E92" s="209"/>
      <c r="F92" s="208"/>
      <c r="G92" s="209"/>
      <c r="H92" s="208"/>
      <c r="I92" s="209"/>
    </row>
    <row r="93" spans="1:234" ht="18" customHeight="1">
      <c r="B93" s="207"/>
      <c r="D93" s="208"/>
      <c r="E93" s="209"/>
      <c r="F93" s="208"/>
      <c r="G93" s="209"/>
      <c r="H93" s="208"/>
      <c r="I93" s="209"/>
    </row>
    <row r="94" spans="1:234" ht="18" customHeight="1">
      <c r="B94" s="207"/>
      <c r="C94" s="210"/>
      <c r="D94" s="208"/>
      <c r="E94" s="209"/>
      <c r="F94" s="208"/>
      <c r="G94" s="209"/>
      <c r="H94" s="208"/>
      <c r="I94" s="209"/>
    </row>
    <row r="95" spans="1:234" ht="18" customHeight="1">
      <c r="B95" s="207"/>
      <c r="E95" s="209"/>
    </row>
    <row r="96" spans="1:234" ht="18" customHeight="1">
      <c r="B96" s="207"/>
      <c r="E96" s="209"/>
    </row>
    <row r="97" spans="2:5" ht="18" customHeight="1">
      <c r="B97" s="207"/>
      <c r="E97" s="209"/>
    </row>
    <row r="98" spans="2:5" ht="18" customHeight="1">
      <c r="B98" s="207"/>
      <c r="E98" s="209"/>
    </row>
    <row r="99" spans="2:5" ht="18" customHeight="1">
      <c r="B99" s="207"/>
      <c r="E99" s="209"/>
    </row>
    <row r="100" spans="2:5" ht="18" customHeight="1">
      <c r="B100" s="211"/>
      <c r="E100" s="209"/>
    </row>
    <row r="101" spans="2:5" ht="18" customHeight="1">
      <c r="B101" s="211"/>
    </row>
    <row r="102" spans="2:5" ht="18" customHeight="1">
      <c r="B102" s="211"/>
    </row>
    <row r="103" spans="2:5" ht="18" customHeight="1">
      <c r="B103" s="211"/>
    </row>
    <row r="104" spans="2:5" ht="18" customHeight="1">
      <c r="B104" s="211"/>
    </row>
    <row r="105" spans="2:5" ht="18" customHeight="1">
      <c r="B105" s="211"/>
    </row>
    <row r="106" spans="2:5" ht="18" customHeight="1">
      <c r="B106" s="211"/>
    </row>
    <row r="107" spans="2:5" ht="18" customHeight="1">
      <c r="B107" s="211"/>
    </row>
    <row r="108" spans="2:5" ht="18" customHeight="1">
      <c r="B108" s="212"/>
    </row>
    <row r="109" spans="2:5" ht="18" customHeight="1">
      <c r="B109" s="212"/>
    </row>
    <row r="110" spans="2:5" ht="18" customHeight="1">
      <c r="B110" s="212"/>
    </row>
    <row r="111" spans="2:5" ht="18" customHeight="1">
      <c r="B111" s="212"/>
    </row>
    <row r="112" spans="2:5" ht="18" customHeight="1">
      <c r="B112" s="212"/>
    </row>
    <row r="113" spans="2:2" ht="18" customHeight="1">
      <c r="B113" s="212"/>
    </row>
    <row r="114" spans="2:2" ht="18" customHeight="1">
      <c r="B114" s="212"/>
    </row>
    <row r="115" spans="2:2">
      <c r="B115" s="212"/>
    </row>
    <row r="116" spans="2:2" ht="12.95" customHeight="1">
      <c r="B116" s="212"/>
    </row>
    <row r="117" spans="2:2">
      <c r="B117" s="212"/>
    </row>
    <row r="118" spans="2:2">
      <c r="B118" s="212"/>
    </row>
    <row r="119" spans="2:2">
      <c r="B119" s="212"/>
    </row>
    <row r="120" spans="2:2">
      <c r="B120" s="212"/>
    </row>
    <row r="121" spans="2:2">
      <c r="B121" s="212"/>
    </row>
    <row r="122" spans="2:2">
      <c r="B122" s="212"/>
    </row>
    <row r="123" spans="2:2">
      <c r="B123" s="212"/>
    </row>
    <row r="124" spans="2:2">
      <c r="B124" s="212"/>
    </row>
    <row r="125" spans="2:2">
      <c r="B125" s="212"/>
    </row>
    <row r="126" spans="2:2">
      <c r="B126" s="212"/>
    </row>
    <row r="127" spans="2:2">
      <c r="B127" s="212"/>
    </row>
    <row r="128" spans="2:2">
      <c r="B128" s="212"/>
    </row>
    <row r="129" spans="2:2" ht="15.75" customHeight="1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B7:B8"/>
    <mergeCell ref="C7:C8"/>
  </mergeCells>
  <hyperlinks>
    <hyperlink ref="K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64" activePane="bottomLeft" state="frozen"/>
      <selection activeCell="J28" sqref="J28"/>
      <selection pane="bottomLeft" activeCell="J28" sqref="J28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 customWidth="1"/>
    <col min="12" max="12" width="14.42578125" style="180" customWidth="1"/>
    <col min="13" max="16384" width="11.42578125" style="180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12"/>
      <c r="B3" s="8"/>
      <c r="C3" s="171" t="s">
        <v>46</v>
      </c>
      <c r="D3" s="213"/>
      <c r="E3" s="214"/>
      <c r="F3" s="213"/>
      <c r="G3" s="213"/>
      <c r="H3" s="213"/>
      <c r="I3" s="213"/>
      <c r="J3" s="2" t="s">
        <v>106</v>
      </c>
    </row>
    <row r="4" spans="1:234" s="2" customFormat="1" ht="15.75" customHeight="1">
      <c r="A4" s="412"/>
      <c r="B4" s="8"/>
      <c r="C4" s="215"/>
      <c r="D4" s="213"/>
      <c r="E4" s="214"/>
      <c r="F4" s="213"/>
      <c r="G4" s="213"/>
      <c r="H4" s="213"/>
      <c r="I4" s="213"/>
    </row>
    <row r="5" spans="1:234" s="2" customFormat="1" ht="18.75" customHeight="1">
      <c r="A5" s="412"/>
      <c r="B5" s="8"/>
      <c r="C5" s="175" t="str">
        <f>'Número pensiones (IP-J-V)'!$C$5</f>
        <v>1 de  junio de 2021</v>
      </c>
      <c r="D5" s="213"/>
      <c r="E5" s="214"/>
      <c r="F5" s="213"/>
      <c r="G5" s="213"/>
      <c r="H5" s="213"/>
      <c r="I5" s="213"/>
      <c r="J5" s="2" t="s">
        <v>106</v>
      </c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499" t="s">
        <v>167</v>
      </c>
      <c r="C7" s="501" t="s">
        <v>47</v>
      </c>
      <c r="D7" s="181" t="s">
        <v>107</v>
      </c>
      <c r="E7" s="182"/>
      <c r="F7" s="181" t="s">
        <v>108</v>
      </c>
      <c r="G7" s="181"/>
      <c r="H7" s="181" t="s">
        <v>45</v>
      </c>
      <c r="I7" s="181"/>
      <c r="J7" s="216"/>
      <c r="M7" s="217"/>
    </row>
    <row r="8" spans="1:234" ht="24" customHeight="1">
      <c r="B8" s="500"/>
      <c r="C8" s="502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  <c r="J8" s="216"/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  <c r="J9" s="216"/>
    </row>
    <row r="10" spans="1:234" s="194" customFormat="1" ht="18" customHeight="1">
      <c r="A10" s="193"/>
      <c r="B10" s="176"/>
      <c r="C10" s="189" t="s">
        <v>52</v>
      </c>
      <c r="D10" s="190">
        <v>69915</v>
      </c>
      <c r="E10" s="191">
        <v>393.65105170564266</v>
      </c>
      <c r="F10" s="190">
        <v>11133</v>
      </c>
      <c r="G10" s="191">
        <v>572.33103296505851</v>
      </c>
      <c r="H10" s="190">
        <v>1597259</v>
      </c>
      <c r="I10" s="191">
        <v>924.22220820793643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1"/>
      <c r="B11" s="176">
        <v>4</v>
      </c>
      <c r="C11" s="195" t="s">
        <v>53</v>
      </c>
      <c r="D11" s="196">
        <v>5349</v>
      </c>
      <c r="E11" s="197">
        <v>356.19960927276128</v>
      </c>
      <c r="F11" s="196">
        <v>484</v>
      </c>
      <c r="G11" s="197">
        <v>552.47648760330583</v>
      </c>
      <c r="H11" s="196">
        <v>109221</v>
      </c>
      <c r="I11" s="197">
        <v>838.00725107808898</v>
      </c>
    </row>
    <row r="12" spans="1:234" s="198" customFormat="1" ht="18" customHeight="1">
      <c r="A12" s="411"/>
      <c r="B12" s="176">
        <v>11</v>
      </c>
      <c r="C12" s="195" t="s">
        <v>54</v>
      </c>
      <c r="D12" s="196">
        <v>10519</v>
      </c>
      <c r="E12" s="197">
        <v>421.48048008365811</v>
      </c>
      <c r="F12" s="196">
        <v>2530</v>
      </c>
      <c r="G12" s="197">
        <v>588.70773517786563</v>
      </c>
      <c r="H12" s="196">
        <v>223990</v>
      </c>
      <c r="I12" s="197">
        <v>1026.6764581454524</v>
      </c>
    </row>
    <row r="13" spans="1:234" s="198" customFormat="1" ht="18" customHeight="1">
      <c r="A13" s="411"/>
      <c r="B13" s="176">
        <v>14</v>
      </c>
      <c r="C13" s="195" t="s">
        <v>55</v>
      </c>
      <c r="D13" s="196">
        <v>7134</v>
      </c>
      <c r="E13" s="197">
        <v>392.3172918418839</v>
      </c>
      <c r="F13" s="196">
        <v>1280</v>
      </c>
      <c r="G13" s="197">
        <v>555.4896093750001</v>
      </c>
      <c r="H13" s="196">
        <v>173701</v>
      </c>
      <c r="I13" s="197">
        <v>854.93247235191575</v>
      </c>
    </row>
    <row r="14" spans="1:234" s="198" customFormat="1" ht="18" customHeight="1">
      <c r="A14" s="411"/>
      <c r="B14" s="176">
        <v>18</v>
      </c>
      <c r="C14" s="195" t="s">
        <v>56</v>
      </c>
      <c r="D14" s="196">
        <v>7937</v>
      </c>
      <c r="E14" s="197">
        <v>379.41295955650753</v>
      </c>
      <c r="F14" s="196">
        <v>1352</v>
      </c>
      <c r="G14" s="197">
        <v>558.22730029585807</v>
      </c>
      <c r="H14" s="196">
        <v>189784</v>
      </c>
      <c r="I14" s="197">
        <v>876.07450944231391</v>
      </c>
    </row>
    <row r="15" spans="1:234" s="198" customFormat="1" ht="18" customHeight="1">
      <c r="A15" s="411"/>
      <c r="B15" s="176">
        <v>21</v>
      </c>
      <c r="C15" s="195" t="s">
        <v>57</v>
      </c>
      <c r="D15" s="196">
        <v>4370</v>
      </c>
      <c r="E15" s="197">
        <v>396.44840274599539</v>
      </c>
      <c r="F15" s="196">
        <v>691</v>
      </c>
      <c r="G15" s="197">
        <v>597.64221418234433</v>
      </c>
      <c r="H15" s="196">
        <v>99328</v>
      </c>
      <c r="I15" s="197">
        <v>940.12101129590872</v>
      </c>
    </row>
    <row r="16" spans="1:234" s="198" customFormat="1" ht="18" customHeight="1">
      <c r="A16" s="411"/>
      <c r="B16" s="176">
        <v>23</v>
      </c>
      <c r="C16" s="195" t="s">
        <v>58</v>
      </c>
      <c r="D16" s="196">
        <v>5778</v>
      </c>
      <c r="E16" s="197">
        <v>378.62845102111459</v>
      </c>
      <c r="F16" s="196">
        <v>768</v>
      </c>
      <c r="G16" s="197">
        <v>526.18977864583337</v>
      </c>
      <c r="H16" s="196">
        <v>143651</v>
      </c>
      <c r="I16" s="197">
        <v>847.98236900543668</v>
      </c>
    </row>
    <row r="17" spans="1:234" s="198" customFormat="1" ht="18" customHeight="1">
      <c r="A17" s="411"/>
      <c r="B17" s="176">
        <v>29</v>
      </c>
      <c r="C17" s="195" t="s">
        <v>59</v>
      </c>
      <c r="D17" s="196">
        <v>12795</v>
      </c>
      <c r="E17" s="197">
        <v>385.7938046111762</v>
      </c>
      <c r="F17" s="196">
        <v>1537</v>
      </c>
      <c r="G17" s="197">
        <v>566.77633051398823</v>
      </c>
      <c r="H17" s="196">
        <v>273910</v>
      </c>
      <c r="I17" s="197">
        <v>939.91939136942835</v>
      </c>
    </row>
    <row r="18" spans="1:234" s="198" customFormat="1" ht="18" customHeight="1">
      <c r="A18" s="411"/>
      <c r="B18" s="176">
        <v>41</v>
      </c>
      <c r="C18" s="195" t="s">
        <v>60</v>
      </c>
      <c r="D18" s="196">
        <v>16033</v>
      </c>
      <c r="E18" s="197">
        <v>406.45105345225471</v>
      </c>
      <c r="F18" s="196">
        <v>2491</v>
      </c>
      <c r="G18" s="197">
        <v>586.49636692091542</v>
      </c>
      <c r="H18" s="196">
        <v>383674</v>
      </c>
      <c r="I18" s="197">
        <v>957.36032298253224</v>
      </c>
    </row>
    <row r="19" spans="1:234" s="198" customFormat="1" ht="18" hidden="1" customHeight="1">
      <c r="A19" s="411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9554</v>
      </c>
      <c r="E20" s="191">
        <v>430.73753925057571</v>
      </c>
      <c r="F20" s="190">
        <v>863</v>
      </c>
      <c r="G20" s="191">
        <v>641.91823870220173</v>
      </c>
      <c r="H20" s="190">
        <v>305066</v>
      </c>
      <c r="I20" s="191">
        <v>1089.9680655989191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1"/>
      <c r="B21" s="176">
        <v>22</v>
      </c>
      <c r="C21" s="195" t="s">
        <v>62</v>
      </c>
      <c r="D21" s="196">
        <v>1663</v>
      </c>
      <c r="E21" s="197">
        <v>407.34604930847865</v>
      </c>
      <c r="F21" s="196">
        <v>98</v>
      </c>
      <c r="G21" s="197">
        <v>604.63714285714286</v>
      </c>
      <c r="H21" s="196">
        <v>53445</v>
      </c>
      <c r="I21" s="197">
        <v>988.35462756104425</v>
      </c>
    </row>
    <row r="22" spans="1:234" s="198" customFormat="1" ht="18" customHeight="1">
      <c r="A22" s="411"/>
      <c r="B22" s="176">
        <v>40</v>
      </c>
      <c r="C22" s="195" t="s">
        <v>63</v>
      </c>
      <c r="D22" s="196">
        <v>1066</v>
      </c>
      <c r="E22" s="197">
        <v>414.42159474671661</v>
      </c>
      <c r="F22" s="196">
        <v>101</v>
      </c>
      <c r="G22" s="197">
        <v>608.88168316831695</v>
      </c>
      <c r="H22" s="196">
        <v>35882</v>
      </c>
      <c r="I22" s="197">
        <v>993.64898584248363</v>
      </c>
    </row>
    <row r="23" spans="1:234" s="198" customFormat="1" ht="18" customHeight="1">
      <c r="A23" s="411"/>
      <c r="B23" s="176">
        <v>50</v>
      </c>
      <c r="C23" s="195" t="s">
        <v>64</v>
      </c>
      <c r="D23" s="196">
        <v>6825</v>
      </c>
      <c r="E23" s="197">
        <v>438.98557509157507</v>
      </c>
      <c r="F23" s="196">
        <v>664</v>
      </c>
      <c r="G23" s="197">
        <v>652.44570783132542</v>
      </c>
      <c r="H23" s="196">
        <v>215739</v>
      </c>
      <c r="I23" s="197">
        <v>1131.160670625153</v>
      </c>
    </row>
    <row r="24" spans="1:234" s="198" customFormat="1" ht="18" hidden="1" customHeight="1">
      <c r="A24" s="411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8817</v>
      </c>
      <c r="E25" s="191">
        <v>506.39109220823406</v>
      </c>
      <c r="F25" s="190">
        <v>1783</v>
      </c>
      <c r="G25" s="191">
        <v>814.45970274817716</v>
      </c>
      <c r="H25" s="190">
        <v>300171</v>
      </c>
      <c r="I25" s="191">
        <v>1215.36082799471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6316</v>
      </c>
      <c r="E27" s="191">
        <v>360.7549398353388</v>
      </c>
      <c r="F27" s="190">
        <v>120</v>
      </c>
      <c r="G27" s="191">
        <v>607.26658333333341</v>
      </c>
      <c r="H27" s="190">
        <v>198662</v>
      </c>
      <c r="I27" s="191">
        <v>960.53822663619587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16785</v>
      </c>
      <c r="E29" s="191">
        <v>391.22751266011329</v>
      </c>
      <c r="F29" s="190">
        <v>2292</v>
      </c>
      <c r="G29" s="191">
        <v>589.43361692844667</v>
      </c>
      <c r="H29" s="190">
        <v>339625</v>
      </c>
      <c r="I29" s="191">
        <v>943.79672235553937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1"/>
      <c r="B30" s="176">
        <v>35</v>
      </c>
      <c r="C30" s="195" t="s">
        <v>67</v>
      </c>
      <c r="D30" s="196">
        <v>9397</v>
      </c>
      <c r="E30" s="197">
        <v>394.52371075875283</v>
      </c>
      <c r="F30" s="196">
        <v>1493</v>
      </c>
      <c r="G30" s="197">
        <v>575.55513730743462</v>
      </c>
      <c r="H30" s="196">
        <v>178442</v>
      </c>
      <c r="I30" s="197">
        <v>956.94498901603856</v>
      </c>
    </row>
    <row r="31" spans="1:234" s="198" customFormat="1" ht="18" customHeight="1">
      <c r="A31" s="411"/>
      <c r="B31" s="176">
        <v>38</v>
      </c>
      <c r="C31" s="195" t="s">
        <v>68</v>
      </c>
      <c r="D31" s="196">
        <v>7388</v>
      </c>
      <c r="E31" s="197">
        <v>387.03498781808332</v>
      </c>
      <c r="F31" s="196">
        <v>799</v>
      </c>
      <c r="G31" s="197">
        <v>615.3667459324156</v>
      </c>
      <c r="H31" s="196">
        <v>161183</v>
      </c>
      <c r="I31" s="197">
        <v>929.2405781006687</v>
      </c>
    </row>
    <row r="32" spans="1:234" s="198" customFormat="1" ht="18" hidden="1" customHeight="1">
      <c r="A32" s="411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4578</v>
      </c>
      <c r="E33" s="191">
        <v>453.24111402359108</v>
      </c>
      <c r="F33" s="190">
        <v>1321</v>
      </c>
      <c r="G33" s="191">
        <v>656.11968962906883</v>
      </c>
      <c r="H33" s="190">
        <v>142931</v>
      </c>
      <c r="I33" s="191">
        <v>1091.4360678229355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19483</v>
      </c>
      <c r="E35" s="191">
        <v>450.30681722527356</v>
      </c>
      <c r="F35" s="190">
        <v>3853</v>
      </c>
      <c r="G35" s="191">
        <v>614.81154425123282</v>
      </c>
      <c r="H35" s="190">
        <v>613723</v>
      </c>
      <c r="I35" s="191">
        <v>1026.0751690909415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1"/>
      <c r="B36" s="176">
        <v>5</v>
      </c>
      <c r="C36" s="195" t="s">
        <v>71</v>
      </c>
      <c r="D36" s="196">
        <v>1327</v>
      </c>
      <c r="E36" s="197">
        <v>442.41684250188405</v>
      </c>
      <c r="F36" s="196">
        <v>233</v>
      </c>
      <c r="G36" s="197">
        <v>551.20935622317597</v>
      </c>
      <c r="H36" s="196">
        <v>38755</v>
      </c>
      <c r="I36" s="197">
        <v>897.53289175590248</v>
      </c>
    </row>
    <row r="37" spans="1:234" s="198" customFormat="1" ht="18" customHeight="1">
      <c r="A37" s="411"/>
      <c r="B37" s="176">
        <v>9</v>
      </c>
      <c r="C37" s="195" t="s">
        <v>72</v>
      </c>
      <c r="D37" s="196">
        <v>2945</v>
      </c>
      <c r="E37" s="197">
        <v>446.37787096774201</v>
      </c>
      <c r="F37" s="196">
        <v>329</v>
      </c>
      <c r="G37" s="197">
        <v>662.02386018237087</v>
      </c>
      <c r="H37" s="196">
        <v>90818</v>
      </c>
      <c r="I37" s="197">
        <v>1101.1765020150197</v>
      </c>
    </row>
    <row r="38" spans="1:234" s="198" customFormat="1" ht="18" customHeight="1">
      <c r="A38" s="411"/>
      <c r="B38" s="176">
        <v>24</v>
      </c>
      <c r="C38" s="195" t="s">
        <v>73</v>
      </c>
      <c r="D38" s="196">
        <v>4194</v>
      </c>
      <c r="E38" s="197">
        <v>458.73435622317601</v>
      </c>
      <c r="F38" s="196">
        <v>1050</v>
      </c>
      <c r="G38" s="197">
        <v>679.08284761904758</v>
      </c>
      <c r="H38" s="196">
        <v>140512</v>
      </c>
      <c r="I38" s="197">
        <v>1021.8535440389429</v>
      </c>
    </row>
    <row r="39" spans="1:234" s="198" customFormat="1" ht="18" customHeight="1">
      <c r="A39" s="411"/>
      <c r="B39" s="176">
        <v>34</v>
      </c>
      <c r="C39" s="195" t="s">
        <v>74</v>
      </c>
      <c r="D39" s="196">
        <v>1385</v>
      </c>
      <c r="E39" s="197">
        <v>468.18305415162456</v>
      </c>
      <c r="F39" s="196">
        <v>305</v>
      </c>
      <c r="G39" s="197">
        <v>636.8563934426229</v>
      </c>
      <c r="H39" s="196">
        <v>42485</v>
      </c>
      <c r="I39" s="197">
        <v>1050.2849553960218</v>
      </c>
    </row>
    <row r="40" spans="1:234" s="198" customFormat="1" ht="18" customHeight="1">
      <c r="A40" s="411"/>
      <c r="B40" s="176">
        <v>37</v>
      </c>
      <c r="C40" s="195" t="s">
        <v>75</v>
      </c>
      <c r="D40" s="196">
        <v>2605</v>
      </c>
      <c r="E40" s="197">
        <v>457.54342418426108</v>
      </c>
      <c r="F40" s="196">
        <v>659</v>
      </c>
      <c r="G40" s="197">
        <v>553.80669195751136</v>
      </c>
      <c r="H40" s="196">
        <v>80621</v>
      </c>
      <c r="I40" s="197">
        <v>954.51448344724099</v>
      </c>
    </row>
    <row r="41" spans="1:234" s="198" customFormat="1" ht="18" customHeight="1">
      <c r="A41" s="411"/>
      <c r="B41" s="176">
        <v>40</v>
      </c>
      <c r="C41" s="195" t="s">
        <v>76</v>
      </c>
      <c r="D41" s="196">
        <v>1171</v>
      </c>
      <c r="E41" s="197">
        <v>421.48607173356106</v>
      </c>
      <c r="F41" s="196">
        <v>136</v>
      </c>
      <c r="G41" s="197">
        <v>566.65139705882348</v>
      </c>
      <c r="H41" s="196">
        <v>33771</v>
      </c>
      <c r="I41" s="197">
        <v>972.59044564863359</v>
      </c>
    </row>
    <row r="42" spans="1:234" s="198" customFormat="1" ht="18" customHeight="1">
      <c r="A42" s="411"/>
      <c r="B42" s="176">
        <v>42</v>
      </c>
      <c r="C42" s="195" t="s">
        <v>77</v>
      </c>
      <c r="D42" s="196">
        <v>694</v>
      </c>
      <c r="E42" s="197">
        <v>454.44461095100866</v>
      </c>
      <c r="F42" s="196">
        <v>92</v>
      </c>
      <c r="G42" s="197">
        <v>590.24739130434773</v>
      </c>
      <c r="H42" s="196">
        <v>22279</v>
      </c>
      <c r="I42" s="197">
        <v>974.88740832173767</v>
      </c>
    </row>
    <row r="43" spans="1:234" s="198" customFormat="1" ht="18" customHeight="1">
      <c r="A43" s="411"/>
      <c r="B43" s="176">
        <v>47</v>
      </c>
      <c r="C43" s="195" t="s">
        <v>78</v>
      </c>
      <c r="D43" s="196">
        <v>3535</v>
      </c>
      <c r="E43" s="197">
        <v>452.10596888260255</v>
      </c>
      <c r="F43" s="196">
        <v>646</v>
      </c>
      <c r="G43" s="197">
        <v>631.53187306501547</v>
      </c>
      <c r="H43" s="196">
        <v>116442</v>
      </c>
      <c r="I43" s="197">
        <v>1146.7396426547123</v>
      </c>
    </row>
    <row r="44" spans="1:234" s="198" customFormat="1" ht="18" customHeight="1">
      <c r="A44" s="411"/>
      <c r="B44" s="176">
        <v>49</v>
      </c>
      <c r="C44" s="195" t="s">
        <v>79</v>
      </c>
      <c r="D44" s="196">
        <v>1627</v>
      </c>
      <c r="E44" s="197">
        <v>430.39480639213275</v>
      </c>
      <c r="F44" s="196">
        <v>403</v>
      </c>
      <c r="G44" s="197">
        <v>523.71590570719593</v>
      </c>
      <c r="H44" s="196">
        <v>48040</v>
      </c>
      <c r="I44" s="197">
        <v>867.69185179017438</v>
      </c>
    </row>
    <row r="45" spans="1:234" s="198" customFormat="1" ht="18" hidden="1" customHeight="1">
      <c r="A45" s="411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15025</v>
      </c>
      <c r="E46" s="191">
        <v>411.28693178036593</v>
      </c>
      <c r="F46" s="190">
        <v>2554</v>
      </c>
      <c r="G46" s="191">
        <v>542.10922474549727</v>
      </c>
      <c r="H46" s="190">
        <v>377661</v>
      </c>
      <c r="I46" s="191">
        <v>954.67732492897085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1"/>
      <c r="B47" s="176">
        <v>2</v>
      </c>
      <c r="C47" s="195" t="s">
        <v>81</v>
      </c>
      <c r="D47" s="196">
        <v>3003</v>
      </c>
      <c r="E47" s="197">
        <v>408.81657675657681</v>
      </c>
      <c r="F47" s="196">
        <v>712</v>
      </c>
      <c r="G47" s="197">
        <v>508.74273876404499</v>
      </c>
      <c r="H47" s="196">
        <v>73056</v>
      </c>
      <c r="I47" s="197">
        <v>919.35420841546181</v>
      </c>
    </row>
    <row r="48" spans="1:234" s="198" customFormat="1" ht="18" customHeight="1">
      <c r="A48" s="411"/>
      <c r="B48" s="176">
        <v>13</v>
      </c>
      <c r="C48" s="195" t="s">
        <v>82</v>
      </c>
      <c r="D48" s="196">
        <v>4244</v>
      </c>
      <c r="E48" s="197">
        <v>431.01261074458057</v>
      </c>
      <c r="F48" s="196">
        <v>840</v>
      </c>
      <c r="G48" s="197">
        <v>570.46452380952371</v>
      </c>
      <c r="H48" s="196">
        <v>99744</v>
      </c>
      <c r="I48" s="197">
        <v>960.64268336942632</v>
      </c>
    </row>
    <row r="49" spans="1:234" s="198" customFormat="1" ht="18" customHeight="1">
      <c r="A49" s="411"/>
      <c r="B49" s="176">
        <v>16</v>
      </c>
      <c r="C49" s="195" t="s">
        <v>83</v>
      </c>
      <c r="D49" s="196">
        <v>1673</v>
      </c>
      <c r="E49" s="197">
        <v>417.34028093245666</v>
      </c>
      <c r="F49" s="196">
        <v>317</v>
      </c>
      <c r="G49" s="197">
        <v>530.61482649842276</v>
      </c>
      <c r="H49" s="196">
        <v>44504</v>
      </c>
      <c r="I49" s="197">
        <v>875.97971485709093</v>
      </c>
    </row>
    <row r="50" spans="1:234" s="198" customFormat="1" ht="18" customHeight="1">
      <c r="A50" s="411"/>
      <c r="B50" s="176">
        <v>19</v>
      </c>
      <c r="C50" s="195" t="s">
        <v>84</v>
      </c>
      <c r="D50" s="196">
        <v>1625</v>
      </c>
      <c r="E50" s="197">
        <v>421.23549538461532</v>
      </c>
      <c r="F50" s="196">
        <v>117</v>
      </c>
      <c r="G50" s="197">
        <v>612.80299145299148</v>
      </c>
      <c r="H50" s="196">
        <v>42475</v>
      </c>
      <c r="I50" s="197">
        <v>1091.932266745144</v>
      </c>
    </row>
    <row r="51" spans="1:234" s="198" customFormat="1" ht="18" customHeight="1">
      <c r="A51" s="411"/>
      <c r="B51" s="176">
        <v>45</v>
      </c>
      <c r="C51" s="195" t="s">
        <v>85</v>
      </c>
      <c r="D51" s="196">
        <v>4480</v>
      </c>
      <c r="E51" s="197">
        <v>388.38716071428564</v>
      </c>
      <c r="F51" s="196">
        <v>568</v>
      </c>
      <c r="G51" s="197">
        <v>533.85401408450696</v>
      </c>
      <c r="H51" s="196">
        <v>117882</v>
      </c>
      <c r="I51" s="197">
        <v>951.77621765833612</v>
      </c>
    </row>
    <row r="52" spans="1:234" s="198" customFormat="1" ht="18" hidden="1" customHeight="1">
      <c r="A52" s="411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50449</v>
      </c>
      <c r="E53" s="191">
        <v>413.31804951535253</v>
      </c>
      <c r="F53" s="190">
        <v>1358</v>
      </c>
      <c r="G53" s="191">
        <v>659.83624447717239</v>
      </c>
      <c r="H53" s="190">
        <v>1743148</v>
      </c>
      <c r="I53" s="191">
        <v>1072.3033422922201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1"/>
      <c r="B54" s="176">
        <v>8</v>
      </c>
      <c r="C54" s="195" t="s">
        <v>87</v>
      </c>
      <c r="D54" s="196">
        <v>37185</v>
      </c>
      <c r="E54" s="197">
        <v>427.04527927927933</v>
      </c>
      <c r="F54" s="196">
        <v>1059</v>
      </c>
      <c r="G54" s="197">
        <v>672.90929178470253</v>
      </c>
      <c r="H54" s="196">
        <v>1309535</v>
      </c>
      <c r="I54" s="197">
        <v>1107.5393355045867</v>
      </c>
    </row>
    <row r="55" spans="1:234" s="198" customFormat="1" ht="18" customHeight="1">
      <c r="A55" s="411"/>
      <c r="B55" s="176">
        <v>17</v>
      </c>
      <c r="C55" s="195" t="s">
        <v>185</v>
      </c>
      <c r="D55" s="196">
        <v>4504</v>
      </c>
      <c r="E55" s="197">
        <v>363.01083037300174</v>
      </c>
      <c r="F55" s="196">
        <v>56</v>
      </c>
      <c r="G55" s="197">
        <v>638.70696428571421</v>
      </c>
      <c r="H55" s="196">
        <v>160773</v>
      </c>
      <c r="I55" s="197">
        <v>956.53930877697144</v>
      </c>
    </row>
    <row r="56" spans="1:234" s="198" customFormat="1" ht="18" customHeight="1">
      <c r="A56" s="411"/>
      <c r="B56" s="176">
        <v>25</v>
      </c>
      <c r="C56" s="195" t="s">
        <v>191</v>
      </c>
      <c r="D56" s="196">
        <v>3247</v>
      </c>
      <c r="E56" s="197">
        <v>378.21333538651061</v>
      </c>
      <c r="F56" s="196">
        <v>63</v>
      </c>
      <c r="G56" s="197">
        <v>587.8128571428573</v>
      </c>
      <c r="H56" s="196">
        <v>99781</v>
      </c>
      <c r="I56" s="197">
        <v>915.7226718513549</v>
      </c>
    </row>
    <row r="57" spans="1:234" s="198" customFormat="1" ht="18" customHeight="1">
      <c r="A57" s="411"/>
      <c r="B57" s="176">
        <v>43</v>
      </c>
      <c r="C57" s="195" t="s">
        <v>88</v>
      </c>
      <c r="D57" s="196">
        <v>5513</v>
      </c>
      <c r="E57" s="197">
        <v>382.50391619807726</v>
      </c>
      <c r="F57" s="196">
        <v>180</v>
      </c>
      <c r="G57" s="197">
        <v>614.70488888888895</v>
      </c>
      <c r="H57" s="196">
        <v>173059</v>
      </c>
      <c r="I57" s="197">
        <v>1003.4987176627618</v>
      </c>
    </row>
    <row r="58" spans="1:234" s="198" customFormat="1" ht="18" hidden="1" customHeight="1">
      <c r="A58" s="411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37550</v>
      </c>
      <c r="E59" s="191">
        <v>393.24428442077226</v>
      </c>
      <c r="F59" s="190">
        <v>2604</v>
      </c>
      <c r="G59" s="191">
        <v>594.80552611367102</v>
      </c>
      <c r="H59" s="190">
        <v>1008347</v>
      </c>
      <c r="I59" s="191">
        <v>952.26114865220075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1"/>
      <c r="B60" s="176">
        <v>3</v>
      </c>
      <c r="C60" s="195" t="s">
        <v>90</v>
      </c>
      <c r="D60" s="196">
        <v>12311</v>
      </c>
      <c r="E60" s="197">
        <v>368.80483876208268</v>
      </c>
      <c r="F60" s="196">
        <v>1181</v>
      </c>
      <c r="G60" s="197">
        <v>583.43624047417438</v>
      </c>
      <c r="H60" s="196">
        <v>325415</v>
      </c>
      <c r="I60" s="197">
        <v>894.12715870503803</v>
      </c>
    </row>
    <row r="61" spans="1:234" s="198" customFormat="1" ht="18" customHeight="1">
      <c r="A61" s="411"/>
      <c r="B61" s="176">
        <v>12</v>
      </c>
      <c r="C61" s="195" t="s">
        <v>91</v>
      </c>
      <c r="D61" s="196">
        <v>4475</v>
      </c>
      <c r="E61" s="197">
        <v>391.81431731843571</v>
      </c>
      <c r="F61" s="196">
        <v>243</v>
      </c>
      <c r="G61" s="197">
        <v>559.93847736625514</v>
      </c>
      <c r="H61" s="196">
        <v>133616</v>
      </c>
      <c r="I61" s="197">
        <v>922.0635773410371</v>
      </c>
    </row>
    <row r="62" spans="1:234" s="198" customFormat="1" ht="18" customHeight="1">
      <c r="A62" s="411"/>
      <c r="B62" s="176">
        <v>46</v>
      </c>
      <c r="C62" s="195" t="s">
        <v>92</v>
      </c>
      <c r="D62" s="196">
        <v>20764</v>
      </c>
      <c r="E62" s="197">
        <v>408.04264303602395</v>
      </c>
      <c r="F62" s="196">
        <v>1180</v>
      </c>
      <c r="G62" s="197">
        <v>613.36469491525418</v>
      </c>
      <c r="H62" s="196">
        <v>549316</v>
      </c>
      <c r="I62" s="197">
        <v>994.04502355656973</v>
      </c>
    </row>
    <row r="63" spans="1:234" s="198" customFormat="1" ht="18" hidden="1" customHeight="1">
      <c r="A63" s="411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9702</v>
      </c>
      <c r="E64" s="191">
        <v>408.82061842918972</v>
      </c>
      <c r="F64" s="190">
        <v>2034</v>
      </c>
      <c r="G64" s="191">
        <v>534.667517207473</v>
      </c>
      <c r="H64" s="190">
        <v>230764</v>
      </c>
      <c r="I64" s="191">
        <v>860.17296623390121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1"/>
      <c r="B65" s="176">
        <v>6</v>
      </c>
      <c r="C65" s="195" t="s">
        <v>94</v>
      </c>
      <c r="D65" s="196">
        <v>6212</v>
      </c>
      <c r="E65" s="197">
        <v>406.26915325177066</v>
      </c>
      <c r="F65" s="196">
        <v>1413</v>
      </c>
      <c r="G65" s="197">
        <v>530.13984430290157</v>
      </c>
      <c r="H65" s="196">
        <v>134970</v>
      </c>
      <c r="I65" s="197">
        <v>866.05900370452684</v>
      </c>
    </row>
    <row r="66" spans="1:234" s="198" customFormat="1" ht="18" customHeight="1">
      <c r="A66" s="411"/>
      <c r="B66" s="176">
        <v>10</v>
      </c>
      <c r="C66" s="195" t="s">
        <v>95</v>
      </c>
      <c r="D66" s="196">
        <v>3490</v>
      </c>
      <c r="E66" s="197">
        <v>413.36208022922625</v>
      </c>
      <c r="F66" s="196">
        <v>621</v>
      </c>
      <c r="G66" s="197">
        <v>544.96961352657001</v>
      </c>
      <c r="H66" s="196">
        <v>95794</v>
      </c>
      <c r="I66" s="197">
        <v>851.87976960978745</v>
      </c>
    </row>
    <row r="67" spans="1:234" s="198" customFormat="1" ht="18" hidden="1" customHeight="1">
      <c r="A67" s="411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23522</v>
      </c>
      <c r="E68" s="191">
        <v>410.31211249043463</v>
      </c>
      <c r="F68" s="190">
        <v>6712</v>
      </c>
      <c r="G68" s="191">
        <v>534.37301251489839</v>
      </c>
      <c r="H68" s="190">
        <v>766694</v>
      </c>
      <c r="I68" s="191">
        <v>879.77313594471923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1"/>
      <c r="B69" s="176">
        <v>15</v>
      </c>
      <c r="C69" s="195" t="s">
        <v>186</v>
      </c>
      <c r="D69" s="196">
        <v>9380</v>
      </c>
      <c r="E69" s="197">
        <v>421.80840618336885</v>
      </c>
      <c r="F69" s="196">
        <v>2426</v>
      </c>
      <c r="G69" s="197">
        <v>551.11388705688375</v>
      </c>
      <c r="H69" s="196">
        <v>300415</v>
      </c>
      <c r="I69" s="197">
        <v>924.52290511459194</v>
      </c>
    </row>
    <row r="70" spans="1:234" s="198" customFormat="1" ht="18" customHeight="1">
      <c r="A70" s="411"/>
      <c r="B70" s="176">
        <v>27</v>
      </c>
      <c r="C70" s="195" t="s">
        <v>97</v>
      </c>
      <c r="D70" s="196">
        <v>3086</v>
      </c>
      <c r="E70" s="197">
        <v>404.87458522359037</v>
      </c>
      <c r="F70" s="196">
        <v>978</v>
      </c>
      <c r="G70" s="197">
        <v>497.269580777096</v>
      </c>
      <c r="H70" s="196">
        <v>115017</v>
      </c>
      <c r="I70" s="197">
        <v>787.0568300338216</v>
      </c>
    </row>
    <row r="71" spans="1:234" s="198" customFormat="1" ht="18" customHeight="1">
      <c r="A71" s="411"/>
      <c r="B71" s="176">
        <v>32</v>
      </c>
      <c r="C71" s="195" t="s">
        <v>187</v>
      </c>
      <c r="D71" s="196">
        <v>2769</v>
      </c>
      <c r="E71" s="197">
        <v>404.49491152040446</v>
      </c>
      <c r="F71" s="196">
        <v>1214</v>
      </c>
      <c r="G71" s="197">
        <v>503.13242998352547</v>
      </c>
      <c r="H71" s="196">
        <v>106837</v>
      </c>
      <c r="I71" s="197">
        <v>762.5428621170563</v>
      </c>
    </row>
    <row r="72" spans="1:234" s="198" customFormat="1" ht="18" customHeight="1">
      <c r="A72" s="411"/>
      <c r="B72" s="176">
        <v>36</v>
      </c>
      <c r="C72" s="195" t="s">
        <v>98</v>
      </c>
      <c r="D72" s="196">
        <v>8287</v>
      </c>
      <c r="E72" s="197">
        <v>401.26816459514907</v>
      </c>
      <c r="F72" s="196">
        <v>2094</v>
      </c>
      <c r="G72" s="197">
        <v>550.41879178605541</v>
      </c>
      <c r="H72" s="196">
        <v>244425</v>
      </c>
      <c r="I72" s="197">
        <v>919.64213550168904</v>
      </c>
    </row>
    <row r="73" spans="1:234" s="198" customFormat="1" ht="18" hidden="1" customHeight="1">
      <c r="A73" s="411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35832</v>
      </c>
      <c r="E74" s="191">
        <v>448.15357027238224</v>
      </c>
      <c r="F74" s="190">
        <v>2705</v>
      </c>
      <c r="G74" s="191">
        <v>684.29839186691311</v>
      </c>
      <c r="H74" s="190">
        <v>1185580</v>
      </c>
      <c r="I74" s="191">
        <v>1211.767936689215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11612</v>
      </c>
      <c r="E76" s="191">
        <v>382.8177996899758</v>
      </c>
      <c r="F76" s="190">
        <v>1366</v>
      </c>
      <c r="G76" s="191">
        <v>568.67997803806736</v>
      </c>
      <c r="H76" s="190">
        <v>251992</v>
      </c>
      <c r="I76" s="191">
        <v>912.43215221118169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4316</v>
      </c>
      <c r="E78" s="191">
        <v>439.41231927710851</v>
      </c>
      <c r="F78" s="190">
        <v>396</v>
      </c>
      <c r="G78" s="191">
        <v>649.64214646464643</v>
      </c>
      <c r="H78" s="190">
        <v>139269</v>
      </c>
      <c r="I78" s="191">
        <v>1186.9718959711063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15863</v>
      </c>
      <c r="E80" s="191">
        <v>499.19420727479036</v>
      </c>
      <c r="F80" s="190">
        <v>2261</v>
      </c>
      <c r="G80" s="191">
        <v>750.60868199911545</v>
      </c>
      <c r="H80" s="190">
        <v>565765</v>
      </c>
      <c r="I80" s="191">
        <v>1282.0991933930163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58" s="198" customFormat="1" ht="18" customHeight="1">
      <c r="A81" s="411"/>
      <c r="B81" s="176">
        <v>1</v>
      </c>
      <c r="C81" s="195" t="s">
        <v>188</v>
      </c>
      <c r="D81" s="196">
        <v>1996</v>
      </c>
      <c r="E81" s="197">
        <v>468.89665330661325</v>
      </c>
      <c r="F81" s="196">
        <v>164</v>
      </c>
      <c r="G81" s="197">
        <v>710.78567073170723</v>
      </c>
      <c r="H81" s="196">
        <v>79174</v>
      </c>
      <c r="I81" s="197">
        <v>1303.7277535554592</v>
      </c>
    </row>
    <row r="82" spans="1:258" s="198" customFormat="1" ht="18" customHeight="1">
      <c r="A82" s="411"/>
      <c r="B82" s="176">
        <v>20</v>
      </c>
      <c r="C82" s="195" t="s">
        <v>189</v>
      </c>
      <c r="D82" s="196">
        <v>4929</v>
      </c>
      <c r="E82" s="197">
        <v>490.12726922296622</v>
      </c>
      <c r="F82" s="196">
        <v>556</v>
      </c>
      <c r="G82" s="197">
        <v>736.84194244604328</v>
      </c>
      <c r="H82" s="196">
        <v>191964</v>
      </c>
      <c r="I82" s="197">
        <v>1254.8905213998455</v>
      </c>
    </row>
    <row r="83" spans="1:258" s="198" customFormat="1" ht="18" customHeight="1">
      <c r="A83" s="411"/>
      <c r="B83" s="176">
        <v>48</v>
      </c>
      <c r="C83" s="195" t="s">
        <v>190</v>
      </c>
      <c r="D83" s="196">
        <v>8938</v>
      </c>
      <c r="E83" s="197">
        <v>510.96024614007615</v>
      </c>
      <c r="F83" s="196">
        <v>1541</v>
      </c>
      <c r="G83" s="197">
        <v>759.81392602206358</v>
      </c>
      <c r="H83" s="196">
        <v>294627</v>
      </c>
      <c r="I83" s="197">
        <v>1294.0148219273858</v>
      </c>
    </row>
    <row r="84" spans="1:258" s="198" customFormat="1" ht="18" hidden="1" customHeight="1">
      <c r="A84" s="411"/>
      <c r="B84" s="176"/>
      <c r="C84" s="195"/>
      <c r="D84" s="196"/>
      <c r="E84" s="197"/>
      <c r="F84" s="196"/>
      <c r="G84" s="197"/>
      <c r="H84" s="196"/>
      <c r="I84" s="197"/>
    </row>
    <row r="85" spans="1:258" s="194" customFormat="1" ht="18" customHeight="1">
      <c r="A85" s="193"/>
      <c r="B85" s="176">
        <v>26</v>
      </c>
      <c r="C85" s="189" t="s">
        <v>103</v>
      </c>
      <c r="D85" s="190">
        <v>2039</v>
      </c>
      <c r="E85" s="191">
        <v>403.19988229524273</v>
      </c>
      <c r="F85" s="190">
        <v>178</v>
      </c>
      <c r="G85" s="191">
        <v>574.35842696629209</v>
      </c>
      <c r="H85" s="190">
        <v>70967</v>
      </c>
      <c r="I85" s="191">
        <v>1015.0458599067167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58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58" s="194" customFormat="1" ht="18" customHeight="1">
      <c r="A87" s="193"/>
      <c r="B87" s="176">
        <v>51</v>
      </c>
      <c r="C87" s="195" t="s">
        <v>104</v>
      </c>
      <c r="D87" s="196">
        <v>782</v>
      </c>
      <c r="E87" s="197">
        <v>352.04382352941172</v>
      </c>
      <c r="F87" s="196">
        <v>47</v>
      </c>
      <c r="G87" s="197">
        <v>644.64446808510638</v>
      </c>
      <c r="H87" s="196">
        <v>8845</v>
      </c>
      <c r="I87" s="197">
        <v>1039.6955534200119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  <c r="IA87" s="193"/>
      <c r="IB87" s="193"/>
      <c r="IC87" s="193"/>
      <c r="ID87" s="193"/>
      <c r="IE87" s="193"/>
      <c r="IF87" s="193"/>
      <c r="IG87" s="193"/>
      <c r="IH87" s="193"/>
      <c r="II87" s="193"/>
      <c r="IJ87" s="193"/>
      <c r="IK87" s="193"/>
      <c r="IL87" s="193"/>
      <c r="IM87" s="193"/>
      <c r="IN87" s="193"/>
      <c r="IO87" s="193"/>
      <c r="IP87" s="193"/>
      <c r="IQ87" s="193"/>
      <c r="IR87" s="193"/>
      <c r="IS87" s="193"/>
      <c r="IT87" s="193"/>
      <c r="IU87" s="193"/>
      <c r="IV87" s="193"/>
      <c r="IW87" s="193"/>
      <c r="IX87" s="193"/>
    </row>
    <row r="88" spans="1:258" s="194" customFormat="1" ht="18" customHeight="1">
      <c r="A88" s="193"/>
      <c r="B88" s="176">
        <v>52</v>
      </c>
      <c r="C88" s="195" t="s">
        <v>105</v>
      </c>
      <c r="D88" s="196">
        <v>790</v>
      </c>
      <c r="E88" s="197">
        <v>325.07956962025315</v>
      </c>
      <c r="F88" s="196">
        <v>30</v>
      </c>
      <c r="G88" s="197">
        <v>584.6246666666666</v>
      </c>
      <c r="H88" s="196">
        <v>8216</v>
      </c>
      <c r="I88" s="197">
        <v>993.52506207400199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  <c r="IA88" s="193"/>
      <c r="IB88" s="193"/>
      <c r="IC88" s="193"/>
      <c r="ID88" s="193"/>
      <c r="IE88" s="193"/>
      <c r="IF88" s="193"/>
      <c r="IG88" s="193"/>
      <c r="IH88" s="193"/>
      <c r="II88" s="193"/>
      <c r="IJ88" s="193"/>
      <c r="IK88" s="193"/>
      <c r="IL88" s="193"/>
      <c r="IM88" s="193"/>
      <c r="IN88" s="193"/>
      <c r="IO88" s="193"/>
      <c r="IP88" s="193"/>
      <c r="IQ88" s="193"/>
      <c r="IR88" s="193"/>
      <c r="IS88" s="193"/>
      <c r="IT88" s="193"/>
      <c r="IU88" s="193"/>
      <c r="IV88" s="193"/>
      <c r="IW88" s="193"/>
      <c r="IX88" s="193"/>
    </row>
    <row r="89" spans="1:258" s="194" customFormat="1" ht="18" hidden="1" customHeight="1">
      <c r="A89" s="193"/>
      <c r="B89" s="176"/>
      <c r="C89" s="195"/>
      <c r="D89" s="196"/>
      <c r="E89" s="197"/>
      <c r="F89" s="196"/>
      <c r="G89" s="197"/>
      <c r="H89" s="196"/>
      <c r="I89" s="197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  <c r="IA89" s="193"/>
      <c r="IB89" s="193"/>
      <c r="IC89" s="193"/>
      <c r="ID89" s="193"/>
      <c r="IE89" s="193"/>
      <c r="IF89" s="193"/>
      <c r="IG89" s="193"/>
      <c r="IH89" s="193"/>
      <c r="II89" s="193"/>
      <c r="IJ89" s="193"/>
      <c r="IK89" s="193"/>
      <c r="IL89" s="193"/>
      <c r="IM89" s="193"/>
      <c r="IN89" s="193"/>
      <c r="IO89" s="193"/>
      <c r="IP89" s="193"/>
      <c r="IQ89" s="193"/>
      <c r="IR89" s="193"/>
      <c r="IS89" s="193"/>
      <c r="IT89" s="193"/>
      <c r="IU89" s="193"/>
      <c r="IV89" s="193"/>
      <c r="IW89" s="193"/>
      <c r="IX89" s="193"/>
    </row>
    <row r="90" spans="1:258" s="194" customFormat="1" ht="18" customHeight="1">
      <c r="A90" s="193"/>
      <c r="B90" s="203"/>
      <c r="C90" s="203" t="s">
        <v>45</v>
      </c>
      <c r="D90" s="218">
        <v>342930</v>
      </c>
      <c r="E90" s="219">
        <v>416.65612218236981</v>
      </c>
      <c r="F90" s="218">
        <v>43610</v>
      </c>
      <c r="G90" s="219">
        <v>602.46228433845408</v>
      </c>
      <c r="H90" s="218">
        <v>9854685</v>
      </c>
      <c r="I90" s="219">
        <v>1033.0344878562832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  <c r="IA90" s="193"/>
      <c r="IB90" s="193"/>
      <c r="IC90" s="193"/>
      <c r="ID90" s="193"/>
      <c r="IE90" s="193"/>
      <c r="IF90" s="193"/>
      <c r="IG90" s="193"/>
      <c r="IH90" s="193"/>
      <c r="II90" s="193"/>
      <c r="IJ90" s="193"/>
      <c r="IK90" s="193"/>
      <c r="IL90" s="193"/>
      <c r="IM90" s="193"/>
      <c r="IN90" s="193"/>
      <c r="IO90" s="193"/>
      <c r="IP90" s="193"/>
      <c r="IQ90" s="193"/>
      <c r="IR90" s="193"/>
      <c r="IS90" s="193"/>
      <c r="IT90" s="193"/>
      <c r="IU90" s="193"/>
      <c r="IV90" s="193"/>
      <c r="IW90" s="193"/>
      <c r="IX90" s="193"/>
    </row>
    <row r="91" spans="1:258" ht="18" customHeight="1">
      <c r="C91" s="206"/>
      <c r="D91" s="206"/>
      <c r="E91" s="206"/>
      <c r="F91" s="206"/>
      <c r="G91" s="206"/>
      <c r="H91" s="206"/>
      <c r="I91" s="206"/>
    </row>
    <row r="92" spans="1:258" ht="18" customHeight="1">
      <c r="B92" s="207"/>
    </row>
    <row r="93" spans="1:258" ht="18" customHeight="1">
      <c r="B93" s="207"/>
    </row>
    <row r="94" spans="1:258" ht="18" customHeight="1">
      <c r="B94" s="207"/>
    </row>
    <row r="95" spans="1:258" ht="18" customHeight="1">
      <c r="B95" s="207"/>
    </row>
    <row r="96" spans="1:258" ht="18" customHeight="1">
      <c r="B96" s="207"/>
    </row>
    <row r="97" spans="2:4" ht="18" customHeight="1">
      <c r="B97" s="207"/>
    </row>
    <row r="98" spans="2:4" ht="28.5">
      <c r="B98" s="207"/>
    </row>
    <row r="99" spans="2:4" ht="28.5">
      <c r="B99" s="207"/>
    </row>
    <row r="100" spans="2:4" ht="28.5">
      <c r="B100" s="211"/>
    </row>
    <row r="101" spans="2:4" ht="28.5">
      <c r="B101" s="211"/>
    </row>
    <row r="102" spans="2:4" ht="28.5">
      <c r="B102" s="211"/>
      <c r="D102" s="209"/>
    </row>
    <row r="103" spans="2:4" ht="28.5">
      <c r="B103" s="211"/>
      <c r="D103" s="209"/>
    </row>
    <row r="104" spans="2:4" ht="28.5">
      <c r="B104" s="211"/>
      <c r="D104" s="209"/>
    </row>
    <row r="105" spans="2:4" ht="28.5">
      <c r="B105" s="211"/>
      <c r="D105" s="209"/>
    </row>
    <row r="106" spans="2:4" ht="28.5">
      <c r="B106" s="211"/>
      <c r="D106" s="209"/>
    </row>
    <row r="107" spans="2:4" ht="28.5">
      <c r="B107" s="211"/>
      <c r="D107" s="209"/>
    </row>
    <row r="108" spans="2:4">
      <c r="B108" s="212"/>
      <c r="D108" s="209"/>
    </row>
    <row r="109" spans="2:4">
      <c r="B109" s="212"/>
      <c r="D109" s="209"/>
    </row>
    <row r="110" spans="2:4">
      <c r="B110" s="212"/>
      <c r="D110" s="209"/>
    </row>
    <row r="111" spans="2:4">
      <c r="B111" s="212"/>
      <c r="D111" s="209"/>
    </row>
    <row r="112" spans="2:4">
      <c r="B112" s="212"/>
      <c r="D112" s="209"/>
    </row>
    <row r="113" spans="2:4">
      <c r="B113" s="212"/>
      <c r="D113" s="209"/>
    </row>
    <row r="114" spans="2:4">
      <c r="B114" s="212"/>
      <c r="D114" s="209"/>
    </row>
    <row r="115" spans="2:4">
      <c r="B115" s="212"/>
      <c r="D115" s="209"/>
    </row>
    <row r="116" spans="2:4">
      <c r="B116" s="212"/>
      <c r="D116" s="209"/>
    </row>
    <row r="117" spans="2:4">
      <c r="B117" s="212"/>
      <c r="D117" s="209"/>
    </row>
    <row r="118" spans="2:4">
      <c r="B118" s="212"/>
      <c r="D118" s="209"/>
    </row>
    <row r="119" spans="2:4">
      <c r="B119" s="212"/>
      <c r="D119" s="209"/>
    </row>
    <row r="120" spans="2:4">
      <c r="B120" s="212"/>
      <c r="D120" s="209"/>
    </row>
    <row r="121" spans="2:4">
      <c r="B121" s="212"/>
    </row>
    <row r="122" spans="2:4">
      <c r="B122" s="212"/>
    </row>
    <row r="123" spans="2:4">
      <c r="B123" s="212"/>
    </row>
    <row r="124" spans="2:4">
      <c r="B124" s="212"/>
    </row>
    <row r="125" spans="2:4">
      <c r="B125" s="212"/>
    </row>
    <row r="126" spans="2:4">
      <c r="B126" s="212"/>
    </row>
    <row r="127" spans="2:4" ht="15.2" customHeight="1">
      <c r="B127" s="212"/>
    </row>
    <row r="128" spans="2:4">
      <c r="B128" s="212"/>
    </row>
    <row r="129" spans="2:2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C7:C8"/>
    <mergeCell ref="B7:B8"/>
  </mergeCells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J28" sqref="J28"/>
      <selection pane="bottomLeft" activeCell="J28" sqref="J28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6384" width="11.42578125" style="221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20" customFormat="1" ht="18.75">
      <c r="A3" s="413"/>
      <c r="B3" s="8"/>
      <c r="C3" s="171" t="s">
        <v>109</v>
      </c>
      <c r="D3" s="213"/>
      <c r="E3" s="214"/>
      <c r="F3" s="213"/>
      <c r="G3" s="213"/>
      <c r="H3" s="213"/>
      <c r="I3" s="213"/>
    </row>
    <row r="4" spans="1:255" s="2" customFormat="1" ht="15.75" customHeight="1">
      <c r="A4" s="412"/>
      <c r="B4" s="8"/>
      <c r="C4" s="215"/>
      <c r="D4" s="213"/>
      <c r="E4" s="214"/>
      <c r="F4" s="213"/>
      <c r="G4" s="213"/>
      <c r="H4" s="213"/>
      <c r="I4" s="213"/>
    </row>
    <row r="5" spans="1:255" s="220" customFormat="1" ht="18.75">
      <c r="A5" s="413"/>
      <c r="B5" s="8"/>
      <c r="C5" s="175" t="str">
        <f>'Número pensiones (IP-J-V)'!$C$5</f>
        <v>1 de  junio de 2021</v>
      </c>
      <c r="D5" s="213"/>
      <c r="E5" s="214"/>
      <c r="F5" s="213"/>
      <c r="G5" s="213"/>
      <c r="H5" s="213"/>
      <c r="I5" s="213"/>
      <c r="K5" s="9" t="s">
        <v>178</v>
      </c>
    </row>
    <row r="6" spans="1:255" ht="2.4500000000000002" customHeight="1">
      <c r="C6" s="177"/>
      <c r="D6" s="178"/>
      <c r="E6" s="179"/>
      <c r="F6" s="178"/>
      <c r="G6" s="178"/>
      <c r="H6" s="178"/>
      <c r="I6" s="178"/>
    </row>
    <row r="7" spans="1:255" ht="69" customHeight="1">
      <c r="B7" s="222" t="s">
        <v>167</v>
      </c>
      <c r="C7" s="223" t="s">
        <v>47</v>
      </c>
      <c r="D7" s="222" t="s">
        <v>110</v>
      </c>
      <c r="E7" s="224" t="s">
        <v>111</v>
      </c>
      <c r="F7" s="222" t="s">
        <v>112</v>
      </c>
      <c r="G7" s="222" t="s">
        <v>113</v>
      </c>
      <c r="H7" s="222" t="s">
        <v>114</v>
      </c>
      <c r="I7" s="222" t="s">
        <v>112</v>
      </c>
    </row>
    <row r="8" spans="1:255" ht="29.25" hidden="1" customHeight="1">
      <c r="B8" s="225"/>
      <c r="C8" s="187"/>
      <c r="D8" s="187"/>
      <c r="E8" s="188"/>
      <c r="F8" s="187"/>
      <c r="G8" s="187"/>
      <c r="H8" s="187"/>
      <c r="I8" s="187"/>
    </row>
    <row r="9" spans="1:255" s="229" customFormat="1" ht="18" customHeight="1">
      <c r="A9" s="12"/>
      <c r="B9" s="226"/>
      <c r="C9" s="227" t="s">
        <v>52</v>
      </c>
      <c r="D9" s="228">
        <v>1597259</v>
      </c>
      <c r="E9" s="376">
        <v>0.16208118270649949</v>
      </c>
      <c r="F9" s="376">
        <v>1.1029639822918158E-2</v>
      </c>
      <c r="G9" s="283">
        <v>924.22220820793643</v>
      </c>
      <c r="H9" s="376">
        <v>0.89466733112255503</v>
      </c>
      <c r="I9" s="376">
        <v>2.1175476411497307E-2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2" customFormat="1" ht="18" customHeight="1">
      <c r="B10" s="226">
        <v>4</v>
      </c>
      <c r="C10" s="230" t="s">
        <v>53</v>
      </c>
      <c r="D10" s="231">
        <v>109221</v>
      </c>
      <c r="E10" s="377">
        <v>1.1083154864919578E-2</v>
      </c>
      <c r="F10" s="377">
        <v>1.5791970090120344E-2</v>
      </c>
      <c r="G10" s="284">
        <v>838.00725107808898</v>
      </c>
      <c r="H10" s="377">
        <v>0.81120936515594178</v>
      </c>
      <c r="I10" s="377">
        <v>2.2350452153757638E-2</v>
      </c>
    </row>
    <row r="11" spans="1:255" s="233" customFormat="1" ht="18" customHeight="1">
      <c r="B11" s="226">
        <v>11</v>
      </c>
      <c r="C11" s="230" t="s">
        <v>54</v>
      </c>
      <c r="D11" s="231">
        <v>223990</v>
      </c>
      <c r="E11" s="377">
        <v>2.2729290687627256E-2</v>
      </c>
      <c r="F11" s="377">
        <v>7.4527847867837949E-3</v>
      </c>
      <c r="G11" s="284">
        <v>1026.6764581454524</v>
      </c>
      <c r="H11" s="377">
        <v>0.99384528804645744</v>
      </c>
      <c r="I11" s="377">
        <v>1.9650976332140413E-2</v>
      </c>
    </row>
    <row r="12" spans="1:255" s="233" customFormat="1" ht="18" customHeight="1">
      <c r="B12" s="226">
        <v>14</v>
      </c>
      <c r="C12" s="230" t="s">
        <v>55</v>
      </c>
      <c r="D12" s="231">
        <v>173701</v>
      </c>
      <c r="E12" s="377">
        <v>1.7626235643249884E-2</v>
      </c>
      <c r="F12" s="377">
        <v>7.733454005383722E-3</v>
      </c>
      <c r="G12" s="284">
        <v>854.93247235191575</v>
      </c>
      <c r="H12" s="377">
        <v>0.82759334988519262</v>
      </c>
      <c r="I12" s="377">
        <v>2.2882635853354261E-2</v>
      </c>
    </row>
    <row r="13" spans="1:255" s="233" customFormat="1" ht="18" customHeight="1">
      <c r="B13" s="226">
        <v>18</v>
      </c>
      <c r="C13" s="230" t="s">
        <v>56</v>
      </c>
      <c r="D13" s="231">
        <v>189784</v>
      </c>
      <c r="E13" s="377">
        <v>1.9258251278452838E-2</v>
      </c>
      <c r="F13" s="377">
        <v>6.5126540656357257E-3</v>
      </c>
      <c r="G13" s="284">
        <v>876.07450944231391</v>
      </c>
      <c r="H13" s="377">
        <v>0.84805930464171908</v>
      </c>
      <c r="I13" s="377">
        <v>2.5377357692432989E-2</v>
      </c>
    </row>
    <row r="14" spans="1:255" s="233" customFormat="1" ht="18" customHeight="1">
      <c r="B14" s="226">
        <v>21</v>
      </c>
      <c r="C14" s="230" t="s">
        <v>57</v>
      </c>
      <c r="D14" s="231">
        <v>99328</v>
      </c>
      <c r="E14" s="377">
        <v>1.0079266866470111E-2</v>
      </c>
      <c r="F14" s="377">
        <v>1.2941188468167164E-2</v>
      </c>
      <c r="G14" s="284">
        <v>940.12101129590872</v>
      </c>
      <c r="H14" s="377">
        <v>0.9100577205769913</v>
      </c>
      <c r="I14" s="377">
        <v>1.7253511972871172E-2</v>
      </c>
    </row>
    <row r="15" spans="1:255" s="233" customFormat="1" ht="18" customHeight="1">
      <c r="B15" s="226">
        <v>23</v>
      </c>
      <c r="C15" s="230" t="s">
        <v>58</v>
      </c>
      <c r="D15" s="231">
        <v>143651</v>
      </c>
      <c r="E15" s="377">
        <v>1.4576924579527403E-2</v>
      </c>
      <c r="F15" s="377">
        <v>1.1121199963398665E-2</v>
      </c>
      <c r="G15" s="284">
        <v>847.98236900543668</v>
      </c>
      <c r="H15" s="377">
        <v>0.82086549769034312</v>
      </c>
      <c r="I15" s="377">
        <v>2.1402364606725621E-2</v>
      </c>
    </row>
    <row r="16" spans="1:255" s="233" customFormat="1" ht="18" customHeight="1">
      <c r="B16" s="226">
        <v>29</v>
      </c>
      <c r="C16" s="230" t="s">
        <v>59</v>
      </c>
      <c r="D16" s="231">
        <v>273910</v>
      </c>
      <c r="E16" s="377">
        <v>2.7794901612786204E-2</v>
      </c>
      <c r="F16" s="377">
        <v>1.4928801953453474E-2</v>
      </c>
      <c r="G16" s="284">
        <v>939.91939136942835</v>
      </c>
      <c r="H16" s="377">
        <v>0.90986254807418476</v>
      </c>
      <c r="I16" s="377">
        <v>2.1454786313096719E-2</v>
      </c>
    </row>
    <row r="17" spans="1:457" s="233" customFormat="1" ht="18" customHeight="1">
      <c r="B17" s="226">
        <v>41</v>
      </c>
      <c r="C17" s="230" t="s">
        <v>60</v>
      </c>
      <c r="D17" s="231">
        <v>383674</v>
      </c>
      <c r="E17" s="377">
        <v>3.8933157173466224E-2</v>
      </c>
      <c r="F17" s="377">
        <v>1.221761119450826E-2</v>
      </c>
      <c r="G17" s="284">
        <v>957.36032298253224</v>
      </c>
      <c r="H17" s="377">
        <v>0.92674575170206819</v>
      </c>
      <c r="I17" s="377">
        <v>2.0011339093910063E-2</v>
      </c>
    </row>
    <row r="18" spans="1:457" s="233" customFormat="1" ht="18" hidden="1" customHeight="1">
      <c r="B18" s="226"/>
      <c r="C18" s="230"/>
      <c r="D18" s="231"/>
      <c r="E18" s="377"/>
      <c r="F18" s="377"/>
      <c r="G18" s="284"/>
      <c r="H18" s="377"/>
      <c r="I18" s="377"/>
    </row>
    <row r="19" spans="1:457" s="234" customFormat="1" ht="18" customHeight="1">
      <c r="A19" s="12"/>
      <c r="B19" s="226"/>
      <c r="C19" s="227" t="s">
        <v>61</v>
      </c>
      <c r="D19" s="228">
        <v>305066</v>
      </c>
      <c r="E19" s="376">
        <v>3.0956443559586124E-2</v>
      </c>
      <c r="F19" s="376">
        <v>4.9478857835580925E-3</v>
      </c>
      <c r="G19" s="283">
        <v>1089.9680655989191</v>
      </c>
      <c r="H19" s="376">
        <v>1.0551129496758451</v>
      </c>
      <c r="I19" s="376">
        <v>2.2988803803681845E-2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32" customFormat="1" ht="18" customHeight="1">
      <c r="B20" s="226">
        <v>22</v>
      </c>
      <c r="C20" s="230" t="s">
        <v>62</v>
      </c>
      <c r="D20" s="231">
        <v>53445</v>
      </c>
      <c r="E20" s="377">
        <v>5.4233088120016013E-3</v>
      </c>
      <c r="F20" s="377">
        <v>4.6052631578947789E-3</v>
      </c>
      <c r="G20" s="284">
        <v>988.35462756104425</v>
      </c>
      <c r="H20" s="377">
        <v>0.95674891707830867</v>
      </c>
      <c r="I20" s="377">
        <v>2.2135113479355928E-2</v>
      </c>
    </row>
    <row r="21" spans="1:457" s="233" customFormat="1" ht="18" customHeight="1">
      <c r="B21" s="226">
        <v>40</v>
      </c>
      <c r="C21" s="230" t="s">
        <v>63</v>
      </c>
      <c r="D21" s="231">
        <v>35882</v>
      </c>
      <c r="E21" s="377">
        <v>3.6411108016136486E-3</v>
      </c>
      <c r="F21" s="377">
        <v>2.290502793296012E-3</v>
      </c>
      <c r="G21" s="284">
        <v>993.64898584248363</v>
      </c>
      <c r="H21" s="377">
        <v>0.96187397180172463</v>
      </c>
      <c r="I21" s="377">
        <v>2.842000585268778E-2</v>
      </c>
    </row>
    <row r="22" spans="1:457" s="233" customFormat="1" ht="18" customHeight="1">
      <c r="B22" s="226">
        <v>50</v>
      </c>
      <c r="C22" s="233" t="s">
        <v>64</v>
      </c>
      <c r="D22" s="235">
        <v>215739</v>
      </c>
      <c r="E22" s="378">
        <v>2.1892023945970875E-2</v>
      </c>
      <c r="F22" s="378">
        <v>5.4762215469510434E-3</v>
      </c>
      <c r="G22" s="285">
        <v>1131.160670625153</v>
      </c>
      <c r="H22" s="378">
        <v>1.094988293152243</v>
      </c>
      <c r="I22" s="378">
        <v>2.2316731009722535E-2</v>
      </c>
    </row>
    <row r="23" spans="1:457" s="233" customFormat="1" ht="18" hidden="1" customHeight="1">
      <c r="B23" s="226"/>
      <c r="D23" s="235"/>
      <c r="E23" s="378"/>
      <c r="F23" s="378"/>
      <c r="G23" s="285"/>
      <c r="H23" s="378"/>
      <c r="I23" s="378"/>
    </row>
    <row r="24" spans="1:457" s="229" customFormat="1" ht="18" customHeight="1">
      <c r="A24" s="12"/>
      <c r="B24" s="226">
        <v>33</v>
      </c>
      <c r="C24" s="227" t="s">
        <v>65</v>
      </c>
      <c r="D24" s="228">
        <v>300171</v>
      </c>
      <c r="E24" s="376">
        <v>3.0459725501119517E-2</v>
      </c>
      <c r="F24" s="376">
        <v>-1.0483017511631054E-3</v>
      </c>
      <c r="G24" s="283">
        <v>1215.36082799471</v>
      </c>
      <c r="H24" s="376">
        <v>1.1764958888417985</v>
      </c>
      <c r="I24" s="376">
        <v>2.0288466869343713E-2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9" customFormat="1" ht="18" hidden="1" customHeight="1">
      <c r="A25" s="12"/>
      <c r="B25" s="226"/>
      <c r="C25" s="227"/>
      <c r="D25" s="228"/>
      <c r="E25" s="376"/>
      <c r="F25" s="376"/>
      <c r="G25" s="283"/>
      <c r="H25" s="376"/>
      <c r="I25" s="37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9" customFormat="1" ht="18" customHeight="1">
      <c r="A26" s="12"/>
      <c r="B26" s="226">
        <v>7</v>
      </c>
      <c r="C26" s="227" t="s">
        <v>184</v>
      </c>
      <c r="D26" s="228">
        <v>198662</v>
      </c>
      <c r="E26" s="376">
        <v>2.0159142580407186E-2</v>
      </c>
      <c r="F26" s="376">
        <v>2.0328293204043169E-2</v>
      </c>
      <c r="G26" s="283">
        <v>960.53822663619587</v>
      </c>
      <c r="H26" s="376">
        <v>0.92982203201121671</v>
      </c>
      <c r="I26" s="376">
        <v>2.4869913431269097E-2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9" customFormat="1" ht="18" hidden="1" customHeight="1">
      <c r="A27" s="12"/>
      <c r="B27" s="226"/>
      <c r="C27" s="227"/>
      <c r="D27" s="228"/>
      <c r="E27" s="376"/>
      <c r="F27" s="376"/>
      <c r="G27" s="283"/>
      <c r="H27" s="376"/>
      <c r="I27" s="37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9" customFormat="1" ht="18" customHeight="1">
      <c r="A28" s="12"/>
      <c r="B28" s="226"/>
      <c r="C28" s="227" t="s">
        <v>66</v>
      </c>
      <c r="D28" s="228">
        <v>339625</v>
      </c>
      <c r="E28" s="376">
        <v>3.446330349473372E-2</v>
      </c>
      <c r="F28" s="376">
        <v>2.4503622904235911E-2</v>
      </c>
      <c r="G28" s="283">
        <v>943.79672235553937</v>
      </c>
      <c r="H28" s="376">
        <v>0.91361588935338744</v>
      </c>
      <c r="I28" s="376">
        <v>1.938363128243914E-2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2" customFormat="1" ht="18" customHeight="1">
      <c r="B29" s="226">
        <v>35</v>
      </c>
      <c r="C29" s="230" t="s">
        <v>67</v>
      </c>
      <c r="D29" s="231">
        <v>178442</v>
      </c>
      <c r="E29" s="377">
        <v>1.8107326616731027E-2</v>
      </c>
      <c r="F29" s="377">
        <v>2.5369626552201652E-2</v>
      </c>
      <c r="G29" s="284">
        <v>956.94498901603856</v>
      </c>
      <c r="H29" s="377">
        <v>0.92634369932978433</v>
      </c>
      <c r="I29" s="377">
        <v>2.0442528298480589E-2</v>
      </c>
    </row>
    <row r="30" spans="1:457" s="233" customFormat="1" ht="18" customHeight="1">
      <c r="B30" s="226">
        <v>38</v>
      </c>
      <c r="C30" s="230" t="s">
        <v>68</v>
      </c>
      <c r="D30" s="231">
        <v>161183</v>
      </c>
      <c r="E30" s="377">
        <v>1.6355976878002696E-2</v>
      </c>
      <c r="F30" s="377">
        <v>2.3546594697571033E-2</v>
      </c>
      <c r="G30" s="284">
        <v>929.2405781006687</v>
      </c>
      <c r="H30" s="377">
        <v>0.89952522304361393</v>
      </c>
      <c r="I30" s="377">
        <v>1.8152894578171708E-2</v>
      </c>
    </row>
    <row r="31" spans="1:457" s="233" customFormat="1" ht="18" hidden="1" customHeight="1">
      <c r="B31" s="226"/>
      <c r="C31" s="230"/>
      <c r="D31" s="231"/>
      <c r="E31" s="377"/>
      <c r="F31" s="377"/>
      <c r="G31" s="284"/>
      <c r="H31" s="377"/>
      <c r="I31" s="377"/>
    </row>
    <row r="32" spans="1:457" s="233" customFormat="1" ht="18" customHeight="1">
      <c r="B32" s="226">
        <v>39</v>
      </c>
      <c r="C32" s="227" t="s">
        <v>69</v>
      </c>
      <c r="D32" s="228">
        <v>142931</v>
      </c>
      <c r="E32" s="376">
        <v>1.4503862883491456E-2</v>
      </c>
      <c r="F32" s="376">
        <v>1.1142080987011527E-2</v>
      </c>
      <c r="G32" s="283">
        <v>1091.4360678229355</v>
      </c>
      <c r="H32" s="376">
        <v>1.0565340079669994</v>
      </c>
      <c r="I32" s="376">
        <v>2.2674835781169245E-2</v>
      </c>
    </row>
    <row r="33" spans="1:255" s="233" customFormat="1" ht="18" hidden="1" customHeight="1">
      <c r="B33" s="226"/>
      <c r="C33" s="227"/>
      <c r="D33" s="228"/>
      <c r="E33" s="376"/>
      <c r="F33" s="376"/>
      <c r="G33" s="283"/>
      <c r="H33" s="376"/>
      <c r="I33" s="376"/>
    </row>
    <row r="34" spans="1:255" s="229" customFormat="1" ht="18" customHeight="1">
      <c r="A34" s="12"/>
      <c r="B34" s="226"/>
      <c r="C34" s="227" t="s">
        <v>70</v>
      </c>
      <c r="D34" s="228">
        <v>613723</v>
      </c>
      <c r="E34" s="376">
        <v>6.2277282328151537E-2</v>
      </c>
      <c r="F34" s="376">
        <v>5.5510498332882463E-3</v>
      </c>
      <c r="G34" s="283">
        <v>1026.0751690909415</v>
      </c>
      <c r="H34" s="376">
        <v>0.99326322707794246</v>
      </c>
      <c r="I34" s="376">
        <v>2.4240507693921831E-2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7" customFormat="1" ht="18" customHeight="1">
      <c r="A35" s="414"/>
      <c r="B35" s="236">
        <v>5</v>
      </c>
      <c r="C35" s="230" t="s">
        <v>71</v>
      </c>
      <c r="D35" s="231">
        <v>38755</v>
      </c>
      <c r="E35" s="377">
        <v>3.9326472637126403E-3</v>
      </c>
      <c r="F35" s="377">
        <v>8.8507093583236607E-3</v>
      </c>
      <c r="G35" s="284">
        <v>897.53289175590248</v>
      </c>
      <c r="H35" s="377">
        <v>0.86883148849989611</v>
      </c>
      <c r="I35" s="377">
        <v>2.560752683394818E-2</v>
      </c>
    </row>
    <row r="36" spans="1:255" s="233" customFormat="1" ht="18" customHeight="1">
      <c r="B36" s="226">
        <v>9</v>
      </c>
      <c r="C36" s="230" t="s">
        <v>72</v>
      </c>
      <c r="D36" s="231">
        <v>90818</v>
      </c>
      <c r="E36" s="377">
        <v>9.2157182091563549E-3</v>
      </c>
      <c r="F36" s="377">
        <v>5.9926670137466775E-3</v>
      </c>
      <c r="G36" s="284">
        <v>1101.1765020150197</v>
      </c>
      <c r="H36" s="377">
        <v>1.0659629615078412</v>
      </c>
      <c r="I36" s="377">
        <v>2.5166895188875271E-2</v>
      </c>
    </row>
    <row r="37" spans="1:255" s="233" customFormat="1" ht="18" customHeight="1">
      <c r="B37" s="226">
        <v>24</v>
      </c>
      <c r="C37" s="230" t="s">
        <v>73</v>
      </c>
      <c r="D37" s="231">
        <v>140512</v>
      </c>
      <c r="E37" s="377">
        <v>1.4258395879726242E-2</v>
      </c>
      <c r="F37" s="377">
        <v>-1.1373976342129444E-3</v>
      </c>
      <c r="G37" s="284">
        <v>1021.8535440389429</v>
      </c>
      <c r="H37" s="377">
        <v>0.98917660160548693</v>
      </c>
      <c r="I37" s="377">
        <v>2.5694682179120854E-2</v>
      </c>
    </row>
    <row r="38" spans="1:255" s="233" customFormat="1" ht="18" customHeight="1">
      <c r="B38" s="226">
        <v>34</v>
      </c>
      <c r="C38" s="233" t="s">
        <v>74</v>
      </c>
      <c r="D38" s="235">
        <v>42485</v>
      </c>
      <c r="E38" s="378">
        <v>4.3111474390099738E-3</v>
      </c>
      <c r="F38" s="378">
        <v>4.7535710907198325E-3</v>
      </c>
      <c r="G38" s="285">
        <v>1050.2849553960218</v>
      </c>
      <c r="H38" s="378">
        <v>1.0166988302351223</v>
      </c>
      <c r="I38" s="378">
        <v>2.289933787713494E-2</v>
      </c>
    </row>
    <row r="39" spans="1:255" s="233" customFormat="1" ht="18" customHeight="1">
      <c r="B39" s="226">
        <v>37</v>
      </c>
      <c r="C39" s="233" t="s">
        <v>75</v>
      </c>
      <c r="D39" s="235">
        <v>80621</v>
      </c>
      <c r="E39" s="378">
        <v>8.1809819390472657E-3</v>
      </c>
      <c r="F39" s="378">
        <v>9.9971186249576682E-3</v>
      </c>
      <c r="G39" s="285">
        <v>954.51448344724099</v>
      </c>
      <c r="H39" s="378">
        <v>0.92399091672923306</v>
      </c>
      <c r="I39" s="378">
        <v>2.3865765771456049E-2</v>
      </c>
    </row>
    <row r="40" spans="1:255" s="233" customFormat="1" ht="18" customHeight="1">
      <c r="B40" s="226">
        <v>40</v>
      </c>
      <c r="C40" s="230" t="s">
        <v>76</v>
      </c>
      <c r="D40" s="231">
        <v>33771</v>
      </c>
      <c r="E40" s="377">
        <v>3.4268979678193671E-3</v>
      </c>
      <c r="F40" s="377">
        <v>1.962501132212191E-2</v>
      </c>
      <c r="G40" s="284">
        <v>972.59044564863359</v>
      </c>
      <c r="H40" s="377">
        <v>0.94148884386901643</v>
      </c>
      <c r="I40" s="377">
        <v>2.6188428374299244E-2</v>
      </c>
    </row>
    <row r="41" spans="1:255" s="233" customFormat="1" ht="18" customHeight="1">
      <c r="B41" s="226">
        <v>42</v>
      </c>
      <c r="C41" s="230" t="s">
        <v>77</v>
      </c>
      <c r="D41" s="231">
        <v>22279</v>
      </c>
      <c r="E41" s="377">
        <v>2.2607521194234013E-3</v>
      </c>
      <c r="F41" s="377">
        <v>3.4681560219800289E-3</v>
      </c>
      <c r="G41" s="284">
        <v>974.88740832173767</v>
      </c>
      <c r="H41" s="377">
        <v>0.94371235402294229</v>
      </c>
      <c r="I41" s="377">
        <v>2.935586037254323E-2</v>
      </c>
    </row>
    <row r="42" spans="1:255" s="233" customFormat="1" ht="18" customHeight="1">
      <c r="B42" s="226">
        <v>47</v>
      </c>
      <c r="C42" s="230" t="s">
        <v>78</v>
      </c>
      <c r="D42" s="231">
        <v>116442</v>
      </c>
      <c r="E42" s="377">
        <v>1.1815902791413424E-2</v>
      </c>
      <c r="F42" s="377">
        <v>1.1000651182982324E-2</v>
      </c>
      <c r="G42" s="284">
        <v>1146.7396426547123</v>
      </c>
      <c r="H42" s="377">
        <v>1.1100690791402192</v>
      </c>
      <c r="I42" s="377">
        <v>1.9506733971541568E-2</v>
      </c>
    </row>
    <row r="43" spans="1:255" s="233" customFormat="1" ht="18" customHeight="1">
      <c r="B43" s="226">
        <v>49</v>
      </c>
      <c r="C43" s="230" t="s">
        <v>79</v>
      </c>
      <c r="D43" s="231">
        <v>48040</v>
      </c>
      <c r="E43" s="377">
        <v>4.8748387188428648E-3</v>
      </c>
      <c r="F43" s="377">
        <v>-6.7402720919654824E-3</v>
      </c>
      <c r="G43" s="284">
        <v>867.69185179017438</v>
      </c>
      <c r="H43" s="377">
        <v>0.83994470851672909</v>
      </c>
      <c r="I43" s="377">
        <v>2.619442324113086E-2</v>
      </c>
    </row>
    <row r="44" spans="1:255" s="233" customFormat="1" ht="18" hidden="1" customHeight="1">
      <c r="B44" s="226"/>
      <c r="C44" s="230"/>
      <c r="D44" s="231"/>
      <c r="E44" s="377"/>
      <c r="F44" s="377"/>
      <c r="G44" s="284"/>
      <c r="H44" s="377"/>
      <c r="I44" s="377"/>
    </row>
    <row r="45" spans="1:255" s="229" customFormat="1" ht="18" customHeight="1">
      <c r="A45" s="12"/>
      <c r="B45" s="226"/>
      <c r="C45" s="227" t="s">
        <v>80</v>
      </c>
      <c r="D45" s="228">
        <v>377661</v>
      </c>
      <c r="E45" s="376">
        <v>3.8322990536988247E-2</v>
      </c>
      <c r="F45" s="376">
        <v>1.3765223483557243E-2</v>
      </c>
      <c r="G45" s="283">
        <v>954.67732492897085</v>
      </c>
      <c r="H45" s="376">
        <v>0.92414855084856229</v>
      </c>
      <c r="I45" s="376">
        <v>2.2437837120501625E-2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32" customFormat="1" ht="18" customHeight="1">
      <c r="B46" s="226">
        <v>2</v>
      </c>
      <c r="C46" s="230" t="s">
        <v>81</v>
      </c>
      <c r="D46" s="231">
        <v>73056</v>
      </c>
      <c r="E46" s="377">
        <v>7.4133267577806902E-3</v>
      </c>
      <c r="F46" s="377">
        <v>1.255717255717248E-2</v>
      </c>
      <c r="G46" s="284">
        <v>919.35420841546181</v>
      </c>
      <c r="H46" s="377">
        <v>0.88995500075052991</v>
      </c>
      <c r="I46" s="377">
        <v>2.3978512067389657E-2</v>
      </c>
    </row>
    <row r="47" spans="1:255" s="233" customFormat="1" ht="18" customHeight="1">
      <c r="B47" s="226">
        <v>13</v>
      </c>
      <c r="C47" s="230" t="s">
        <v>82</v>
      </c>
      <c r="D47" s="231">
        <v>99744</v>
      </c>
      <c r="E47" s="377">
        <v>1.0121480290846434E-2</v>
      </c>
      <c r="F47" s="377">
        <v>1.033183420444872E-2</v>
      </c>
      <c r="G47" s="284">
        <v>960.64268336942632</v>
      </c>
      <c r="H47" s="377">
        <v>0.92992314841580759</v>
      </c>
      <c r="I47" s="377">
        <v>2.1298887636451491E-2</v>
      </c>
    </row>
    <row r="48" spans="1:255" s="237" customFormat="1" ht="18" customHeight="1">
      <c r="A48" s="414"/>
      <c r="B48" s="236">
        <v>16</v>
      </c>
      <c r="C48" s="233" t="s">
        <v>83</v>
      </c>
      <c r="D48" s="231">
        <v>44504</v>
      </c>
      <c r="E48" s="377">
        <v>4.5160246116441064E-3</v>
      </c>
      <c r="F48" s="377">
        <v>9.5501667309394467E-3</v>
      </c>
      <c r="G48" s="284">
        <v>875.97971485709093</v>
      </c>
      <c r="H48" s="377">
        <v>0.8479675414079284</v>
      </c>
      <c r="I48" s="377">
        <v>2.0714634844410718E-2</v>
      </c>
    </row>
    <row r="49" spans="1:255" s="233" customFormat="1" ht="18" customHeight="1">
      <c r="B49" s="226">
        <v>19</v>
      </c>
      <c r="C49" s="233" t="s">
        <v>84</v>
      </c>
      <c r="D49" s="235">
        <v>42475</v>
      </c>
      <c r="E49" s="378">
        <v>4.3101326932316964E-3</v>
      </c>
      <c r="F49" s="378">
        <v>2.2483811174502266E-2</v>
      </c>
      <c r="G49" s="285">
        <v>1091.932266745144</v>
      </c>
      <c r="H49" s="378">
        <v>1.057014339386755</v>
      </c>
      <c r="I49" s="378">
        <v>2.7077741317216963E-2</v>
      </c>
    </row>
    <row r="50" spans="1:255" s="233" customFormat="1" ht="18" customHeight="1">
      <c r="B50" s="226">
        <v>45</v>
      </c>
      <c r="C50" s="230" t="s">
        <v>85</v>
      </c>
      <c r="D50" s="231">
        <v>117882</v>
      </c>
      <c r="E50" s="377">
        <v>1.1962026183485316E-2</v>
      </c>
      <c r="F50" s="377">
        <v>1.5917611065626724E-2</v>
      </c>
      <c r="G50" s="284">
        <v>951.77621765833612</v>
      </c>
      <c r="H50" s="377">
        <v>0.9213402154979633</v>
      </c>
      <c r="I50" s="377">
        <v>2.0612191350918296E-2</v>
      </c>
    </row>
    <row r="51" spans="1:255" s="233" customFormat="1" ht="18" hidden="1" customHeight="1">
      <c r="B51" s="226"/>
      <c r="C51" s="230"/>
      <c r="D51" s="231"/>
      <c r="E51" s="377"/>
      <c r="F51" s="377"/>
      <c r="G51" s="284"/>
      <c r="H51" s="377"/>
      <c r="I51" s="377"/>
    </row>
    <row r="52" spans="1:255" s="229" customFormat="1" ht="18" customHeight="1">
      <c r="A52" s="12"/>
      <c r="B52" s="226"/>
      <c r="C52" s="227" t="s">
        <v>86</v>
      </c>
      <c r="D52" s="228">
        <v>1743148</v>
      </c>
      <c r="E52" s="376">
        <v>0.17688520739120531</v>
      </c>
      <c r="F52" s="376">
        <v>7.3566040112851283E-3</v>
      </c>
      <c r="G52" s="283">
        <v>1072.3033422922201</v>
      </c>
      <c r="H52" s="376">
        <v>1.0380131107891917</v>
      </c>
      <c r="I52" s="376">
        <v>2.2251495522031872E-2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32" customFormat="1" ht="18" customHeight="1">
      <c r="B53" s="226">
        <v>8</v>
      </c>
      <c r="C53" s="233" t="s">
        <v>87</v>
      </c>
      <c r="D53" s="235">
        <v>1309535</v>
      </c>
      <c r="E53" s="378">
        <v>0.13288451127560141</v>
      </c>
      <c r="F53" s="378">
        <v>6.6647961164301162E-3</v>
      </c>
      <c r="G53" s="285">
        <v>1107.5393355045867</v>
      </c>
      <c r="H53" s="378">
        <v>1.0721223236243673</v>
      </c>
      <c r="I53" s="378">
        <v>2.1425935079915748E-2</v>
      </c>
    </row>
    <row r="54" spans="1:255" s="233" customFormat="1" ht="18" customHeight="1">
      <c r="B54" s="226">
        <v>17</v>
      </c>
      <c r="C54" s="233" t="s">
        <v>185</v>
      </c>
      <c r="D54" s="235">
        <v>160773</v>
      </c>
      <c r="E54" s="378">
        <v>1.6314372301093338E-2</v>
      </c>
      <c r="F54" s="378">
        <v>9.2910548486122568E-3</v>
      </c>
      <c r="G54" s="285">
        <v>956.53930877697144</v>
      </c>
      <c r="H54" s="378">
        <v>0.92595099197699404</v>
      </c>
      <c r="I54" s="378">
        <v>2.6095403707395937E-2</v>
      </c>
    </row>
    <row r="55" spans="1:255" s="237" customFormat="1" ht="18" customHeight="1">
      <c r="A55" s="414"/>
      <c r="B55" s="236">
        <v>25</v>
      </c>
      <c r="C55" s="233" t="s">
        <v>191</v>
      </c>
      <c r="D55" s="231">
        <v>99781</v>
      </c>
      <c r="E55" s="377">
        <v>1.012523485022606E-2</v>
      </c>
      <c r="F55" s="377">
        <v>3.6714412167055954E-3</v>
      </c>
      <c r="G55" s="284">
        <v>915.7226718513549</v>
      </c>
      <c r="H55" s="377">
        <v>0.88643959385289284</v>
      </c>
      <c r="I55" s="377">
        <v>2.7090102842143748E-2</v>
      </c>
    </row>
    <row r="56" spans="1:255" s="233" customFormat="1" ht="18" customHeight="1">
      <c r="B56" s="226">
        <v>43</v>
      </c>
      <c r="C56" s="233" t="s">
        <v>88</v>
      </c>
      <c r="D56" s="235">
        <v>173059</v>
      </c>
      <c r="E56" s="378">
        <v>1.7561088964284502E-2</v>
      </c>
      <c r="F56" s="378">
        <v>1.2965044133829595E-2</v>
      </c>
      <c r="G56" s="285">
        <v>1003.4987176627618</v>
      </c>
      <c r="H56" s="378">
        <v>0.97140872783946153</v>
      </c>
      <c r="I56" s="378">
        <v>2.3685710473670296E-2</v>
      </c>
    </row>
    <row r="57" spans="1:255" s="233" customFormat="1" ht="18" hidden="1" customHeight="1">
      <c r="B57" s="226"/>
      <c r="D57" s="235"/>
      <c r="E57" s="378"/>
      <c r="F57" s="378"/>
      <c r="G57" s="285"/>
      <c r="H57" s="378"/>
      <c r="I57" s="378"/>
      <c r="J57" s="233" t="s">
        <v>194</v>
      </c>
    </row>
    <row r="58" spans="1:255" s="229" customFormat="1" ht="18" customHeight="1">
      <c r="A58" s="12"/>
      <c r="B58" s="226"/>
      <c r="C58" s="227" t="s">
        <v>89</v>
      </c>
      <c r="D58" s="228">
        <v>1008347</v>
      </c>
      <c r="E58" s="376">
        <v>0.1023215861288311</v>
      </c>
      <c r="F58" s="376">
        <v>9.5615024874924348E-3</v>
      </c>
      <c r="G58" s="283">
        <v>952.26114865220075</v>
      </c>
      <c r="H58" s="376">
        <v>0.92180963931639837</v>
      </c>
      <c r="I58" s="376">
        <v>2.2176182858155258E-2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32" customFormat="1" ht="18" customHeight="1">
      <c r="B59" s="226">
        <v>3</v>
      </c>
      <c r="C59" s="233" t="s">
        <v>90</v>
      </c>
      <c r="D59" s="235">
        <v>325415</v>
      </c>
      <c r="E59" s="378">
        <v>3.302134974380206E-2</v>
      </c>
      <c r="F59" s="378">
        <v>1.121168899371372E-2</v>
      </c>
      <c r="G59" s="285">
        <v>894.12715870503803</v>
      </c>
      <c r="H59" s="378">
        <v>0.86553466434649162</v>
      </c>
      <c r="I59" s="378">
        <v>2.1881891805892062E-2</v>
      </c>
    </row>
    <row r="60" spans="1:255" s="233" customFormat="1" ht="18" customHeight="1">
      <c r="B60" s="226">
        <v>12</v>
      </c>
      <c r="C60" s="233" t="s">
        <v>91</v>
      </c>
      <c r="D60" s="235">
        <v>133616</v>
      </c>
      <c r="E60" s="378">
        <v>1.35586271910264E-2</v>
      </c>
      <c r="F60" s="378">
        <v>1.1162319037997248E-2</v>
      </c>
      <c r="G60" s="285">
        <v>922.0635773410371</v>
      </c>
      <c r="H60" s="378">
        <v>0.89257772918547074</v>
      </c>
      <c r="I60" s="378">
        <v>2.4267182097163165E-2</v>
      </c>
    </row>
    <row r="61" spans="1:255" s="233" customFormat="1" ht="18" customHeight="1">
      <c r="B61" s="226">
        <v>46</v>
      </c>
      <c r="C61" s="233" t="s">
        <v>92</v>
      </c>
      <c r="D61" s="235">
        <v>549316</v>
      </c>
      <c r="E61" s="378">
        <v>5.5741609194002652E-2</v>
      </c>
      <c r="F61" s="378">
        <v>8.198601814447759E-3</v>
      </c>
      <c r="G61" s="285">
        <v>994.04502355656973</v>
      </c>
      <c r="H61" s="378">
        <v>0.96225734497923388</v>
      </c>
      <c r="I61" s="378">
        <v>2.1990824071183024E-2</v>
      </c>
    </row>
    <row r="62" spans="1:255" s="233" customFormat="1" ht="18" hidden="1" customHeight="1">
      <c r="B62" s="226"/>
      <c r="D62" s="235"/>
      <c r="E62" s="378"/>
      <c r="F62" s="378"/>
      <c r="G62" s="285"/>
      <c r="H62" s="378"/>
      <c r="I62" s="378"/>
    </row>
    <row r="63" spans="1:255" s="229" customFormat="1" ht="18" customHeight="1">
      <c r="A63" s="12"/>
      <c r="B63" s="226"/>
      <c r="C63" s="227" t="s">
        <v>93</v>
      </c>
      <c r="D63" s="228">
        <v>230764</v>
      </c>
      <c r="E63" s="376">
        <v>2.3416679477832117E-2</v>
      </c>
      <c r="F63" s="376">
        <v>8.8528847288831258E-3</v>
      </c>
      <c r="G63" s="283">
        <v>860.17296623390121</v>
      </c>
      <c r="H63" s="376">
        <v>0.8326662626907082</v>
      </c>
      <c r="I63" s="376">
        <v>2.1672924979397212E-2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32" customFormat="1" ht="18" customHeight="1">
      <c r="B64" s="226">
        <v>6</v>
      </c>
      <c r="C64" s="233" t="s">
        <v>94</v>
      </c>
      <c r="D64" s="235">
        <v>134970</v>
      </c>
      <c r="E64" s="378">
        <v>1.3696023769405111E-2</v>
      </c>
      <c r="F64" s="378">
        <v>1.034524059047226E-2</v>
      </c>
      <c r="G64" s="285">
        <v>866.05900370452684</v>
      </c>
      <c r="H64" s="378">
        <v>0.8383640758226204</v>
      </c>
      <c r="I64" s="378">
        <v>2.113116377235813E-2</v>
      </c>
    </row>
    <row r="65" spans="1:255" s="233" customFormat="1" ht="18" customHeight="1">
      <c r="B65" s="226">
        <v>10</v>
      </c>
      <c r="C65" s="230" t="s">
        <v>95</v>
      </c>
      <c r="D65" s="231">
        <v>95794</v>
      </c>
      <c r="E65" s="377">
        <v>9.7206557084270062E-3</v>
      </c>
      <c r="F65" s="377">
        <v>6.7576798982669217E-3</v>
      </c>
      <c r="G65" s="284">
        <v>851.87976960978745</v>
      </c>
      <c r="H65" s="377">
        <v>0.82463826679937691</v>
      </c>
      <c r="I65" s="377">
        <v>2.241182215938986E-2</v>
      </c>
    </row>
    <row r="66" spans="1:255" s="233" customFormat="1" ht="18" hidden="1" customHeight="1">
      <c r="B66" s="226"/>
      <c r="C66" s="230"/>
      <c r="D66" s="231"/>
      <c r="E66" s="377"/>
      <c r="F66" s="377"/>
      <c r="G66" s="284"/>
      <c r="H66" s="377"/>
      <c r="I66" s="377"/>
    </row>
    <row r="67" spans="1:255" s="229" customFormat="1" ht="18" customHeight="1">
      <c r="A67" s="12"/>
      <c r="B67" s="226"/>
      <c r="C67" s="227" t="s">
        <v>96</v>
      </c>
      <c r="D67" s="228">
        <v>766694</v>
      </c>
      <c r="E67" s="376">
        <v>7.7799949973033133E-2</v>
      </c>
      <c r="F67" s="376">
        <v>4.5175474224561363E-3</v>
      </c>
      <c r="G67" s="283">
        <v>879.77313594471923</v>
      </c>
      <c r="H67" s="376">
        <v>0.85163965606839853</v>
      </c>
      <c r="I67" s="376">
        <v>2.3678653868798527E-2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32" customFormat="1" ht="18" customHeight="1">
      <c r="B68" s="226">
        <v>15</v>
      </c>
      <c r="C68" s="238" t="s">
        <v>186</v>
      </c>
      <c r="D68" s="239">
        <v>300415</v>
      </c>
      <c r="E68" s="379">
        <v>3.0484485298109477E-2</v>
      </c>
      <c r="F68" s="379">
        <v>5.5563923616341881E-3</v>
      </c>
      <c r="G68" s="286">
        <v>924.52290511459194</v>
      </c>
      <c r="H68" s="379">
        <v>0.89495841231121842</v>
      </c>
      <c r="I68" s="379">
        <v>2.2496741469930415E-2</v>
      </c>
    </row>
    <row r="69" spans="1:255" s="233" customFormat="1" ht="18" customHeight="1">
      <c r="B69" s="226">
        <v>27</v>
      </c>
      <c r="C69" s="238" t="s">
        <v>97</v>
      </c>
      <c r="D69" s="239">
        <v>115017</v>
      </c>
      <c r="E69" s="379">
        <v>1.1671301518008947E-2</v>
      </c>
      <c r="F69" s="379">
        <v>-9.8149917484580129E-4</v>
      </c>
      <c r="G69" s="286">
        <v>787.0568300338216</v>
      </c>
      <c r="H69" s="379">
        <v>0.76188824215065087</v>
      </c>
      <c r="I69" s="379">
        <v>2.7436228508618044E-2</v>
      </c>
    </row>
    <row r="70" spans="1:255" s="233" customFormat="1" ht="18" customHeight="1">
      <c r="B70" s="240">
        <v>32</v>
      </c>
      <c r="C70" s="238" t="s">
        <v>187</v>
      </c>
      <c r="D70" s="239">
        <v>106837</v>
      </c>
      <c r="E70" s="379">
        <v>1.0841239471378335E-2</v>
      </c>
      <c r="F70" s="379">
        <v>-3.6743106004792914E-3</v>
      </c>
      <c r="G70" s="286">
        <v>762.5428621170563</v>
      </c>
      <c r="H70" s="379">
        <v>0.73815818453405013</v>
      </c>
      <c r="I70" s="379">
        <v>2.6040774283015544E-2</v>
      </c>
    </row>
    <row r="71" spans="1:255" s="233" customFormat="1" ht="18" customHeight="1">
      <c r="B71" s="241">
        <v>36</v>
      </c>
      <c r="C71" s="242" t="s">
        <v>98</v>
      </c>
      <c r="D71" s="239">
        <v>244425</v>
      </c>
      <c r="E71" s="379">
        <v>2.4802923685536372E-2</v>
      </c>
      <c r="F71" s="379">
        <v>9.478379382976021E-3</v>
      </c>
      <c r="G71" s="286">
        <v>919.64213550168904</v>
      </c>
      <c r="H71" s="379">
        <v>0.89023372047345484</v>
      </c>
      <c r="I71" s="379">
        <v>2.1738530490735375E-2</v>
      </c>
    </row>
    <row r="72" spans="1:255" s="233" customFormat="1" ht="18" hidden="1" customHeight="1">
      <c r="B72" s="241"/>
      <c r="C72" s="242"/>
      <c r="D72" s="239"/>
      <c r="E72" s="379"/>
      <c r="F72" s="379"/>
      <c r="G72" s="286"/>
      <c r="H72" s="379"/>
      <c r="I72" s="379"/>
    </row>
    <row r="73" spans="1:255" s="229" customFormat="1" ht="18" customHeight="1">
      <c r="A73" s="12"/>
      <c r="B73" s="240">
        <v>28</v>
      </c>
      <c r="C73" s="243" t="s">
        <v>99</v>
      </c>
      <c r="D73" s="244">
        <v>1185580</v>
      </c>
      <c r="E73" s="380">
        <v>0.12030622998096845</v>
      </c>
      <c r="F73" s="380">
        <v>1.6758444614631163E-2</v>
      </c>
      <c r="G73" s="287">
        <v>1211.767936689215</v>
      </c>
      <c r="H73" s="380">
        <v>1.1730178914005409</v>
      </c>
      <c r="I73" s="380">
        <v>1.9114420678655319E-2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9" customFormat="1" ht="18" hidden="1" customHeight="1">
      <c r="A74" s="12"/>
      <c r="B74" s="240"/>
      <c r="C74" s="243"/>
      <c r="D74" s="244"/>
      <c r="E74" s="380"/>
      <c r="F74" s="380"/>
      <c r="G74" s="287"/>
      <c r="H74" s="380"/>
      <c r="I74" s="380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9" customFormat="1" ht="18" customHeight="1">
      <c r="A75" s="12"/>
      <c r="B75" s="240">
        <v>30</v>
      </c>
      <c r="C75" s="243" t="s">
        <v>100</v>
      </c>
      <c r="D75" s="244">
        <v>251992</v>
      </c>
      <c r="E75" s="380">
        <v>2.5570781815958604E-2</v>
      </c>
      <c r="F75" s="380">
        <v>1.0016313082932271E-2</v>
      </c>
      <c r="G75" s="287">
        <v>912.43215221118169</v>
      </c>
      <c r="H75" s="380">
        <v>0.88325429880335238</v>
      </c>
      <c r="I75" s="380">
        <v>2.3579671057190721E-2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9" customFormat="1" ht="18" hidden="1" customHeight="1">
      <c r="A76" s="12"/>
      <c r="B76" s="240"/>
      <c r="C76" s="243"/>
      <c r="D76" s="244"/>
      <c r="E76" s="380"/>
      <c r="F76" s="380"/>
      <c r="G76" s="287"/>
      <c r="H76" s="380"/>
      <c r="I76" s="380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9" customFormat="1" ht="18" customHeight="1">
      <c r="A77" s="12"/>
      <c r="B77" s="226">
        <v>31</v>
      </c>
      <c r="C77" s="243" t="s">
        <v>101</v>
      </c>
      <c r="D77" s="244">
        <v>139269</v>
      </c>
      <c r="E77" s="380">
        <v>1.4132262979486407E-2</v>
      </c>
      <c r="F77" s="380">
        <v>1.4717775721498905E-2</v>
      </c>
      <c r="G77" s="287">
        <v>1186.9718959711063</v>
      </c>
      <c r="H77" s="380">
        <v>1.1490147811369478</v>
      </c>
      <c r="I77" s="380">
        <v>2.0920907945835232E-2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9" customFormat="1" ht="18" hidden="1" customHeight="1">
      <c r="A78" s="12"/>
      <c r="B78" s="226"/>
      <c r="C78" s="243"/>
      <c r="D78" s="244"/>
      <c r="E78" s="380"/>
      <c r="F78" s="380"/>
      <c r="G78" s="287"/>
      <c r="H78" s="380"/>
      <c r="I78" s="380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9" customFormat="1" ht="18" customHeight="1">
      <c r="A79" s="12"/>
      <c r="B79" s="226"/>
      <c r="C79" s="227" t="s">
        <v>102</v>
      </c>
      <c r="D79" s="228">
        <v>565765</v>
      </c>
      <c r="E79" s="376">
        <v>5.7410764524690544E-2</v>
      </c>
      <c r="F79" s="376">
        <v>1.085422287337634E-2</v>
      </c>
      <c r="G79" s="283">
        <v>1282.0991933930163</v>
      </c>
      <c r="H79" s="376">
        <v>1.2411000876200982</v>
      </c>
      <c r="I79" s="376">
        <v>2.0688560535078171E-2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32" customFormat="1" ht="18" customHeight="1">
      <c r="B80" s="226">
        <v>1</v>
      </c>
      <c r="C80" s="245" t="s">
        <v>188</v>
      </c>
      <c r="D80" s="231">
        <v>79174</v>
      </c>
      <c r="E80" s="377">
        <v>8.034148224930579E-3</v>
      </c>
      <c r="F80" s="381">
        <v>1.6771973082652769E-2</v>
      </c>
      <c r="G80" s="284">
        <v>1303.7277535554592</v>
      </c>
      <c r="H80" s="381">
        <v>1.2620370073615927</v>
      </c>
      <c r="I80" s="381">
        <v>2.038301211795468E-2</v>
      </c>
    </row>
    <row r="81" spans="1:255" s="233" customFormat="1" ht="18" customHeight="1">
      <c r="B81" s="226">
        <v>20</v>
      </c>
      <c r="C81" s="245" t="s">
        <v>189</v>
      </c>
      <c r="D81" s="231">
        <v>191964</v>
      </c>
      <c r="E81" s="377">
        <v>1.9479465858117231E-2</v>
      </c>
      <c r="F81" s="381">
        <v>8.834210097591555E-3</v>
      </c>
      <c r="G81" s="284">
        <v>1254.8905213998455</v>
      </c>
      <c r="H81" s="381">
        <v>1.2147614974636036</v>
      </c>
      <c r="I81" s="381">
        <v>2.0458717110723335E-2</v>
      </c>
    </row>
    <row r="82" spans="1:255" s="233" customFormat="1" ht="18" customHeight="1">
      <c r="B82" s="226">
        <v>48</v>
      </c>
      <c r="C82" s="245" t="s">
        <v>190</v>
      </c>
      <c r="D82" s="231">
        <v>294627</v>
      </c>
      <c r="E82" s="377">
        <v>2.989715044164273E-2</v>
      </c>
      <c r="F82" s="381">
        <v>1.0592064869537232E-2</v>
      </c>
      <c r="G82" s="284">
        <v>1294.0148219273858</v>
      </c>
      <c r="H82" s="381">
        <v>1.2526346769048144</v>
      </c>
      <c r="I82" s="381">
        <v>2.086412033773688E-2</v>
      </c>
    </row>
    <row r="83" spans="1:255" s="233" customFormat="1" ht="18" hidden="1" customHeight="1">
      <c r="B83" s="226"/>
      <c r="C83" s="245"/>
      <c r="D83" s="231"/>
      <c r="E83" s="377"/>
      <c r="F83" s="381"/>
      <c r="G83" s="284"/>
      <c r="H83" s="381"/>
      <c r="I83" s="381"/>
    </row>
    <row r="84" spans="1:255" s="229" customFormat="1" ht="18" customHeight="1">
      <c r="A84" s="12"/>
      <c r="B84" s="226">
        <v>26</v>
      </c>
      <c r="C84" s="227" t="s">
        <v>103</v>
      </c>
      <c r="D84" s="228">
        <v>70967</v>
      </c>
      <c r="E84" s="376">
        <v>7.2013463646986176E-3</v>
      </c>
      <c r="F84" s="376">
        <v>1.4684014869888573E-2</v>
      </c>
      <c r="G84" s="283">
        <v>1015.0458599067167</v>
      </c>
      <c r="H84" s="376">
        <v>0.98258661432795347</v>
      </c>
      <c r="I84" s="376">
        <v>2.4683508929234543E-2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9" customFormat="1" ht="18" hidden="1" customHeight="1">
      <c r="A85" s="12"/>
      <c r="B85" s="226"/>
      <c r="C85" s="227"/>
      <c r="D85" s="228"/>
      <c r="E85" s="376"/>
      <c r="F85" s="376"/>
      <c r="G85" s="283"/>
      <c r="H85" s="376"/>
      <c r="I85" s="376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9" customFormat="1" ht="18" customHeight="1">
      <c r="A86" s="12"/>
      <c r="B86" s="226">
        <v>51</v>
      </c>
      <c r="C86" s="245" t="s">
        <v>104</v>
      </c>
      <c r="D86" s="231">
        <v>8845</v>
      </c>
      <c r="E86" s="377">
        <v>8.9754264088603541E-4</v>
      </c>
      <c r="F86" s="381">
        <v>9.818472428359426E-3</v>
      </c>
      <c r="G86" s="284">
        <v>1039.6955534200119</v>
      </c>
      <c r="H86" s="381">
        <v>1.0064480572933741</v>
      </c>
      <c r="I86" s="381">
        <v>1.7974417651170471E-2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9" customFormat="1" ht="18" customHeight="1">
      <c r="A87" s="12"/>
      <c r="B87" s="226">
        <v>52</v>
      </c>
      <c r="C87" s="245" t="s">
        <v>105</v>
      </c>
      <c r="D87" s="231">
        <v>8216</v>
      </c>
      <c r="E87" s="377">
        <v>8.3371513143241005E-4</v>
      </c>
      <c r="F87" s="381">
        <v>1.9860973187686204E-2</v>
      </c>
      <c r="G87" s="284">
        <v>993.52506207400199</v>
      </c>
      <c r="H87" s="381">
        <v>0.96175401088082757</v>
      </c>
      <c r="I87" s="381">
        <v>3.4471796703728907E-2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9" customFormat="1" ht="18" hidden="1" customHeight="1">
      <c r="A88" s="12"/>
      <c r="B88" s="226"/>
      <c r="C88" s="245"/>
      <c r="D88" s="231"/>
      <c r="E88" s="377"/>
      <c r="F88" s="381"/>
      <c r="G88" s="284"/>
      <c r="H88" s="381"/>
      <c r="I88" s="381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6"/>
      <c r="C89" s="227" t="s">
        <v>45</v>
      </c>
      <c r="D89" s="228">
        <v>9854685</v>
      </c>
      <c r="E89" s="376">
        <v>1</v>
      </c>
      <c r="F89" s="376">
        <v>1.0245788201428185E-2</v>
      </c>
      <c r="G89" s="283">
        <v>1033.0344878562832</v>
      </c>
      <c r="H89" s="376">
        <v>1</v>
      </c>
      <c r="I89" s="376">
        <v>2.1762953925713369E-2</v>
      </c>
    </row>
    <row r="90" spans="1:255" ht="18" customHeight="1">
      <c r="B90" s="246"/>
      <c r="D90" s="196"/>
      <c r="E90" s="247"/>
      <c r="F90" s="247"/>
      <c r="G90" s="248"/>
      <c r="H90" s="247"/>
      <c r="I90" s="247"/>
    </row>
    <row r="91" spans="1:255" ht="18" customHeight="1">
      <c r="B91" s="246"/>
      <c r="D91" s="208"/>
      <c r="E91" s="247"/>
      <c r="G91" s="248"/>
      <c r="H91" s="247"/>
      <c r="I91" s="247"/>
    </row>
    <row r="92" spans="1:255" ht="18" customHeight="1">
      <c r="B92" s="246"/>
      <c r="D92" s="208"/>
      <c r="H92" s="247"/>
      <c r="I92" s="247"/>
    </row>
    <row r="93" spans="1:255" ht="18" customHeight="1">
      <c r="B93" s="246"/>
      <c r="D93" s="208"/>
      <c r="H93" s="247"/>
      <c r="I93" s="247"/>
    </row>
    <row r="94" spans="1:255" ht="18" customHeight="1">
      <c r="B94" s="246"/>
      <c r="D94" s="208"/>
      <c r="H94" s="247"/>
      <c r="I94" s="247"/>
    </row>
    <row r="95" spans="1:255" ht="18" customHeight="1">
      <c r="B95" s="246"/>
      <c r="D95" s="208"/>
      <c r="H95" s="247"/>
      <c r="I95" s="247"/>
    </row>
    <row r="96" spans="1:255" ht="18" customHeight="1">
      <c r="B96" s="249"/>
      <c r="C96" s="250"/>
      <c r="D96" s="251"/>
      <c r="E96" s="250"/>
      <c r="F96" s="250"/>
      <c r="G96" s="250"/>
      <c r="H96" s="250"/>
      <c r="I96" s="250"/>
    </row>
    <row r="97" spans="2:9" ht="18" customHeight="1">
      <c r="B97" s="249"/>
      <c r="C97" s="250"/>
      <c r="D97" s="251"/>
      <c r="E97" s="250"/>
      <c r="F97" s="250"/>
      <c r="G97" s="250"/>
      <c r="H97" s="250"/>
      <c r="I97" s="250"/>
    </row>
    <row r="98" spans="2:9" ht="18" customHeight="1">
      <c r="B98" s="212"/>
      <c r="D98" s="208"/>
    </row>
    <row r="99" spans="2:9" ht="18" customHeight="1">
      <c r="B99" s="212"/>
      <c r="D99" s="208"/>
    </row>
    <row r="100" spans="2:9" ht="18" customHeight="1">
      <c r="B100" s="212"/>
      <c r="D100" s="208"/>
    </row>
    <row r="101" spans="2:9" ht="18" customHeight="1">
      <c r="B101" s="212"/>
      <c r="D101" s="208"/>
    </row>
    <row r="102" spans="2:9" ht="18" customHeight="1">
      <c r="B102" s="212"/>
      <c r="D102" s="208"/>
    </row>
    <row r="103" spans="2:9" ht="18" customHeight="1">
      <c r="B103" s="212"/>
      <c r="D103" s="208"/>
    </row>
    <row r="104" spans="2:9" ht="18" customHeight="1">
      <c r="B104" s="212"/>
      <c r="D104" s="208"/>
    </row>
    <row r="105" spans="2:9" ht="18" customHeight="1">
      <c r="B105" s="212"/>
      <c r="D105" s="208"/>
    </row>
    <row r="106" spans="2:9" ht="18" customHeight="1">
      <c r="B106" s="212"/>
      <c r="D106" s="208"/>
    </row>
    <row r="107" spans="2:9" ht="18" customHeight="1">
      <c r="B107" s="212"/>
      <c r="D107" s="208"/>
    </row>
    <row r="108" spans="2:9" ht="18" customHeight="1">
      <c r="B108" s="212"/>
      <c r="D108" s="208"/>
    </row>
    <row r="109" spans="2:9" ht="18" customHeight="1">
      <c r="B109" s="212"/>
      <c r="D109" s="208"/>
    </row>
    <row r="110" spans="2:9" ht="18" customHeight="1">
      <c r="B110" s="212"/>
      <c r="D110" s="208"/>
    </row>
    <row r="111" spans="2:9" ht="18" customHeight="1">
      <c r="B111" s="212"/>
      <c r="D111" s="208"/>
    </row>
    <row r="112" spans="2:9" ht="18" customHeight="1">
      <c r="B112" s="212"/>
      <c r="D112" s="208"/>
    </row>
    <row r="113" spans="2:4">
      <c r="B113" s="212"/>
      <c r="D113" s="208"/>
    </row>
    <row r="114" spans="2:4">
      <c r="B114" s="212"/>
      <c r="D114" s="208"/>
    </row>
    <row r="115" spans="2:4">
      <c r="B115" s="212"/>
      <c r="D115" s="208"/>
    </row>
    <row r="116" spans="2:4">
      <c r="B116" s="212"/>
      <c r="D116" s="208"/>
    </row>
    <row r="117" spans="2:4">
      <c r="B117" s="212"/>
      <c r="D117" s="208"/>
    </row>
    <row r="118" spans="2:4">
      <c r="B118" s="212"/>
      <c r="D118" s="208"/>
    </row>
    <row r="119" spans="2:4">
      <c r="B119" s="212"/>
      <c r="D119" s="208"/>
    </row>
    <row r="120" spans="2:4">
      <c r="B120" s="212"/>
    </row>
  </sheetData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I86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M23" sqref="M23"/>
    </sheetView>
  </sheetViews>
  <sheetFormatPr baseColWidth="10" defaultColWidth="10.28515625" defaultRowHeight="15.75"/>
  <cols>
    <col min="1" max="1" width="2.7109375" style="257" customWidth="1"/>
    <col min="2" max="2" width="7" style="280" customWidth="1"/>
    <col min="3" max="3" width="27.42578125" style="253" customWidth="1"/>
    <col min="4" max="4" width="20.7109375" style="254" customWidth="1"/>
    <col min="5" max="5" width="20.7109375" style="255" customWidth="1"/>
    <col min="6" max="7" width="20.7109375" style="256" customWidth="1"/>
    <col min="8" max="16384" width="10.28515625" style="257"/>
  </cols>
  <sheetData>
    <row r="1" spans="2:9">
      <c r="B1" s="252"/>
    </row>
    <row r="2" spans="2:9" s="253" customFormat="1" ht="22.7" customHeight="1">
      <c r="B2" s="258"/>
      <c r="C2" s="503" t="s">
        <v>161</v>
      </c>
      <c r="D2" s="504"/>
      <c r="E2" s="504"/>
      <c r="F2" s="504"/>
      <c r="G2" s="504"/>
    </row>
    <row r="3" spans="2:9" s="253" customFormat="1" ht="18.95" customHeight="1">
      <c r="B3" s="258"/>
      <c r="C3" s="503" t="s">
        <v>151</v>
      </c>
      <c r="D3" s="504"/>
      <c r="E3" s="504"/>
      <c r="F3" s="504"/>
      <c r="G3" s="504"/>
    </row>
    <row r="4" spans="2:9" ht="19.7" customHeight="1">
      <c r="B4" s="509" t="s">
        <v>167</v>
      </c>
      <c r="C4" s="505" t="s">
        <v>203</v>
      </c>
      <c r="D4" s="507" t="s">
        <v>162</v>
      </c>
      <c r="E4" s="259" t="s">
        <v>163</v>
      </c>
      <c r="F4" s="259"/>
      <c r="G4" s="260"/>
      <c r="I4" s="9" t="s">
        <v>178</v>
      </c>
    </row>
    <row r="5" spans="2:9" ht="19.7" customHeight="1">
      <c r="B5" s="510"/>
      <c r="C5" s="506"/>
      <c r="D5" s="508"/>
      <c r="E5" s="261" t="s">
        <v>4</v>
      </c>
      <c r="F5" s="262" t="s">
        <v>3</v>
      </c>
      <c r="G5" s="263" t="s">
        <v>6</v>
      </c>
    </row>
    <row r="6" spans="2:9">
      <c r="B6" s="264">
        <v>4</v>
      </c>
      <c r="C6" s="265" t="s">
        <v>53</v>
      </c>
      <c r="D6" s="266">
        <v>36618</v>
      </c>
      <c r="E6" s="382">
        <v>0.40100000000000002</v>
      </c>
      <c r="F6" s="382">
        <v>0.26200000000000001</v>
      </c>
      <c r="G6" s="382">
        <v>0.33500000000000002</v>
      </c>
    </row>
    <row r="7" spans="2:9">
      <c r="B7" s="267">
        <v>11</v>
      </c>
      <c r="C7" s="268" t="s">
        <v>54</v>
      </c>
      <c r="D7" s="269">
        <v>67113</v>
      </c>
      <c r="E7" s="383">
        <v>0.372</v>
      </c>
      <c r="F7" s="383">
        <v>0.23499999999999999</v>
      </c>
      <c r="G7" s="383">
        <v>0.3</v>
      </c>
      <c r="H7" s="253"/>
    </row>
    <row r="8" spans="2:9">
      <c r="B8" s="267">
        <v>14</v>
      </c>
      <c r="C8" s="268" t="s">
        <v>55</v>
      </c>
      <c r="D8" s="269">
        <v>58286</v>
      </c>
      <c r="E8" s="383">
        <v>0.39700000000000002</v>
      </c>
      <c r="F8" s="383">
        <v>0.26400000000000001</v>
      </c>
      <c r="G8" s="383">
        <v>0.33600000000000002</v>
      </c>
      <c r="H8" s="253"/>
    </row>
    <row r="9" spans="2:9">
      <c r="B9" s="267">
        <v>18</v>
      </c>
      <c r="C9" s="268" t="s">
        <v>56</v>
      </c>
      <c r="D9" s="269">
        <v>63076</v>
      </c>
      <c r="E9" s="383">
        <v>0.39500000000000002</v>
      </c>
      <c r="F9" s="383">
        <v>0.25800000000000001</v>
      </c>
      <c r="G9" s="383">
        <v>0.33200000000000002</v>
      </c>
      <c r="H9" s="253"/>
    </row>
    <row r="10" spans="2:9">
      <c r="B10" s="267">
        <v>21</v>
      </c>
      <c r="C10" s="268" t="s">
        <v>57</v>
      </c>
      <c r="D10" s="269">
        <v>30764</v>
      </c>
      <c r="E10" s="383">
        <v>0.39200000000000002</v>
      </c>
      <c r="F10" s="383">
        <v>0.22800000000000001</v>
      </c>
      <c r="G10" s="383">
        <v>0.31</v>
      </c>
      <c r="H10" s="253"/>
    </row>
    <row r="11" spans="2:9">
      <c r="B11" s="267">
        <v>23</v>
      </c>
      <c r="C11" s="268" t="s">
        <v>58</v>
      </c>
      <c r="D11" s="269">
        <v>55149</v>
      </c>
      <c r="E11" s="383">
        <v>0.46400000000000002</v>
      </c>
      <c r="F11" s="383">
        <v>0.29899999999999999</v>
      </c>
      <c r="G11" s="383">
        <v>0.38400000000000001</v>
      </c>
      <c r="H11" s="253"/>
    </row>
    <row r="12" spans="2:9">
      <c r="B12" s="267">
        <v>29</v>
      </c>
      <c r="C12" s="268" t="s">
        <v>59</v>
      </c>
      <c r="D12" s="269">
        <v>78537</v>
      </c>
      <c r="E12" s="383">
        <v>0.35499999999999998</v>
      </c>
      <c r="F12" s="383">
        <v>0.214</v>
      </c>
      <c r="G12" s="383">
        <v>0.28699999999999998</v>
      </c>
      <c r="H12" s="253"/>
    </row>
    <row r="13" spans="2:9">
      <c r="B13" s="267">
        <v>41</v>
      </c>
      <c r="C13" s="268" t="s">
        <v>60</v>
      </c>
      <c r="D13" s="269">
        <v>110944</v>
      </c>
      <c r="E13" s="383">
        <v>0.34899999999999998</v>
      </c>
      <c r="F13" s="383">
        <v>0.224</v>
      </c>
      <c r="G13" s="383">
        <v>0.28899999999999998</v>
      </c>
      <c r="H13" s="253"/>
    </row>
    <row r="14" spans="2:9" s="274" customFormat="1">
      <c r="B14" s="270"/>
      <c r="C14" s="271" t="s">
        <v>52</v>
      </c>
      <c r="D14" s="272">
        <f>SUM(D6:D13)</f>
        <v>500487</v>
      </c>
      <c r="E14" s="384">
        <v>0.38100000000000001</v>
      </c>
      <c r="F14" s="384">
        <v>0.24199999999999999</v>
      </c>
      <c r="G14" s="384">
        <v>0.313</v>
      </c>
      <c r="H14" s="273"/>
    </row>
    <row r="15" spans="2:9">
      <c r="B15" s="267">
        <v>22</v>
      </c>
      <c r="C15" s="268" t="s">
        <v>62</v>
      </c>
      <c r="D15" s="269">
        <v>13375</v>
      </c>
      <c r="E15" s="383">
        <v>0.33100000000000002</v>
      </c>
      <c r="F15" s="383">
        <v>0.17199999999999999</v>
      </c>
      <c r="G15" s="383">
        <v>0.25</v>
      </c>
      <c r="H15" s="253"/>
    </row>
    <row r="16" spans="2:9">
      <c r="B16" s="267">
        <v>44</v>
      </c>
      <c r="C16" s="268" t="s">
        <v>63</v>
      </c>
      <c r="D16" s="269">
        <v>9069</v>
      </c>
      <c r="E16" s="383">
        <v>0.314</v>
      </c>
      <c r="F16" s="383">
        <v>0.19400000000000001</v>
      </c>
      <c r="G16" s="383">
        <v>0.253</v>
      </c>
      <c r="H16" s="253"/>
    </row>
    <row r="17" spans="2:8">
      <c r="B17" s="267">
        <v>50</v>
      </c>
      <c r="C17" s="268" t="s">
        <v>64</v>
      </c>
      <c r="D17" s="269">
        <v>41246</v>
      </c>
      <c r="E17" s="383">
        <v>0.26100000000000001</v>
      </c>
      <c r="F17" s="383">
        <v>0.11600000000000001</v>
      </c>
      <c r="G17" s="383">
        <v>0.191</v>
      </c>
      <c r="H17" s="253"/>
    </row>
    <row r="18" spans="2:8" s="274" customFormat="1">
      <c r="B18" s="267"/>
      <c r="C18" s="271" t="s">
        <v>61</v>
      </c>
      <c r="D18" s="272">
        <f>SUM(D15:D17)</f>
        <v>63690</v>
      </c>
      <c r="E18" s="384">
        <v>0.27900000000000003</v>
      </c>
      <c r="F18" s="384">
        <v>0.13600000000000001</v>
      </c>
      <c r="G18" s="384">
        <v>0.20899999999999999</v>
      </c>
      <c r="H18" s="273"/>
    </row>
    <row r="19" spans="2:8" s="274" customFormat="1">
      <c r="B19" s="267">
        <v>33</v>
      </c>
      <c r="C19" s="271" t="s">
        <v>65</v>
      </c>
      <c r="D19" s="272">
        <v>45911</v>
      </c>
      <c r="E19" s="384">
        <v>0.215</v>
      </c>
      <c r="F19" s="384">
        <v>8.7999999999999995E-2</v>
      </c>
      <c r="G19" s="384">
        <v>0.153</v>
      </c>
      <c r="H19" s="273"/>
    </row>
    <row r="20" spans="2:8" s="274" customFormat="1">
      <c r="B20" s="267">
        <v>7</v>
      </c>
      <c r="C20" s="271" t="s">
        <v>184</v>
      </c>
      <c r="D20" s="272">
        <v>36094</v>
      </c>
      <c r="E20" s="384">
        <v>0.23200000000000001</v>
      </c>
      <c r="F20" s="384">
        <v>0.122</v>
      </c>
      <c r="G20" s="384">
        <v>0.182</v>
      </c>
      <c r="H20" s="273"/>
    </row>
    <row r="21" spans="2:8">
      <c r="B21" s="267">
        <v>35</v>
      </c>
      <c r="C21" s="268" t="s">
        <v>67</v>
      </c>
      <c r="D21" s="269">
        <v>48774</v>
      </c>
      <c r="E21" s="383">
        <v>0.33300000000000002</v>
      </c>
      <c r="F21" s="383">
        <v>0.215</v>
      </c>
      <c r="G21" s="383">
        <v>0.27300000000000002</v>
      </c>
      <c r="H21" s="253"/>
    </row>
    <row r="22" spans="2:8">
      <c r="B22" s="267">
        <v>38</v>
      </c>
      <c r="C22" s="268" t="s">
        <v>68</v>
      </c>
      <c r="D22" s="269">
        <v>51130</v>
      </c>
      <c r="E22" s="383">
        <v>0.372</v>
      </c>
      <c r="F22" s="383">
        <v>0.26100000000000001</v>
      </c>
      <c r="G22" s="383">
        <v>0.317</v>
      </c>
      <c r="H22" s="253"/>
    </row>
    <row r="23" spans="2:8" s="274" customFormat="1">
      <c r="B23" s="267"/>
      <c r="C23" s="271" t="s">
        <v>66</v>
      </c>
      <c r="D23" s="272">
        <f>SUM(D21:D22)</f>
        <v>99904</v>
      </c>
      <c r="E23" s="384">
        <v>0.35199999999999998</v>
      </c>
      <c r="F23" s="384">
        <v>0.23699999999999999</v>
      </c>
      <c r="G23" s="384">
        <v>0.29399999999999998</v>
      </c>
      <c r="H23" s="273"/>
    </row>
    <row r="24" spans="2:8" s="274" customFormat="1">
      <c r="B24" s="267">
        <v>39</v>
      </c>
      <c r="C24" s="271" t="s">
        <v>69</v>
      </c>
      <c r="D24" s="272">
        <v>24711</v>
      </c>
      <c r="E24" s="384">
        <v>0.22800000000000001</v>
      </c>
      <c r="F24" s="384">
        <v>0.114</v>
      </c>
      <c r="G24" s="384">
        <v>0.17299999999999999</v>
      </c>
      <c r="H24" s="273"/>
    </row>
    <row r="25" spans="2:8">
      <c r="B25" s="267">
        <v>5</v>
      </c>
      <c r="C25" s="268" t="s">
        <v>71</v>
      </c>
      <c r="D25" s="269">
        <v>14769</v>
      </c>
      <c r="E25" s="383">
        <v>0.46300000000000002</v>
      </c>
      <c r="F25" s="383">
        <v>0.31</v>
      </c>
      <c r="G25" s="383">
        <v>0.38100000000000001</v>
      </c>
      <c r="H25" s="253"/>
    </row>
    <row r="26" spans="2:8">
      <c r="B26" s="267">
        <v>9</v>
      </c>
      <c r="C26" s="268" t="s">
        <v>72</v>
      </c>
      <c r="D26" s="269">
        <v>17912</v>
      </c>
      <c r="E26" s="383">
        <v>0.26500000000000001</v>
      </c>
      <c r="F26" s="383">
        <v>0.13</v>
      </c>
      <c r="G26" s="383">
        <v>0.19700000000000001</v>
      </c>
      <c r="H26" s="253"/>
    </row>
    <row r="27" spans="2:8">
      <c r="B27" s="267">
        <v>24</v>
      </c>
      <c r="C27" s="268" t="s">
        <v>73</v>
      </c>
      <c r="D27" s="269">
        <v>30275</v>
      </c>
      <c r="E27" s="383">
        <v>0.27900000000000003</v>
      </c>
      <c r="F27" s="383">
        <v>0.15</v>
      </c>
      <c r="G27" s="383">
        <v>0.215</v>
      </c>
      <c r="H27" s="253"/>
    </row>
    <row r="28" spans="2:8">
      <c r="B28" s="267">
        <v>34</v>
      </c>
      <c r="C28" s="268" t="s">
        <v>74</v>
      </c>
      <c r="D28" s="269">
        <v>10651</v>
      </c>
      <c r="E28" s="383">
        <v>0.33300000000000002</v>
      </c>
      <c r="F28" s="383">
        <v>0.17599999999999999</v>
      </c>
      <c r="G28" s="383">
        <v>0.251</v>
      </c>
      <c r="H28" s="253"/>
    </row>
    <row r="29" spans="2:8">
      <c r="B29" s="267">
        <v>37</v>
      </c>
      <c r="C29" s="268" t="s">
        <v>75</v>
      </c>
      <c r="D29" s="269">
        <v>27085</v>
      </c>
      <c r="E29" s="383">
        <v>0.39800000000000002</v>
      </c>
      <c r="F29" s="383">
        <v>0.27700000000000002</v>
      </c>
      <c r="G29" s="383">
        <v>0.33600000000000002</v>
      </c>
      <c r="H29" s="253"/>
    </row>
    <row r="30" spans="2:8">
      <c r="B30" s="267">
        <v>40</v>
      </c>
      <c r="C30" s="268" t="s">
        <v>76</v>
      </c>
      <c r="D30" s="269">
        <v>9496</v>
      </c>
      <c r="E30" s="383">
        <v>0.372</v>
      </c>
      <c r="F30" s="383">
        <v>0.19500000000000001</v>
      </c>
      <c r="G30" s="383">
        <v>0.28100000000000003</v>
      </c>
      <c r="H30" s="253"/>
    </row>
    <row r="31" spans="2:8">
      <c r="B31" s="267">
        <v>42</v>
      </c>
      <c r="C31" s="268" t="s">
        <v>77</v>
      </c>
      <c r="D31" s="269">
        <v>5668</v>
      </c>
      <c r="E31" s="383">
        <v>0.33200000000000002</v>
      </c>
      <c r="F31" s="383">
        <v>0.17699999999999999</v>
      </c>
      <c r="G31" s="383">
        <v>0.254</v>
      </c>
      <c r="H31" s="253"/>
    </row>
    <row r="32" spans="2:8">
      <c r="B32" s="267">
        <v>47</v>
      </c>
      <c r="C32" s="268" t="s">
        <v>78</v>
      </c>
      <c r="D32" s="269">
        <v>23796</v>
      </c>
      <c r="E32" s="383">
        <v>0.28399999999999997</v>
      </c>
      <c r="F32" s="383">
        <v>0.13400000000000001</v>
      </c>
      <c r="G32" s="383">
        <v>0.20399999999999999</v>
      </c>
      <c r="H32" s="253"/>
    </row>
    <row r="33" spans="2:8">
      <c r="B33" s="267">
        <v>49</v>
      </c>
      <c r="C33" s="268" t="s">
        <v>79</v>
      </c>
      <c r="D33" s="269">
        <v>19526</v>
      </c>
      <c r="E33" s="383">
        <v>0.46700000000000003</v>
      </c>
      <c r="F33" s="383">
        <v>0.35</v>
      </c>
      <c r="G33" s="383">
        <v>0.40600000000000003</v>
      </c>
      <c r="H33" s="253"/>
    </row>
    <row r="34" spans="2:8" s="274" customFormat="1">
      <c r="B34" s="267"/>
      <c r="C34" s="271" t="s">
        <v>70</v>
      </c>
      <c r="D34" s="272">
        <f>SUM(D25:D33)</f>
        <v>159178</v>
      </c>
      <c r="E34" s="384">
        <v>0.33</v>
      </c>
      <c r="F34" s="384">
        <v>0.192</v>
      </c>
      <c r="G34" s="384">
        <v>0.25900000000000001</v>
      </c>
      <c r="H34" s="273"/>
    </row>
    <row r="35" spans="2:8">
      <c r="B35" s="267">
        <v>2</v>
      </c>
      <c r="C35" s="268" t="s">
        <v>81</v>
      </c>
      <c r="D35" s="269">
        <v>27930</v>
      </c>
      <c r="E35" s="383">
        <v>0.45600000000000002</v>
      </c>
      <c r="F35" s="383">
        <v>0.31900000000000001</v>
      </c>
      <c r="G35" s="383">
        <v>0.38200000000000001</v>
      </c>
      <c r="H35" s="253"/>
    </row>
    <row r="36" spans="2:8">
      <c r="B36" s="267">
        <v>13</v>
      </c>
      <c r="C36" s="268" t="s">
        <v>82</v>
      </c>
      <c r="D36" s="269">
        <v>37378</v>
      </c>
      <c r="E36" s="383">
        <v>0.47399999999999998</v>
      </c>
      <c r="F36" s="383">
        <v>0.29399999999999998</v>
      </c>
      <c r="G36" s="383">
        <v>0.375</v>
      </c>
      <c r="H36" s="253"/>
    </row>
    <row r="37" spans="2:8">
      <c r="B37" s="267">
        <v>16</v>
      </c>
      <c r="C37" s="268" t="s">
        <v>83</v>
      </c>
      <c r="D37" s="269">
        <v>19011</v>
      </c>
      <c r="E37" s="383">
        <v>0.502</v>
      </c>
      <c r="F37" s="383">
        <v>0.36499999999999999</v>
      </c>
      <c r="G37" s="383">
        <v>0.42699999999999999</v>
      </c>
      <c r="H37" s="253"/>
    </row>
    <row r="38" spans="2:8">
      <c r="B38" s="267">
        <v>19</v>
      </c>
      <c r="C38" s="268" t="s">
        <v>84</v>
      </c>
      <c r="D38" s="269">
        <v>9072</v>
      </c>
      <c r="E38" s="383">
        <v>0.30599999999999999</v>
      </c>
      <c r="F38" s="383">
        <v>0.13300000000000001</v>
      </c>
      <c r="G38" s="383">
        <v>0.214</v>
      </c>
      <c r="H38" s="253"/>
    </row>
    <row r="39" spans="2:8">
      <c r="B39" s="267">
        <v>45</v>
      </c>
      <c r="C39" s="268" t="s">
        <v>85</v>
      </c>
      <c r="D39" s="269">
        <v>39829</v>
      </c>
      <c r="E39" s="383">
        <v>0.44700000000000001</v>
      </c>
      <c r="F39" s="383">
        <v>0.25</v>
      </c>
      <c r="G39" s="383">
        <v>0.33800000000000002</v>
      </c>
      <c r="H39" s="253"/>
    </row>
    <row r="40" spans="2:8" s="276" customFormat="1">
      <c r="B40" s="267"/>
      <c r="C40" s="271" t="s">
        <v>80</v>
      </c>
      <c r="D40" s="272">
        <f>SUM(D35:D39)</f>
        <v>133220</v>
      </c>
      <c r="E40" s="384">
        <v>0.44600000000000001</v>
      </c>
      <c r="F40" s="384">
        <v>0.27600000000000002</v>
      </c>
      <c r="G40" s="384">
        <v>0.35299999999999998</v>
      </c>
      <c r="H40" s="275"/>
    </row>
    <row r="41" spans="2:8">
      <c r="B41" s="267">
        <v>8</v>
      </c>
      <c r="C41" s="268" t="s">
        <v>87</v>
      </c>
      <c r="D41" s="269">
        <v>184496</v>
      </c>
      <c r="E41" s="383">
        <v>0.189</v>
      </c>
      <c r="F41" s="383">
        <v>0.08</v>
      </c>
      <c r="G41" s="383">
        <v>0.14099999999999999</v>
      </c>
      <c r="H41" s="253"/>
    </row>
    <row r="42" spans="2:8">
      <c r="B42" s="267">
        <v>17</v>
      </c>
      <c r="C42" s="268" t="s">
        <v>185</v>
      </c>
      <c r="D42" s="269">
        <v>26730</v>
      </c>
      <c r="E42" s="383">
        <v>0.214</v>
      </c>
      <c r="F42" s="383">
        <v>0.107</v>
      </c>
      <c r="G42" s="383">
        <v>0.16600000000000001</v>
      </c>
      <c r="H42" s="253"/>
    </row>
    <row r="43" spans="2:8">
      <c r="B43" s="267">
        <v>25</v>
      </c>
      <c r="C43" s="268" t="s">
        <v>191</v>
      </c>
      <c r="D43" s="269">
        <v>21442</v>
      </c>
      <c r="E43" s="383">
        <v>0.27900000000000003</v>
      </c>
      <c r="F43" s="383">
        <v>0.14000000000000001</v>
      </c>
      <c r="G43" s="383">
        <v>0.215</v>
      </c>
      <c r="H43" s="253"/>
    </row>
    <row r="44" spans="2:8">
      <c r="B44" s="267">
        <v>43</v>
      </c>
      <c r="C44" s="268" t="s">
        <v>88</v>
      </c>
      <c r="D44" s="269">
        <v>32238</v>
      </c>
      <c r="E44" s="383">
        <v>0.249</v>
      </c>
      <c r="F44" s="383">
        <v>0.11600000000000001</v>
      </c>
      <c r="G44" s="383">
        <v>0.186</v>
      </c>
      <c r="H44" s="253"/>
    </row>
    <row r="45" spans="2:8" s="276" customFormat="1">
      <c r="B45" s="267"/>
      <c r="C45" s="271" t="s">
        <v>86</v>
      </c>
      <c r="D45" s="272">
        <f>SUM(D41:D44)</f>
        <v>264906</v>
      </c>
      <c r="E45" s="384">
        <v>0.20200000000000001</v>
      </c>
      <c r="F45" s="384">
        <v>0.09</v>
      </c>
      <c r="G45" s="384">
        <v>0.152</v>
      </c>
      <c r="H45" s="275"/>
    </row>
    <row r="46" spans="2:8">
      <c r="B46" s="267">
        <v>3</v>
      </c>
      <c r="C46" s="268" t="s">
        <v>90</v>
      </c>
      <c r="D46" s="269">
        <v>92247</v>
      </c>
      <c r="E46" s="383">
        <v>0.33900000000000002</v>
      </c>
      <c r="F46" s="383">
        <v>0.223</v>
      </c>
      <c r="G46" s="383">
        <v>0.28299999999999997</v>
      </c>
      <c r="H46" s="253"/>
    </row>
    <row r="47" spans="2:8">
      <c r="B47" s="267">
        <v>12</v>
      </c>
      <c r="C47" s="268" t="s">
        <v>91</v>
      </c>
      <c r="D47" s="269">
        <v>31744</v>
      </c>
      <c r="E47" s="383">
        <v>0.309</v>
      </c>
      <c r="F47" s="383">
        <v>0.157</v>
      </c>
      <c r="G47" s="383">
        <v>0.23799999999999999</v>
      </c>
      <c r="H47" s="253"/>
    </row>
    <row r="48" spans="2:8">
      <c r="B48" s="267">
        <v>46</v>
      </c>
      <c r="C48" s="268" t="s">
        <v>92</v>
      </c>
      <c r="D48" s="269">
        <v>134884</v>
      </c>
      <c r="E48" s="383">
        <v>0.317</v>
      </c>
      <c r="F48" s="383">
        <v>0.16600000000000001</v>
      </c>
      <c r="G48" s="383">
        <v>0.246</v>
      </c>
      <c r="H48" s="253"/>
    </row>
    <row r="49" spans="2:8" s="276" customFormat="1">
      <c r="B49" s="267"/>
      <c r="C49" s="271" t="s">
        <v>89</v>
      </c>
      <c r="D49" s="272">
        <f>SUM(D46:D48)</f>
        <v>258875</v>
      </c>
      <c r="E49" s="384">
        <v>0.32300000000000001</v>
      </c>
      <c r="F49" s="384">
        <v>0.184</v>
      </c>
      <c r="G49" s="384">
        <v>0.25700000000000001</v>
      </c>
      <c r="H49" s="275"/>
    </row>
    <row r="50" spans="2:8">
      <c r="B50" s="267">
        <v>6</v>
      </c>
      <c r="C50" s="268" t="s">
        <v>94</v>
      </c>
      <c r="D50" s="269">
        <v>60036</v>
      </c>
      <c r="E50" s="383">
        <v>0.51200000000000001</v>
      </c>
      <c r="F50" s="383">
        <v>0.38600000000000001</v>
      </c>
      <c r="G50" s="383">
        <v>0.44500000000000001</v>
      </c>
      <c r="H50" s="253"/>
    </row>
    <row r="51" spans="2:8">
      <c r="B51" s="267">
        <v>10</v>
      </c>
      <c r="C51" s="268" t="s">
        <v>95</v>
      </c>
      <c r="D51" s="269">
        <v>39054</v>
      </c>
      <c r="E51" s="383">
        <v>0.47399999999999998</v>
      </c>
      <c r="F51" s="383">
        <v>0.34300000000000003</v>
      </c>
      <c r="G51" s="383">
        <v>0.40799999999999997</v>
      </c>
      <c r="H51" s="253"/>
    </row>
    <row r="52" spans="2:8" s="276" customFormat="1">
      <c r="B52" s="267"/>
      <c r="C52" s="271" t="s">
        <v>93</v>
      </c>
      <c r="D52" s="272">
        <f>SUM(D50:D51)</f>
        <v>99090</v>
      </c>
      <c r="E52" s="384">
        <v>0.495</v>
      </c>
      <c r="F52" s="384">
        <v>0.36899999999999999</v>
      </c>
      <c r="G52" s="384">
        <v>0.42899999999999999</v>
      </c>
      <c r="H52" s="275"/>
    </row>
    <row r="53" spans="2:8">
      <c r="B53" s="267">
        <v>15</v>
      </c>
      <c r="C53" s="268" t="s">
        <v>186</v>
      </c>
      <c r="D53" s="269">
        <v>83708</v>
      </c>
      <c r="E53" s="383">
        <v>0.35699999999999998</v>
      </c>
      <c r="F53" s="383">
        <v>0.189</v>
      </c>
      <c r="G53" s="383">
        <v>0.27900000000000003</v>
      </c>
      <c r="H53" s="253"/>
    </row>
    <row r="54" spans="2:8">
      <c r="B54" s="267">
        <v>27</v>
      </c>
      <c r="C54" s="268" t="s">
        <v>97</v>
      </c>
      <c r="D54" s="269">
        <v>36525</v>
      </c>
      <c r="E54" s="383">
        <v>0.35299999999999998</v>
      </c>
      <c r="F54" s="383">
        <v>0.27300000000000002</v>
      </c>
      <c r="G54" s="383">
        <v>0.318</v>
      </c>
      <c r="H54" s="253"/>
    </row>
    <row r="55" spans="2:8">
      <c r="B55" s="267">
        <v>32</v>
      </c>
      <c r="C55" s="268" t="s">
        <v>187</v>
      </c>
      <c r="D55" s="269">
        <v>38069</v>
      </c>
      <c r="E55" s="383">
        <v>0.41599999999999998</v>
      </c>
      <c r="F55" s="383">
        <v>0.28399999999999997</v>
      </c>
      <c r="G55" s="383">
        <v>0.35599999999999998</v>
      </c>
      <c r="H55" s="253"/>
    </row>
    <row r="56" spans="2:8">
      <c r="B56" s="267">
        <v>36</v>
      </c>
      <c r="C56" s="268" t="s">
        <v>98</v>
      </c>
      <c r="D56" s="269">
        <v>63783</v>
      </c>
      <c r="E56" s="383">
        <v>0.34200000000000003</v>
      </c>
      <c r="F56" s="383">
        <v>0.16900000000000001</v>
      </c>
      <c r="G56" s="383">
        <v>0.26100000000000001</v>
      </c>
      <c r="H56" s="253"/>
    </row>
    <row r="57" spans="2:8" s="276" customFormat="1">
      <c r="B57" s="267"/>
      <c r="C57" s="271" t="s">
        <v>96</v>
      </c>
      <c r="D57" s="272">
        <f>SUM(D53:D56)</f>
        <v>222085</v>
      </c>
      <c r="E57" s="384">
        <v>0.36</v>
      </c>
      <c r="F57" s="384">
        <v>0.20799999999999999</v>
      </c>
      <c r="G57" s="384">
        <v>0.28999999999999998</v>
      </c>
      <c r="H57" s="275"/>
    </row>
    <row r="58" spans="2:8" s="276" customFormat="1">
      <c r="B58" s="267">
        <v>28</v>
      </c>
      <c r="C58" s="271" t="s">
        <v>99</v>
      </c>
      <c r="D58" s="272">
        <v>178132</v>
      </c>
      <c r="E58" s="384">
        <v>0.20799999999999999</v>
      </c>
      <c r="F58" s="384">
        <v>8.5000000000000006E-2</v>
      </c>
      <c r="G58" s="384">
        <v>0.15</v>
      </c>
      <c r="H58" s="275"/>
    </row>
    <row r="59" spans="2:8" s="276" customFormat="1">
      <c r="B59" s="267">
        <v>30</v>
      </c>
      <c r="C59" s="271" t="s">
        <v>100</v>
      </c>
      <c r="D59" s="272">
        <v>72586</v>
      </c>
      <c r="E59" s="384">
        <v>0.36299999999999999</v>
      </c>
      <c r="F59" s="384">
        <v>0.21</v>
      </c>
      <c r="G59" s="384">
        <v>0.28799999999999998</v>
      </c>
      <c r="H59" s="275"/>
    </row>
    <row r="60" spans="2:8" s="276" customFormat="1">
      <c r="B60" s="267">
        <v>31</v>
      </c>
      <c r="C60" s="271" t="s">
        <v>101</v>
      </c>
      <c r="D60" s="272">
        <v>22908</v>
      </c>
      <c r="E60" s="384">
        <v>0.23699999999999999</v>
      </c>
      <c r="F60" s="384">
        <v>0.09</v>
      </c>
      <c r="G60" s="384">
        <v>0.16400000000000001</v>
      </c>
      <c r="H60" s="275"/>
    </row>
    <row r="61" spans="2:8">
      <c r="B61" s="267">
        <v>1</v>
      </c>
      <c r="C61" s="268" t="s">
        <v>188</v>
      </c>
      <c r="D61" s="269">
        <v>8198</v>
      </c>
      <c r="E61" s="383">
        <v>0.155</v>
      </c>
      <c r="F61" s="383">
        <v>5.0999999999999997E-2</v>
      </c>
      <c r="G61" s="383">
        <v>0.104</v>
      </c>
      <c r="H61" s="253"/>
    </row>
    <row r="62" spans="2:8">
      <c r="B62" s="267">
        <v>20</v>
      </c>
      <c r="C62" s="268" t="s">
        <v>189</v>
      </c>
      <c r="D62" s="269">
        <v>19050</v>
      </c>
      <c r="E62" s="383">
        <v>0.14499999999999999</v>
      </c>
      <c r="F62" s="383">
        <v>4.8000000000000001E-2</v>
      </c>
      <c r="G62" s="383">
        <v>9.9000000000000005E-2</v>
      </c>
      <c r="H62" s="253"/>
    </row>
    <row r="63" spans="2:8">
      <c r="B63" s="267">
        <v>48</v>
      </c>
      <c r="C63" s="268" t="s">
        <v>190</v>
      </c>
      <c r="D63" s="269">
        <v>33569</v>
      </c>
      <c r="E63" s="383">
        <v>0.16600000000000001</v>
      </c>
      <c r="F63" s="383">
        <v>5.8999999999999997E-2</v>
      </c>
      <c r="G63" s="383">
        <v>0.114</v>
      </c>
      <c r="H63" s="253"/>
    </row>
    <row r="64" spans="2:8" s="276" customFormat="1">
      <c r="B64" s="267">
        <v>16</v>
      </c>
      <c r="C64" s="271" t="s">
        <v>164</v>
      </c>
      <c r="D64" s="272">
        <f>SUM(D61:D63)</f>
        <v>60817</v>
      </c>
      <c r="E64" s="384">
        <v>0.157</v>
      </c>
      <c r="F64" s="384" t="s">
        <v>204</v>
      </c>
      <c r="G64" s="384">
        <v>0.107</v>
      </c>
      <c r="H64" s="275"/>
    </row>
    <row r="65" spans="2:9" s="276" customFormat="1">
      <c r="B65" s="267">
        <v>26</v>
      </c>
      <c r="C65" s="271" t="s">
        <v>160</v>
      </c>
      <c r="D65" s="272">
        <v>15721</v>
      </c>
      <c r="E65" s="384">
        <v>0.28899999999999998</v>
      </c>
      <c r="F65" s="384">
        <v>0.152</v>
      </c>
      <c r="G65" s="384">
        <v>0.28899999999999998</v>
      </c>
      <c r="H65" s="275"/>
    </row>
    <row r="66" spans="2:9">
      <c r="B66" s="267">
        <v>51</v>
      </c>
      <c r="C66" s="268" t="s">
        <v>104</v>
      </c>
      <c r="D66" s="269">
        <v>2167</v>
      </c>
      <c r="E66" s="383">
        <v>0.30299999999999999</v>
      </c>
      <c r="F66" s="383">
        <v>0.182</v>
      </c>
      <c r="G66" s="383">
        <v>0.245</v>
      </c>
      <c r="H66" s="253"/>
    </row>
    <row r="67" spans="2:9">
      <c r="B67" s="267">
        <v>52</v>
      </c>
      <c r="C67" s="268" t="s">
        <v>105</v>
      </c>
      <c r="D67" s="269">
        <v>2301</v>
      </c>
      <c r="E67" s="383">
        <v>0.32700000000000001</v>
      </c>
      <c r="F67" s="383">
        <v>0.22900000000000001</v>
      </c>
      <c r="G67" s="383">
        <v>0.28000000000000003</v>
      </c>
      <c r="H67" s="253"/>
    </row>
    <row r="68" spans="2:9" ht="18.600000000000001" customHeight="1">
      <c r="B68" s="277"/>
      <c r="C68" s="278" t="s">
        <v>45</v>
      </c>
      <c r="D68" s="279">
        <v>2262783</v>
      </c>
      <c r="E68" s="384">
        <v>0.28999999999999998</v>
      </c>
      <c r="F68" s="384">
        <v>0.16400000000000001</v>
      </c>
      <c r="G68" s="384">
        <v>0.23</v>
      </c>
    </row>
    <row r="69" spans="2:9">
      <c r="C69" s="281"/>
      <c r="D69" s="308"/>
      <c r="E69" s="314"/>
      <c r="F69" s="309"/>
      <c r="G69" s="304"/>
      <c r="H69" s="309"/>
      <c r="I69" s="304"/>
    </row>
    <row r="70" spans="2:9">
      <c r="F70" s="350"/>
      <c r="G70" s="350"/>
      <c r="H70" s="253"/>
      <c r="I70" s="253"/>
    </row>
    <row r="73" spans="2:9">
      <c r="F73" s="350"/>
      <c r="G73" s="350"/>
      <c r="H73" s="253"/>
      <c r="I73" s="253"/>
    </row>
    <row r="74" spans="2:9">
      <c r="F74" s="350"/>
      <c r="G74" s="350"/>
      <c r="H74" s="253"/>
      <c r="I74" s="253"/>
    </row>
    <row r="75" spans="2:9">
      <c r="D75" s="308"/>
      <c r="E75" s="314"/>
      <c r="F75" s="309"/>
      <c r="G75" s="304"/>
      <c r="H75" s="309"/>
      <c r="I75" s="304"/>
    </row>
    <row r="76" spans="2:9">
      <c r="F76" s="350"/>
      <c r="G76" s="350"/>
      <c r="H76" s="253"/>
      <c r="I76" s="253"/>
    </row>
    <row r="77" spans="2:9">
      <c r="F77" s="350"/>
      <c r="G77" s="350"/>
      <c r="H77" s="253"/>
      <c r="I77" s="253"/>
    </row>
    <row r="79" spans="2:9">
      <c r="F79" s="350"/>
      <c r="G79" s="350"/>
      <c r="H79" s="253"/>
      <c r="I79" s="253"/>
    </row>
    <row r="80" spans="2:9">
      <c r="D80" s="319"/>
      <c r="E80" s="295"/>
      <c r="F80" s="296"/>
      <c r="G80" s="320"/>
      <c r="H80" s="296"/>
      <c r="I80" s="321"/>
    </row>
    <row r="81" spans="4:9">
      <c r="D81" s="308"/>
      <c r="E81" s="303"/>
      <c r="F81" s="305"/>
      <c r="G81" s="304"/>
      <c r="H81" s="305"/>
      <c r="I81" s="304"/>
    </row>
    <row r="82" spans="4:9">
      <c r="D82" s="308"/>
      <c r="E82" s="314"/>
      <c r="F82" s="309"/>
      <c r="G82" s="304"/>
      <c r="H82" s="309"/>
      <c r="I82" s="304"/>
    </row>
    <row r="83" spans="4:9">
      <c r="F83" s="350"/>
      <c r="G83" s="350"/>
      <c r="H83" s="253"/>
      <c r="I83" s="253"/>
    </row>
    <row r="84" spans="4:9">
      <c r="F84" s="350"/>
      <c r="G84" s="350"/>
      <c r="H84" s="253"/>
      <c r="I84" s="253"/>
    </row>
    <row r="85" spans="4:9">
      <c r="F85" s="350"/>
      <c r="G85" s="350"/>
      <c r="H85" s="253"/>
      <c r="I85" s="253"/>
    </row>
    <row r="86" spans="4:9">
      <c r="F86" s="350"/>
      <c r="G86" s="350"/>
      <c r="H86" s="253"/>
      <c r="I86" s="25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J176"/>
  <sheetViews>
    <sheetView showGridLines="0" showRowColHeaders="0" topLeftCell="A41" zoomScaleNormal="100" workbookViewId="0">
      <selection activeCell="J28" sqref="J28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43" t="s">
        <v>166</v>
      </c>
      <c r="C7" s="443"/>
      <c r="D7" s="443"/>
      <c r="E7" s="443"/>
      <c r="F7" s="443"/>
      <c r="G7" s="443"/>
      <c r="H7" s="443"/>
      <c r="I7" s="443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15"/>
      <c r="B11" s="9" t="s">
        <v>182</v>
      </c>
      <c r="C11" s="416"/>
      <c r="D11" s="416"/>
      <c r="E11" s="416"/>
      <c r="F11" s="416"/>
      <c r="G11" s="416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/>
      <c r="C21" s="28"/>
      <c r="D21" s="28"/>
      <c r="E21" s="24"/>
      <c r="F21" s="24"/>
      <c r="G21" s="24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/>
    <hyperlink ref="B12:E12" location="'Nº pens. por clases'!A1" display="Número de pensiones (por clase de pensión)"/>
    <hyperlink ref="B13:F13" location="'Importe €'!A1" display="Importe mensual de la nómina (por clase de pensión)"/>
    <hyperlink ref="B14:E14" location="'P. Media €'!A1" display="Pensión media mensual (por clase de pensión)"/>
    <hyperlink ref="B15:E15" location="'Pensiones - mínimos'!A1" display="Pensiones en vigor(complementadas a mínimos)"/>
    <hyperlink ref="B16:E16" location="'Pensión media (nuevas altas)'!A1" display="Evolución de la pensión media (nuevas altas)"/>
    <hyperlink ref="B17:I17" location="'Número pensiones (IP-J-V)'!A1" display="Número de pensiones y pensión media (Incapacidad Permanente, Jubilación y Viudedad)"/>
    <hyperlink ref="B18:H18" location="'Número pensiones (O-FM)'!A1" display="Número de pensiones y pensión media (Orfandad y Favor de Familiares)"/>
    <hyperlink ref="B19:F19" location="'Evolución y pensión media'!A1" display="Evolución del número de pensiones y de la pensión media."/>
    <hyperlink ref="B20:E20" location="'Minimos prov'!A1" display="Pensiones con complemento a mínimos."/>
    <hyperlink ref="B21:D21" location="'Altas y Bajas por Provincias'!A1" display="Altas y Bajas por provincias"/>
    <hyperlink ref="B9" location="Portada!A1" display="Portada"/>
    <hyperlink ref="B11:G11" location="'Clase, género y edad'!A1" display="Pensiones en vigor por clase, género y grupos de edad. Total sistema."/>
  </hyperlink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N78"/>
  <sheetViews>
    <sheetView showGridLines="0" showRowColHeaders="0" showZeros="0" showOutlineSymbols="0" topLeftCell="A33" zoomScaleNormal="100" workbookViewId="0">
      <selection activeCell="J28" sqref="J28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195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45" t="s">
        <v>139</v>
      </c>
      <c r="C4" s="446"/>
      <c r="D4" s="38"/>
      <c r="E4" s="447" t="s">
        <v>140</v>
      </c>
      <c r="F4" s="448"/>
      <c r="G4" s="448"/>
      <c r="H4" s="448"/>
      <c r="I4" s="449"/>
      <c r="J4" s="38"/>
      <c r="K4" s="447" t="s">
        <v>49</v>
      </c>
      <c r="L4" s="448"/>
      <c r="M4" s="448"/>
      <c r="N4" s="448"/>
      <c r="O4" s="449"/>
      <c r="P4" s="38"/>
      <c r="Q4" s="447" t="s">
        <v>50</v>
      </c>
      <c r="R4" s="448"/>
      <c r="S4" s="448"/>
      <c r="T4" s="448"/>
      <c r="U4" s="449"/>
    </row>
    <row r="5" spans="2:40" s="421" customFormat="1" ht="4.5" customHeight="1">
      <c r="B5" s="426"/>
      <c r="C5" s="425"/>
      <c r="D5" s="424"/>
      <c r="E5" s="426"/>
      <c r="F5" s="420"/>
      <c r="G5" s="420"/>
      <c r="H5" s="420"/>
      <c r="I5" s="420"/>
      <c r="J5" s="427"/>
      <c r="K5" s="426"/>
      <c r="L5" s="420"/>
      <c r="M5" s="420"/>
      <c r="N5" s="420"/>
      <c r="O5" s="420"/>
      <c r="P5" s="427"/>
      <c r="Q5" s="426"/>
      <c r="R5" s="420"/>
      <c r="S5" s="420"/>
      <c r="T5" s="420"/>
      <c r="U5" s="420"/>
      <c r="X5" s="422"/>
      <c r="Y5" s="422"/>
      <c r="Z5" s="422"/>
      <c r="AA5" s="422"/>
      <c r="AB5" s="422"/>
      <c r="AC5" s="422"/>
      <c r="AD5" s="422"/>
      <c r="AE5" s="422"/>
      <c r="AF5" s="422"/>
    </row>
    <row r="6" spans="2:40" ht="27.95" customHeight="1">
      <c r="B6" s="429" t="s">
        <v>141</v>
      </c>
      <c r="C6" s="423"/>
      <c r="D6" s="39"/>
      <c r="E6" s="430" t="s">
        <v>7</v>
      </c>
      <c r="F6" s="428"/>
      <c r="G6" s="430" t="s">
        <v>142</v>
      </c>
      <c r="H6" s="428"/>
      <c r="I6" s="430" t="s">
        <v>143</v>
      </c>
      <c r="J6" s="431"/>
      <c r="K6" s="430" t="s">
        <v>7</v>
      </c>
      <c r="L6" s="428"/>
      <c r="M6" s="430" t="s">
        <v>142</v>
      </c>
      <c r="N6" s="428"/>
      <c r="O6" s="430" t="s">
        <v>143</v>
      </c>
      <c r="P6" s="431"/>
      <c r="Q6" s="430" t="s">
        <v>7</v>
      </c>
      <c r="R6" s="428"/>
      <c r="S6" s="430" t="s">
        <v>142</v>
      </c>
      <c r="T6" s="428"/>
      <c r="U6" s="432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721412</v>
      </c>
      <c r="F8" s="46"/>
      <c r="G8" s="46">
        <v>731251.09579000028</v>
      </c>
      <c r="H8" s="46"/>
      <c r="I8" s="47">
        <v>1013.6386638841609</v>
      </c>
      <c r="J8" s="442"/>
      <c r="K8" s="46">
        <v>4443059</v>
      </c>
      <c r="L8" s="48"/>
      <c r="M8" s="46">
        <v>5928420.0565199964</v>
      </c>
      <c r="N8" s="48"/>
      <c r="O8" s="47">
        <v>1334.3104506422258</v>
      </c>
      <c r="P8" s="442"/>
      <c r="Q8" s="46">
        <v>1741291</v>
      </c>
      <c r="R8" s="48"/>
      <c r="S8" s="46">
        <v>1371535.4528500005</v>
      </c>
      <c r="T8" s="48"/>
      <c r="U8" s="47">
        <v>787.65436268263056</v>
      </c>
      <c r="V8" s="49"/>
      <c r="W8" s="49"/>
      <c r="X8" s="358"/>
      <c r="Y8" s="358"/>
      <c r="Z8" s="358"/>
      <c r="AA8" s="358"/>
      <c r="AB8" s="359"/>
      <c r="AC8" s="358"/>
      <c r="AD8" s="358"/>
      <c r="AE8" s="358"/>
      <c r="AF8" s="358"/>
      <c r="AG8" s="358"/>
      <c r="AH8" s="359"/>
      <c r="AI8" s="358"/>
      <c r="AJ8" s="358"/>
      <c r="AK8" s="358"/>
      <c r="AL8" s="358"/>
      <c r="AM8" s="358"/>
      <c r="AN8" s="359"/>
    </row>
    <row r="9" spans="2:40" ht="27.95" customHeight="1">
      <c r="B9" s="33" t="s">
        <v>145</v>
      </c>
      <c r="C9" s="44"/>
      <c r="D9" s="45"/>
      <c r="E9" s="46">
        <v>116589</v>
      </c>
      <c r="F9" s="46"/>
      <c r="G9" s="46">
        <v>88145.972860000024</v>
      </c>
      <c r="H9" s="46"/>
      <c r="I9" s="47">
        <v>756.04021700160422</v>
      </c>
      <c r="J9" s="442"/>
      <c r="K9" s="46">
        <v>1314846</v>
      </c>
      <c r="L9" s="48"/>
      <c r="M9" s="46">
        <v>1042055.3576799995</v>
      </c>
      <c r="N9" s="48"/>
      <c r="O9" s="47">
        <v>792.53034779738437</v>
      </c>
      <c r="P9" s="442"/>
      <c r="Q9" s="46">
        <v>468781</v>
      </c>
      <c r="R9" s="48"/>
      <c r="S9" s="46">
        <v>249760.40784999993</v>
      </c>
      <c r="T9" s="48"/>
      <c r="U9" s="47">
        <v>532.78696843515399</v>
      </c>
      <c r="V9" s="49"/>
      <c r="W9" s="49"/>
      <c r="X9" s="358"/>
      <c r="Y9" s="358"/>
      <c r="Z9" s="358"/>
      <c r="AA9" s="358"/>
      <c r="AB9" s="359"/>
      <c r="AC9" s="358"/>
      <c r="AD9" s="358"/>
      <c r="AE9" s="358"/>
      <c r="AF9" s="358"/>
      <c r="AG9" s="358"/>
      <c r="AH9" s="359"/>
      <c r="AI9" s="358"/>
      <c r="AJ9" s="358"/>
      <c r="AK9" s="358"/>
      <c r="AL9" s="358"/>
      <c r="AM9" s="358"/>
      <c r="AN9" s="359"/>
    </row>
    <row r="10" spans="2:40" ht="27.95" customHeight="1">
      <c r="B10" s="33" t="s">
        <v>146</v>
      </c>
      <c r="C10" s="44"/>
      <c r="D10" s="45"/>
      <c r="E10" s="46">
        <v>6971</v>
      </c>
      <c r="F10" s="46"/>
      <c r="G10" s="46">
        <v>6827.9018099999985</v>
      </c>
      <c r="H10" s="46"/>
      <c r="I10" s="47">
        <v>979.47235834170112</v>
      </c>
      <c r="J10" s="442"/>
      <c r="K10" s="46">
        <v>67128</v>
      </c>
      <c r="L10" s="48"/>
      <c r="M10" s="46">
        <v>88808.184480000069</v>
      </c>
      <c r="N10" s="48"/>
      <c r="O10" s="47">
        <v>1322.9678298176627</v>
      </c>
      <c r="P10" s="442"/>
      <c r="Q10" s="46">
        <v>41750</v>
      </c>
      <c r="R10" s="48"/>
      <c r="S10" s="46">
        <v>30568.892280000004</v>
      </c>
      <c r="T10" s="48"/>
      <c r="U10" s="47">
        <v>732.18903664670665</v>
      </c>
      <c r="V10" s="49"/>
      <c r="W10" s="49"/>
      <c r="X10" s="358"/>
      <c r="Y10" s="358"/>
      <c r="Z10" s="358"/>
      <c r="AA10" s="358"/>
      <c r="AB10" s="359"/>
      <c r="AC10" s="358"/>
      <c r="AD10" s="358"/>
      <c r="AE10" s="358"/>
      <c r="AF10" s="358"/>
      <c r="AG10" s="358"/>
      <c r="AH10" s="359"/>
      <c r="AI10" s="358"/>
      <c r="AJ10" s="358"/>
      <c r="AK10" s="358"/>
      <c r="AL10" s="358"/>
      <c r="AM10" s="358"/>
      <c r="AN10" s="359"/>
    </row>
    <row r="11" spans="2:40" ht="27.95" customHeight="1">
      <c r="B11" s="33" t="s">
        <v>147</v>
      </c>
      <c r="C11" s="44"/>
      <c r="D11" s="45"/>
      <c r="E11" s="46">
        <v>2284</v>
      </c>
      <c r="F11" s="46"/>
      <c r="G11" s="46">
        <v>3732.1823000000009</v>
      </c>
      <c r="H11" s="46"/>
      <c r="I11" s="47">
        <v>1634.0552977232928</v>
      </c>
      <c r="J11" s="442"/>
      <c r="K11" s="46">
        <v>35959</v>
      </c>
      <c r="L11" s="48"/>
      <c r="M11" s="46">
        <v>83577.295939999953</v>
      </c>
      <c r="N11" s="48"/>
      <c r="O11" s="47">
        <v>2324.238603409437</v>
      </c>
      <c r="P11" s="442"/>
      <c r="Q11" s="46">
        <v>21264</v>
      </c>
      <c r="R11" s="48"/>
      <c r="S11" s="46">
        <v>22922.397260000002</v>
      </c>
      <c r="T11" s="48"/>
      <c r="U11" s="47">
        <v>1077.9908417983447</v>
      </c>
      <c r="V11" s="49"/>
      <c r="W11" s="49"/>
      <c r="X11" s="358"/>
      <c r="Y11" s="358"/>
      <c r="Z11" s="358"/>
      <c r="AA11" s="358"/>
      <c r="AB11" s="359"/>
      <c r="AC11" s="358"/>
      <c r="AD11" s="358"/>
      <c r="AE11" s="358"/>
      <c r="AF11" s="358"/>
      <c r="AG11" s="358"/>
      <c r="AH11" s="359"/>
      <c r="AI11" s="358"/>
      <c r="AJ11" s="358"/>
      <c r="AK11" s="358"/>
      <c r="AL11" s="358"/>
      <c r="AM11" s="358"/>
      <c r="AN11" s="359"/>
    </row>
    <row r="12" spans="2:40" ht="27.95" customHeight="1">
      <c r="B12" s="33" t="s">
        <v>148</v>
      </c>
      <c r="C12" s="44"/>
      <c r="D12" s="45"/>
      <c r="E12" s="46">
        <v>85552</v>
      </c>
      <c r="F12" s="46"/>
      <c r="G12" s="46">
        <v>98650.622370000041</v>
      </c>
      <c r="H12" s="46"/>
      <c r="I12" s="47">
        <v>1153.1071438423419</v>
      </c>
      <c r="J12" s="442"/>
      <c r="K12" s="46">
        <v>53496</v>
      </c>
      <c r="L12" s="48"/>
      <c r="M12" s="46">
        <v>67188.501399999965</v>
      </c>
      <c r="N12" s="48"/>
      <c r="O12" s="47">
        <v>1255.9537423358749</v>
      </c>
      <c r="P12" s="442"/>
      <c r="Q12" s="46">
        <v>52924</v>
      </c>
      <c r="R12" s="48"/>
      <c r="S12" s="46">
        <v>48061.136270000003</v>
      </c>
      <c r="T12" s="48"/>
      <c r="U12" s="47">
        <v>908.11609610006803</v>
      </c>
      <c r="V12" s="49"/>
      <c r="W12" s="49"/>
      <c r="X12" s="358"/>
      <c r="Y12" s="358"/>
      <c r="Z12" s="358"/>
      <c r="AA12" s="358"/>
      <c r="AB12" s="359"/>
      <c r="AC12" s="358"/>
      <c r="AD12" s="358"/>
      <c r="AE12" s="358"/>
      <c r="AF12" s="358"/>
      <c r="AG12" s="358"/>
      <c r="AH12" s="359"/>
      <c r="AI12" s="358"/>
      <c r="AJ12" s="358"/>
      <c r="AK12" s="358"/>
      <c r="AL12" s="358"/>
      <c r="AM12" s="358"/>
      <c r="AN12" s="359"/>
    </row>
    <row r="13" spans="2:40" ht="27.95" customHeight="1">
      <c r="B13" s="33" t="s">
        <v>149</v>
      </c>
      <c r="C13" s="44"/>
      <c r="D13" s="45"/>
      <c r="E13" s="46">
        <v>11883</v>
      </c>
      <c r="F13" s="46"/>
      <c r="G13" s="46">
        <v>13287.032299999999</v>
      </c>
      <c r="H13" s="46"/>
      <c r="I13" s="47">
        <v>1118.1546999915845</v>
      </c>
      <c r="J13" s="442"/>
      <c r="K13" s="46">
        <v>10553</v>
      </c>
      <c r="L13" s="48"/>
      <c r="M13" s="46">
        <v>17872.567519999997</v>
      </c>
      <c r="N13" s="48"/>
      <c r="O13" s="47">
        <v>1693.6006367857478</v>
      </c>
      <c r="P13" s="442"/>
      <c r="Q13" s="46">
        <v>10380</v>
      </c>
      <c r="R13" s="48"/>
      <c r="S13" s="46">
        <v>12284.073090000002</v>
      </c>
      <c r="T13" s="48"/>
      <c r="U13" s="47">
        <v>1183.4367138728326</v>
      </c>
      <c r="V13" s="49"/>
      <c r="W13" s="49"/>
      <c r="X13" s="358"/>
      <c r="Y13" s="358"/>
      <c r="Z13" s="358"/>
      <c r="AA13" s="358"/>
      <c r="AB13" s="359"/>
      <c r="AC13" s="358"/>
      <c r="AD13" s="358"/>
      <c r="AE13" s="358"/>
      <c r="AF13" s="358"/>
      <c r="AG13" s="358"/>
      <c r="AH13" s="359"/>
      <c r="AI13" s="358"/>
      <c r="AJ13" s="358"/>
      <c r="AK13" s="358"/>
      <c r="AL13" s="358"/>
      <c r="AM13" s="358"/>
      <c r="AN13" s="359"/>
    </row>
    <row r="14" spans="2:40" ht="27.95" customHeight="1">
      <c r="B14" s="33" t="s">
        <v>150</v>
      </c>
      <c r="C14" s="44"/>
      <c r="D14" s="45"/>
      <c r="E14" s="46">
        <v>5292</v>
      </c>
      <c r="F14" s="46"/>
      <c r="G14" s="46">
        <v>2198.0166799999993</v>
      </c>
      <c r="H14" s="46"/>
      <c r="I14" s="47">
        <v>415.34706727135284</v>
      </c>
      <c r="J14" s="442"/>
      <c r="K14" s="46">
        <v>235191</v>
      </c>
      <c r="L14" s="48"/>
      <c r="M14" s="46">
        <v>94986.313380000109</v>
      </c>
      <c r="N14" s="48"/>
      <c r="O14" s="47">
        <v>403.86882737859918</v>
      </c>
      <c r="P14" s="442"/>
      <c r="Q14" s="46">
        <v>21540</v>
      </c>
      <c r="R14" s="48"/>
      <c r="S14" s="46">
        <v>8938.7471300000016</v>
      </c>
      <c r="T14" s="48"/>
      <c r="U14" s="47">
        <v>414.98361792014862</v>
      </c>
      <c r="V14" s="49"/>
      <c r="W14" s="49"/>
      <c r="X14" s="358"/>
      <c r="Y14" s="358"/>
      <c r="Z14" s="358"/>
      <c r="AA14" s="358"/>
      <c r="AB14" s="359"/>
      <c r="AC14" s="358"/>
      <c r="AD14" s="358"/>
      <c r="AE14" s="358"/>
      <c r="AF14" s="358"/>
      <c r="AG14" s="358"/>
      <c r="AH14" s="359"/>
      <c r="AI14" s="358"/>
      <c r="AJ14" s="358"/>
      <c r="AK14" s="358"/>
      <c r="AL14" s="358"/>
      <c r="AM14" s="358"/>
      <c r="AN14" s="359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442"/>
      <c r="K15" s="46"/>
      <c r="L15" s="48"/>
      <c r="M15" s="46"/>
      <c r="N15" s="48"/>
      <c r="O15" s="47"/>
      <c r="P15" s="442"/>
      <c r="Q15" s="46"/>
      <c r="R15" s="48"/>
      <c r="S15" s="46"/>
      <c r="T15" s="48"/>
      <c r="U15" s="47"/>
      <c r="X15" s="358"/>
      <c r="Y15" s="358"/>
      <c r="Z15" s="358"/>
      <c r="AA15" s="358"/>
      <c r="AB15" s="359"/>
      <c r="AC15" s="358"/>
      <c r="AD15" s="358"/>
      <c r="AE15" s="358"/>
      <c r="AF15" s="358"/>
      <c r="AG15" s="358"/>
      <c r="AH15" s="359"/>
      <c r="AI15" s="358"/>
      <c r="AJ15" s="358"/>
      <c r="AK15" s="358"/>
      <c r="AL15" s="358"/>
      <c r="AM15" s="358"/>
      <c r="AN15" s="359"/>
    </row>
    <row r="16" spans="2:40" s="34" customFormat="1" ht="19.5" customHeight="1">
      <c r="B16" s="50" t="s">
        <v>151</v>
      </c>
      <c r="C16" s="51"/>
      <c r="D16" s="52"/>
      <c r="E16" s="51">
        <v>949983</v>
      </c>
      <c r="F16" s="51"/>
      <c r="G16" s="51">
        <v>944092.82411000133</v>
      </c>
      <c r="H16" s="51"/>
      <c r="I16" s="53">
        <v>993.79970389996595</v>
      </c>
      <c r="J16" s="52"/>
      <c r="K16" s="51">
        <v>6160232</v>
      </c>
      <c r="L16" s="54"/>
      <c r="M16" s="51">
        <v>7322908.2769199889</v>
      </c>
      <c r="N16" s="54"/>
      <c r="O16" s="53">
        <v>1188.7390404971743</v>
      </c>
      <c r="P16" s="52"/>
      <c r="Q16" s="51">
        <v>2357930</v>
      </c>
      <c r="R16" s="54"/>
      <c r="S16" s="51">
        <v>1744071.1067300015</v>
      </c>
      <c r="T16" s="54"/>
      <c r="U16" s="53">
        <v>739.66195210629724</v>
      </c>
      <c r="V16" s="33"/>
      <c r="W16" s="33"/>
      <c r="X16" s="360"/>
      <c r="Y16" s="360"/>
      <c r="Z16" s="360"/>
      <c r="AA16" s="360"/>
      <c r="AB16" s="361"/>
      <c r="AC16" s="360"/>
      <c r="AD16" s="360"/>
      <c r="AE16" s="360"/>
      <c r="AF16" s="360"/>
      <c r="AG16" s="360"/>
      <c r="AH16" s="361"/>
      <c r="AI16" s="360"/>
      <c r="AJ16" s="360"/>
      <c r="AK16" s="360"/>
      <c r="AL16" s="360"/>
      <c r="AM16" s="360"/>
      <c r="AN16" s="361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50"/>
      <c r="C18" s="450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499999999999993" customHeight="1">
      <c r="B19" s="444"/>
      <c r="C19" s="444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5" customHeight="1">
      <c r="B20" s="445" t="s">
        <v>139</v>
      </c>
      <c r="C20" s="446"/>
      <c r="D20" s="38"/>
      <c r="E20" s="447" t="s">
        <v>107</v>
      </c>
      <c r="F20" s="448"/>
      <c r="G20" s="448"/>
      <c r="H20" s="448"/>
      <c r="I20" s="449"/>
      <c r="J20" s="38"/>
      <c r="K20" s="447" t="s">
        <v>108</v>
      </c>
      <c r="L20" s="448"/>
      <c r="M20" s="448"/>
      <c r="N20" s="448"/>
      <c r="O20" s="449"/>
      <c r="P20" s="38"/>
      <c r="Q20" s="447" t="s">
        <v>152</v>
      </c>
      <c r="R20" s="448"/>
      <c r="S20" s="448"/>
      <c r="T20" s="448"/>
      <c r="U20" s="449"/>
    </row>
    <row r="21" spans="2:32" s="421" customFormat="1" ht="4.5" customHeight="1">
      <c r="B21" s="426"/>
      <c r="C21" s="425"/>
      <c r="D21" s="424"/>
      <c r="E21" s="426"/>
      <c r="F21" s="420"/>
      <c r="G21" s="420"/>
      <c r="H21" s="420"/>
      <c r="I21" s="420"/>
      <c r="J21" s="427"/>
      <c r="K21" s="426"/>
      <c r="L21" s="420"/>
      <c r="M21" s="420"/>
      <c r="N21" s="420"/>
      <c r="O21" s="420"/>
      <c r="P21" s="427"/>
      <c r="Q21" s="426"/>
      <c r="R21" s="420"/>
      <c r="S21" s="420"/>
      <c r="T21" s="420"/>
      <c r="U21" s="420"/>
      <c r="X21" s="422"/>
      <c r="Y21" s="422"/>
      <c r="Z21" s="422"/>
      <c r="AA21" s="422"/>
      <c r="AB21" s="422"/>
      <c r="AC21" s="422"/>
      <c r="AD21" s="422"/>
      <c r="AE21" s="422"/>
      <c r="AF21" s="422"/>
    </row>
    <row r="22" spans="2:32" ht="27.95" customHeight="1">
      <c r="B22" s="429" t="s">
        <v>141</v>
      </c>
      <c r="C22" s="423"/>
      <c r="D22" s="39"/>
      <c r="E22" s="430" t="s">
        <v>7</v>
      </c>
      <c r="F22" s="428"/>
      <c r="G22" s="430" t="s">
        <v>142</v>
      </c>
      <c r="H22" s="428"/>
      <c r="I22" s="430" t="s">
        <v>143</v>
      </c>
      <c r="J22" s="431"/>
      <c r="K22" s="430" t="s">
        <v>7</v>
      </c>
      <c r="L22" s="428"/>
      <c r="M22" s="430" t="s">
        <v>142</v>
      </c>
      <c r="N22" s="428"/>
      <c r="O22" s="430" t="s">
        <v>143</v>
      </c>
      <c r="P22" s="431"/>
      <c r="Q22" s="430" t="s">
        <v>7</v>
      </c>
      <c r="R22" s="428"/>
      <c r="S22" s="430" t="s">
        <v>142</v>
      </c>
      <c r="T22" s="428"/>
      <c r="U22" s="432" t="s">
        <v>143</v>
      </c>
    </row>
    <row r="23" spans="2:32" s="34" customFormat="1" ht="9.9499999999999993" customHeight="1">
      <c r="B23" s="456"/>
      <c r="C23" s="456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259590</v>
      </c>
      <c r="F24" s="46"/>
      <c r="G24" s="46">
        <v>111131.21071999994</v>
      </c>
      <c r="H24" s="46"/>
      <c r="I24" s="47">
        <v>428.10281875264815</v>
      </c>
      <c r="J24" s="45"/>
      <c r="K24" s="46">
        <v>31150</v>
      </c>
      <c r="L24" s="48"/>
      <c r="M24" s="46">
        <v>19481.091159999989</v>
      </c>
      <c r="N24" s="48"/>
      <c r="O24" s="47">
        <v>625.39618491171711</v>
      </c>
      <c r="P24" s="45"/>
      <c r="Q24" s="46">
        <v>7196502</v>
      </c>
      <c r="R24" s="48"/>
      <c r="S24" s="46">
        <v>8161818.9070399879</v>
      </c>
      <c r="T24" s="48"/>
      <c r="U24" s="47">
        <v>1134.1369608512564</v>
      </c>
      <c r="V24" s="33"/>
      <c r="W24" s="59"/>
    </row>
    <row r="25" spans="2:32" s="34" customFormat="1" ht="27.95" customHeight="1">
      <c r="B25" s="33" t="s">
        <v>145</v>
      </c>
      <c r="C25" s="44"/>
      <c r="D25" s="45"/>
      <c r="E25" s="46">
        <v>64163</v>
      </c>
      <c r="F25" s="46"/>
      <c r="G25" s="46">
        <v>22169.732509999991</v>
      </c>
      <c r="H25" s="46"/>
      <c r="I25" s="47">
        <v>345.52206894939434</v>
      </c>
      <c r="J25" s="45"/>
      <c r="K25" s="46">
        <v>9913</v>
      </c>
      <c r="L25" s="48"/>
      <c r="M25" s="46">
        <v>4678.852060000002</v>
      </c>
      <c r="N25" s="48"/>
      <c r="O25" s="47">
        <v>471.99153233128237</v>
      </c>
      <c r="P25" s="45"/>
      <c r="Q25" s="46">
        <v>1974292</v>
      </c>
      <c r="R25" s="48"/>
      <c r="S25" s="46">
        <v>1406810.3229599991</v>
      </c>
      <c r="T25" s="48"/>
      <c r="U25" s="47">
        <v>712.56446511458239</v>
      </c>
      <c r="V25" s="33"/>
      <c r="W25" s="59"/>
    </row>
    <row r="26" spans="2:32" s="34" customFormat="1" ht="27.95" customHeight="1">
      <c r="B26" s="33" t="s">
        <v>146</v>
      </c>
      <c r="C26" s="44"/>
      <c r="D26" s="45"/>
      <c r="E26" s="46">
        <v>4924</v>
      </c>
      <c r="F26" s="46"/>
      <c r="G26" s="46">
        <v>2443.4979600000006</v>
      </c>
      <c r="H26" s="46"/>
      <c r="I26" s="47">
        <v>496.24247766043874</v>
      </c>
      <c r="J26" s="45"/>
      <c r="K26" s="46">
        <v>1196</v>
      </c>
      <c r="L26" s="48"/>
      <c r="M26" s="46">
        <v>762.83298000000025</v>
      </c>
      <c r="N26" s="48"/>
      <c r="O26" s="47">
        <v>637.82021739130448</v>
      </c>
      <c r="P26" s="45"/>
      <c r="Q26" s="46">
        <v>121969</v>
      </c>
      <c r="R26" s="48"/>
      <c r="S26" s="46">
        <v>129411.30951000001</v>
      </c>
      <c r="T26" s="48"/>
      <c r="U26" s="47">
        <v>1061.0180415515417</v>
      </c>
      <c r="V26" s="33"/>
      <c r="W26" s="59"/>
    </row>
    <row r="27" spans="2:32" s="34" customFormat="1" ht="27.95" customHeight="1">
      <c r="B27" s="33" t="s">
        <v>147</v>
      </c>
      <c r="C27" s="44"/>
      <c r="D27" s="45"/>
      <c r="E27" s="46">
        <v>1959</v>
      </c>
      <c r="F27" s="46"/>
      <c r="G27" s="46">
        <v>1445.86826</v>
      </c>
      <c r="H27" s="46"/>
      <c r="I27" s="47">
        <v>738.06445125063806</v>
      </c>
      <c r="J27" s="45"/>
      <c r="K27" s="46">
        <v>614</v>
      </c>
      <c r="L27" s="48"/>
      <c r="M27" s="46">
        <v>600.3361000000001</v>
      </c>
      <c r="N27" s="48"/>
      <c r="O27" s="47">
        <v>977.74609120521188</v>
      </c>
      <c r="P27" s="45"/>
      <c r="Q27" s="46">
        <v>62080</v>
      </c>
      <c r="R27" s="48"/>
      <c r="S27" s="46">
        <v>112278.07985999998</v>
      </c>
      <c r="T27" s="48"/>
      <c r="U27" s="47">
        <v>1808.6030905283503</v>
      </c>
      <c r="V27" s="33"/>
      <c r="W27" s="59"/>
    </row>
    <row r="28" spans="2:32" s="34" customFormat="1" ht="27.95" customHeight="1">
      <c r="B28" s="33" t="s">
        <v>148</v>
      </c>
      <c r="C28" s="44"/>
      <c r="D28" s="45"/>
      <c r="E28" s="46">
        <v>11203</v>
      </c>
      <c r="F28" s="46"/>
      <c r="G28" s="46">
        <v>4842.8588399999981</v>
      </c>
      <c r="H28" s="46"/>
      <c r="I28" s="47">
        <v>432.28232080692652</v>
      </c>
      <c r="J28" s="45"/>
      <c r="K28" s="46">
        <v>535</v>
      </c>
      <c r="L28" s="48"/>
      <c r="M28" s="46">
        <v>506.34676999999994</v>
      </c>
      <c r="N28" s="48"/>
      <c r="O28" s="47">
        <v>946.44256074766349</v>
      </c>
      <c r="P28" s="45"/>
      <c r="Q28" s="46">
        <v>203710</v>
      </c>
      <c r="R28" s="48"/>
      <c r="S28" s="46">
        <v>219249.46565000003</v>
      </c>
      <c r="T28" s="48"/>
      <c r="U28" s="47">
        <v>1076.2822917382555</v>
      </c>
      <c r="V28" s="33"/>
      <c r="W28" s="59"/>
    </row>
    <row r="29" spans="2:32" s="34" customFormat="1" ht="27.95" customHeight="1">
      <c r="B29" s="33" t="s">
        <v>149</v>
      </c>
      <c r="C29" s="44"/>
      <c r="D29" s="45"/>
      <c r="E29" s="46">
        <v>1091</v>
      </c>
      <c r="F29" s="46"/>
      <c r="G29" s="46">
        <v>850.71569000000022</v>
      </c>
      <c r="H29" s="46"/>
      <c r="I29" s="47">
        <v>779.75773602199831</v>
      </c>
      <c r="J29" s="45"/>
      <c r="K29" s="46">
        <v>202</v>
      </c>
      <c r="L29" s="48"/>
      <c r="M29" s="46">
        <v>243.92114999999998</v>
      </c>
      <c r="N29" s="48"/>
      <c r="O29" s="47">
        <v>1207.5304455445544</v>
      </c>
      <c r="P29" s="45"/>
      <c r="Q29" s="46">
        <v>34109</v>
      </c>
      <c r="R29" s="48"/>
      <c r="S29" s="46">
        <v>44538.309750000022</v>
      </c>
      <c r="T29" s="48"/>
      <c r="U29" s="47">
        <v>1305.764160485503</v>
      </c>
      <c r="V29" s="33"/>
      <c r="W29" s="59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262023</v>
      </c>
      <c r="R30" s="48"/>
      <c r="S30" s="46">
        <v>106123.07719000011</v>
      </c>
      <c r="T30" s="48"/>
      <c r="U30" s="47">
        <v>405.01435824336079</v>
      </c>
      <c r="V30" s="33"/>
      <c r="W30" s="59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342930</v>
      </c>
      <c r="F32" s="61"/>
      <c r="G32" s="61">
        <v>142883.8839799999</v>
      </c>
      <c r="H32" s="61"/>
      <c r="I32" s="62">
        <v>416.6561221823693</v>
      </c>
      <c r="J32" s="52"/>
      <c r="K32" s="61">
        <v>43610</v>
      </c>
      <c r="L32" s="63"/>
      <c r="M32" s="61">
        <v>26273.380219999992</v>
      </c>
      <c r="N32" s="63"/>
      <c r="O32" s="62">
        <v>602.46228433845431</v>
      </c>
      <c r="P32" s="52"/>
      <c r="Q32" s="61">
        <v>9854685</v>
      </c>
      <c r="R32" s="63"/>
      <c r="S32" s="61">
        <v>10180229.471959993</v>
      </c>
      <c r="T32" s="63"/>
      <c r="U32" s="62">
        <v>1033.034487856283</v>
      </c>
      <c r="V32" s="33"/>
      <c r="W32" s="59"/>
    </row>
    <row r="33" spans="2:40" ht="9.9499999999999993" customHeight="1">
      <c r="B33" s="457"/>
      <c r="C33" s="457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60"/>
      <c r="C34" s="460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5" customHeight="1">
      <c r="B36" s="69" t="s">
        <v>196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5" customHeight="1">
      <c r="B37" s="461"/>
      <c r="C37" s="461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462" t="s">
        <v>155</v>
      </c>
      <c r="C38" s="463"/>
      <c r="D38" s="335"/>
      <c r="E38" s="447" t="s">
        <v>154</v>
      </c>
      <c r="F38" s="451"/>
      <c r="G38" s="451"/>
      <c r="H38" s="451"/>
      <c r="I38" s="452"/>
      <c r="J38" s="70"/>
      <c r="K38" s="447" t="s">
        <v>151</v>
      </c>
      <c r="L38" s="451"/>
      <c r="M38" s="451"/>
      <c r="N38" s="451"/>
      <c r="O38" s="452"/>
      <c r="P38" s="70"/>
      <c r="Q38" s="453" t="s">
        <v>179</v>
      </c>
      <c r="R38" s="454"/>
      <c r="S38" s="454"/>
      <c r="T38" s="454"/>
      <c r="U38" s="455"/>
      <c r="X38" s="363"/>
      <c r="Y38" s="365"/>
      <c r="Z38" s="363"/>
      <c r="AA38" s="362"/>
      <c r="AB38" s="364"/>
      <c r="AC38" s="362"/>
      <c r="AD38" s="363"/>
      <c r="AE38" s="365"/>
      <c r="AF38" s="363"/>
      <c r="AG38" s="362"/>
      <c r="AH38" s="364"/>
      <c r="AI38" s="362"/>
      <c r="AJ38" s="364"/>
      <c r="AK38" s="364"/>
      <c r="AL38" s="364"/>
      <c r="AM38" s="364"/>
      <c r="AN38" s="364"/>
    </row>
    <row r="39" spans="2:40" ht="27.95" customHeight="1">
      <c r="B39" s="463" t="s">
        <v>155</v>
      </c>
      <c r="C39" s="463"/>
      <c r="D39" s="336"/>
      <c r="E39" s="430" t="s">
        <v>7</v>
      </c>
      <c r="F39" s="433"/>
      <c r="G39" s="430"/>
      <c r="H39" s="433"/>
      <c r="I39" s="430" t="s">
        <v>143</v>
      </c>
      <c r="J39" s="431"/>
      <c r="K39" s="430" t="s">
        <v>7</v>
      </c>
      <c r="L39" s="40"/>
      <c r="M39" s="430"/>
      <c r="N39" s="40"/>
      <c r="O39" s="430" t="s">
        <v>143</v>
      </c>
      <c r="P39" s="431"/>
      <c r="Q39" s="430" t="s">
        <v>7</v>
      </c>
      <c r="R39" s="40"/>
      <c r="S39" s="430"/>
      <c r="T39" s="40"/>
      <c r="U39" s="432" t="s">
        <v>143</v>
      </c>
      <c r="X39" s="363"/>
      <c r="Y39" s="365"/>
      <c r="Z39" s="363"/>
      <c r="AA39" s="362"/>
      <c r="AB39" s="364"/>
      <c r="AC39" s="362"/>
      <c r="AD39" s="363"/>
      <c r="AE39" s="365"/>
      <c r="AF39" s="363"/>
      <c r="AG39" s="362"/>
      <c r="AH39" s="364"/>
      <c r="AI39" s="362"/>
      <c r="AJ39" s="364"/>
      <c r="AK39" s="364"/>
      <c r="AL39" s="364"/>
      <c r="AM39" s="364"/>
      <c r="AN39" s="364"/>
    </row>
    <row r="40" spans="2:40" ht="9.9499999999999993" customHeight="1">
      <c r="B40" s="458"/>
      <c r="C40" s="458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63"/>
      <c r="Y40" s="365"/>
      <c r="Z40" s="363"/>
      <c r="AA40" s="362"/>
      <c r="AB40" s="364"/>
      <c r="AC40" s="362"/>
      <c r="AD40" s="363"/>
      <c r="AE40" s="365"/>
      <c r="AF40" s="363"/>
      <c r="AG40" s="362"/>
      <c r="AH40" s="364"/>
      <c r="AI40" s="362"/>
      <c r="AJ40" s="364"/>
      <c r="AK40" s="364"/>
      <c r="AL40" s="364"/>
      <c r="AM40" s="364"/>
      <c r="AN40" s="364"/>
    </row>
    <row r="41" spans="2:40" ht="18" customHeight="1">
      <c r="B41" s="33" t="s">
        <v>48</v>
      </c>
      <c r="D41" s="42"/>
      <c r="E41" s="438">
        <v>7845</v>
      </c>
      <c r="F41" s="439"/>
      <c r="G41" s="438"/>
      <c r="H41" s="421"/>
      <c r="I41" s="440">
        <v>992.09696367112849</v>
      </c>
      <c r="J41" s="441"/>
      <c r="K41" s="438">
        <v>9929</v>
      </c>
      <c r="L41" s="438"/>
      <c r="M41" s="438"/>
      <c r="N41" s="421"/>
      <c r="O41" s="440">
        <v>965.12118944506017</v>
      </c>
      <c r="P41" s="441"/>
      <c r="Q41" s="440">
        <v>79.010977943398132</v>
      </c>
      <c r="R41" s="440"/>
      <c r="S41" s="440"/>
      <c r="T41" s="440"/>
      <c r="U41" s="440">
        <v>102.79506600011334</v>
      </c>
    </row>
    <row r="42" spans="2:40" ht="9.9499999999999993" customHeight="1">
      <c r="D42" s="42"/>
      <c r="E42" s="438"/>
      <c r="F42" s="439"/>
      <c r="G42" s="438"/>
      <c r="H42" s="421"/>
      <c r="I42" s="440"/>
      <c r="J42" s="441"/>
      <c r="K42" s="438"/>
      <c r="L42" s="438"/>
      <c r="M42" s="438"/>
      <c r="N42" s="421"/>
      <c r="O42" s="440"/>
      <c r="P42" s="441"/>
      <c r="Q42" s="440"/>
      <c r="R42" s="440"/>
      <c r="S42" s="440"/>
      <c r="T42" s="440"/>
      <c r="U42" s="440"/>
    </row>
    <row r="43" spans="2:40" ht="18" customHeight="1">
      <c r="B43" s="33" t="s">
        <v>49</v>
      </c>
      <c r="D43" s="42"/>
      <c r="E43" s="438">
        <v>22934</v>
      </c>
      <c r="F43" s="439"/>
      <c r="G43" s="438"/>
      <c r="H43" s="421"/>
      <c r="I43" s="440">
        <v>1439.1700191854891</v>
      </c>
      <c r="J43" s="441"/>
      <c r="K43" s="438">
        <v>28198</v>
      </c>
      <c r="L43" s="438"/>
      <c r="M43" s="438"/>
      <c r="N43" s="421"/>
      <c r="O43" s="440">
        <v>1330.0233140648277</v>
      </c>
      <c r="P43" s="441"/>
      <c r="Q43" s="440">
        <v>81.332009362366122</v>
      </c>
      <c r="R43" s="440"/>
      <c r="S43" s="440"/>
      <c r="T43" s="440"/>
      <c r="U43" s="440">
        <v>108.20637532939827</v>
      </c>
    </row>
    <row r="44" spans="2:40" ht="9.9499999999999993" customHeight="1">
      <c r="B44" s="459"/>
      <c r="C44" s="459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40:C40"/>
    <mergeCell ref="B44:C44"/>
    <mergeCell ref="B34:C34"/>
    <mergeCell ref="B37:C37"/>
    <mergeCell ref="B38:C39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BR83"/>
  <sheetViews>
    <sheetView showGridLines="0" showRowColHeaders="0" showZeros="0" topLeftCell="A41" zoomScaleNormal="100" workbookViewId="0">
      <selection activeCell="J28" sqref="J28"/>
    </sheetView>
  </sheetViews>
  <sheetFormatPr baseColWidth="10" defaultColWidth="10.140625" defaultRowHeight="12.75"/>
  <cols>
    <col min="1" max="1" width="2" style="79" customWidth="1"/>
    <col min="2" max="2" width="8.28515625" style="79" customWidth="1"/>
    <col min="3" max="6" width="10.7109375" style="79" customWidth="1"/>
    <col min="7" max="8" width="10.7109375" style="79" hidden="1" customWidth="1"/>
    <col min="9" max="14" width="10.7109375" style="79" customWidth="1"/>
    <col min="15" max="16" width="10.7109375" style="79" hidden="1" customWidth="1"/>
    <col min="17" max="18" width="10.7109375" style="79" customWidth="1"/>
    <col min="19" max="19" width="6.28515625" style="79" customWidth="1"/>
    <col min="20" max="22" width="7.7109375" style="79" customWidth="1"/>
    <col min="23" max="16384" width="10.140625" style="79"/>
  </cols>
  <sheetData>
    <row r="1" spans="2:70" ht="18.95" customHeight="1">
      <c r="B1" s="478" t="s">
        <v>181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</row>
    <row r="2" spans="2:70" ht="18.95" customHeight="1">
      <c r="B2" s="480" t="s">
        <v>197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T2" s="9" t="s">
        <v>178</v>
      </c>
      <c r="U2" s="356"/>
      <c r="V2" s="355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6"/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F2" s="356"/>
      <c r="BG2" s="356"/>
      <c r="BH2" s="356"/>
      <c r="BI2" s="356"/>
      <c r="BJ2" s="356"/>
      <c r="BK2" s="356"/>
      <c r="BL2" s="356"/>
      <c r="BM2" s="356"/>
      <c r="BN2" s="356"/>
      <c r="BO2" s="356"/>
      <c r="BP2" s="356"/>
      <c r="BQ2" s="356"/>
      <c r="BR2" s="356"/>
    </row>
    <row r="3" spans="2:70" ht="18.95" customHeight="1">
      <c r="B3" s="482" t="s">
        <v>192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356"/>
      <c r="BQ3" s="356"/>
      <c r="BR3" s="356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6"/>
      <c r="AU4" s="356"/>
      <c r="AV4" s="356"/>
      <c r="AW4" s="356"/>
      <c r="AX4" s="356"/>
      <c r="AY4" s="356"/>
      <c r="AZ4" s="356"/>
      <c r="BA4" s="356"/>
      <c r="BB4" s="356"/>
      <c r="BC4" s="356"/>
      <c r="BD4" s="356"/>
      <c r="BE4" s="356"/>
      <c r="BF4" s="356"/>
      <c r="BG4" s="356"/>
      <c r="BH4" s="356"/>
      <c r="BI4" s="356"/>
      <c r="BJ4" s="356"/>
      <c r="BK4" s="356"/>
      <c r="BL4" s="356"/>
      <c r="BM4" s="356"/>
      <c r="BN4" s="356"/>
      <c r="BO4" s="356"/>
      <c r="BP4" s="356"/>
      <c r="BQ4" s="356"/>
      <c r="BR4" s="356"/>
    </row>
    <row r="5" spans="2:70" ht="14.25" customHeight="1" thickTop="1">
      <c r="B5" s="464" t="s">
        <v>0</v>
      </c>
      <c r="C5" s="467" t="s">
        <v>28</v>
      </c>
      <c r="D5" s="468"/>
      <c r="E5" s="468"/>
      <c r="F5" s="468"/>
      <c r="G5" s="468"/>
      <c r="H5" s="468"/>
      <c r="I5" s="468"/>
      <c r="J5" s="469"/>
      <c r="K5" s="467" t="s">
        <v>29</v>
      </c>
      <c r="L5" s="468"/>
      <c r="M5" s="468"/>
      <c r="N5" s="468"/>
      <c r="O5" s="468"/>
      <c r="P5" s="468"/>
      <c r="Q5" s="468"/>
      <c r="R5" s="469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356"/>
      <c r="AW5" s="356"/>
      <c r="AX5" s="356"/>
      <c r="AY5" s="356"/>
      <c r="AZ5" s="356"/>
      <c r="BA5" s="356"/>
      <c r="BB5" s="356"/>
      <c r="BC5" s="356"/>
      <c r="BD5" s="356"/>
      <c r="BE5" s="356"/>
      <c r="BF5" s="356"/>
      <c r="BG5" s="356"/>
      <c r="BH5" s="356"/>
      <c r="BI5" s="356"/>
      <c r="BJ5" s="356"/>
      <c r="BK5" s="356"/>
      <c r="BL5" s="356"/>
      <c r="BM5" s="356"/>
      <c r="BN5" s="356"/>
      <c r="BO5" s="356"/>
      <c r="BP5" s="356"/>
      <c r="BQ5" s="356"/>
      <c r="BR5" s="356"/>
    </row>
    <row r="6" spans="2:70" ht="14.25" customHeight="1">
      <c r="B6" s="465"/>
      <c r="C6" s="470" t="s">
        <v>3</v>
      </c>
      <c r="D6" s="471"/>
      <c r="E6" s="472" t="s">
        <v>4</v>
      </c>
      <c r="F6" s="473"/>
      <c r="G6" s="470" t="s">
        <v>5</v>
      </c>
      <c r="H6" s="471"/>
      <c r="I6" s="470" t="s">
        <v>6</v>
      </c>
      <c r="J6" s="471"/>
      <c r="K6" s="470" t="s">
        <v>3</v>
      </c>
      <c r="L6" s="471"/>
      <c r="M6" s="472" t="s">
        <v>4</v>
      </c>
      <c r="N6" s="473"/>
      <c r="O6" s="470" t="s">
        <v>5</v>
      </c>
      <c r="P6" s="471"/>
      <c r="Q6" s="470" t="s">
        <v>6</v>
      </c>
      <c r="R6" s="471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  <c r="BB6" s="356"/>
      <c r="BC6" s="356"/>
      <c r="BD6" s="356"/>
      <c r="BE6" s="356"/>
      <c r="BF6" s="356"/>
      <c r="BG6" s="356"/>
      <c r="BH6" s="356"/>
      <c r="BI6" s="356"/>
      <c r="BJ6" s="356"/>
      <c r="BK6" s="356"/>
      <c r="BL6" s="356"/>
      <c r="BM6" s="356"/>
      <c r="BN6" s="356"/>
      <c r="BO6" s="356"/>
      <c r="BP6" s="356"/>
      <c r="BQ6" s="356"/>
      <c r="BR6" s="356"/>
    </row>
    <row r="7" spans="2:70" ht="14.25" customHeight="1">
      <c r="B7" s="466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56"/>
      <c r="BF7" s="356"/>
      <c r="BG7" s="356"/>
      <c r="BH7" s="356"/>
      <c r="BI7" s="356"/>
      <c r="BJ7" s="356"/>
      <c r="BK7" s="356"/>
      <c r="BL7" s="356"/>
      <c r="BM7" s="356"/>
      <c r="BN7" s="356"/>
      <c r="BO7" s="356"/>
      <c r="BP7" s="356"/>
      <c r="BQ7" s="356"/>
      <c r="BR7" s="356"/>
    </row>
    <row r="8" spans="2:70" ht="14.25" customHeight="1">
      <c r="B8" s="397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85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9">
        <v>0</v>
      </c>
      <c r="U8" s="356"/>
      <c r="V8" s="366"/>
      <c r="W8" s="357"/>
      <c r="X8" s="366"/>
      <c r="Y8" s="357"/>
      <c r="Z8" s="366"/>
      <c r="AA8" s="357"/>
      <c r="AB8" s="366"/>
      <c r="AC8" s="357"/>
      <c r="AD8" s="366"/>
      <c r="AE8" s="357"/>
      <c r="AF8" s="366"/>
      <c r="AG8" s="357"/>
      <c r="AH8" s="366"/>
      <c r="AI8" s="357"/>
      <c r="AJ8" s="366"/>
      <c r="AK8" s="357"/>
      <c r="AL8" s="356"/>
      <c r="AM8" s="356"/>
      <c r="AN8" s="356"/>
      <c r="AO8" s="356"/>
      <c r="AP8" s="356"/>
      <c r="AQ8" s="356"/>
      <c r="AR8" s="356"/>
      <c r="AS8" s="356"/>
      <c r="AT8" s="356"/>
      <c r="AU8" s="356"/>
      <c r="AV8" s="356"/>
      <c r="AW8" s="356"/>
      <c r="AX8" s="356"/>
      <c r="AY8" s="356"/>
      <c r="AZ8" s="356"/>
      <c r="BA8" s="356"/>
      <c r="BB8" s="356"/>
      <c r="BC8" s="356"/>
      <c r="BD8" s="356"/>
      <c r="BE8" s="356"/>
      <c r="BF8" s="356"/>
      <c r="BG8" s="356"/>
      <c r="BH8" s="356"/>
      <c r="BI8" s="356"/>
      <c r="BJ8" s="356"/>
      <c r="BK8" s="356"/>
      <c r="BL8" s="356"/>
      <c r="BM8" s="356"/>
      <c r="BN8" s="356"/>
      <c r="BO8" s="356"/>
      <c r="BP8" s="356"/>
      <c r="BQ8" s="356"/>
      <c r="BR8" s="356"/>
    </row>
    <row r="9" spans="2:70" ht="14.25" customHeight="1">
      <c r="B9" s="398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6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90">
        <v>0</v>
      </c>
      <c r="U9" s="356"/>
      <c r="V9" s="366"/>
      <c r="W9" s="357"/>
      <c r="X9" s="366"/>
      <c r="Y9" s="357"/>
      <c r="Z9" s="366"/>
      <c r="AA9" s="357"/>
      <c r="AB9" s="366"/>
      <c r="AC9" s="357"/>
      <c r="AD9" s="366"/>
      <c r="AE9" s="357"/>
      <c r="AF9" s="366"/>
      <c r="AG9" s="357"/>
      <c r="AH9" s="366"/>
      <c r="AI9" s="357"/>
      <c r="AJ9" s="366"/>
      <c r="AK9" s="357"/>
      <c r="AL9" s="356"/>
      <c r="AM9" s="356"/>
      <c r="AN9" s="356"/>
      <c r="AO9" s="356"/>
      <c r="AP9" s="356"/>
      <c r="AQ9" s="356"/>
      <c r="AR9" s="356"/>
      <c r="AS9" s="356"/>
      <c r="AT9" s="356"/>
      <c r="AU9" s="356"/>
      <c r="AV9" s="356"/>
      <c r="AW9" s="356"/>
      <c r="AX9" s="356"/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</row>
    <row r="10" spans="2:70" ht="14.25" customHeight="1">
      <c r="B10" s="399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6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90">
        <v>0</v>
      </c>
      <c r="U10" s="356"/>
      <c r="V10" s="366"/>
      <c r="W10" s="357"/>
      <c r="X10" s="366"/>
      <c r="Y10" s="357"/>
      <c r="Z10" s="366"/>
      <c r="AA10" s="357"/>
      <c r="AB10" s="366"/>
      <c r="AC10" s="357"/>
      <c r="AD10" s="366"/>
      <c r="AE10" s="357"/>
      <c r="AF10" s="366"/>
      <c r="AG10" s="357"/>
      <c r="AH10" s="366"/>
      <c r="AI10" s="357"/>
      <c r="AJ10" s="366"/>
      <c r="AK10" s="357"/>
      <c r="AL10" s="356"/>
      <c r="AM10" s="356"/>
      <c r="AN10" s="356"/>
      <c r="AO10" s="356"/>
      <c r="AP10" s="356"/>
      <c r="AQ10" s="356"/>
      <c r="AR10" s="356"/>
      <c r="AS10" s="356"/>
      <c r="AT10" s="356"/>
      <c r="AU10" s="356"/>
      <c r="AV10" s="356"/>
      <c r="AW10" s="356"/>
      <c r="AX10" s="356"/>
      <c r="AY10" s="356"/>
      <c r="AZ10" s="356"/>
      <c r="BA10" s="356"/>
      <c r="BB10" s="356"/>
      <c r="BC10" s="356"/>
      <c r="BD10" s="356"/>
      <c r="BE10" s="356"/>
      <c r="BF10" s="356"/>
      <c r="BG10" s="356"/>
      <c r="BH10" s="356"/>
      <c r="BI10" s="356"/>
      <c r="BJ10" s="356"/>
      <c r="BK10" s="356"/>
      <c r="BL10" s="356"/>
      <c r="BM10" s="356"/>
      <c r="BN10" s="356"/>
      <c r="BO10" s="356"/>
      <c r="BP10" s="356"/>
      <c r="BQ10" s="356"/>
      <c r="BR10" s="356"/>
    </row>
    <row r="11" spans="2:70" ht="14.25" customHeight="1">
      <c r="B11" s="399" t="s">
        <v>12</v>
      </c>
      <c r="C11" s="88">
        <v>1</v>
      </c>
      <c r="D11" s="89">
        <v>630.27</v>
      </c>
      <c r="E11" s="88">
        <v>2</v>
      </c>
      <c r="F11" s="89">
        <v>1124.4000000000001</v>
      </c>
      <c r="G11" s="88">
        <v>0</v>
      </c>
      <c r="H11" s="89">
        <v>0</v>
      </c>
      <c r="I11" s="88">
        <v>3</v>
      </c>
      <c r="J11" s="89">
        <v>959.69</v>
      </c>
      <c r="K11" s="386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90">
        <v>0</v>
      </c>
      <c r="U11" s="356"/>
      <c r="V11" s="366"/>
      <c r="W11" s="357"/>
      <c r="X11" s="366"/>
      <c r="Y11" s="357"/>
      <c r="Z11" s="366"/>
      <c r="AA11" s="357"/>
      <c r="AB11" s="366"/>
      <c r="AC11" s="357"/>
      <c r="AD11" s="366"/>
      <c r="AE11" s="357"/>
      <c r="AF11" s="366"/>
      <c r="AG11" s="357"/>
      <c r="AH11" s="366"/>
      <c r="AI11" s="357"/>
      <c r="AJ11" s="366"/>
      <c r="AK11" s="357"/>
      <c r="AL11" s="356"/>
      <c r="AM11" s="356"/>
      <c r="AN11" s="356"/>
      <c r="AO11" s="356"/>
      <c r="AP11" s="356"/>
      <c r="AQ11" s="356"/>
      <c r="AR11" s="356"/>
      <c r="AS11" s="356"/>
      <c r="AT11" s="356"/>
      <c r="AU11" s="356"/>
      <c r="AV11" s="356"/>
      <c r="AW11" s="356"/>
      <c r="AX11" s="356"/>
      <c r="AY11" s="356"/>
      <c r="AZ11" s="356"/>
      <c r="BA11" s="356"/>
      <c r="BB11" s="356"/>
      <c r="BC11" s="356"/>
      <c r="BD11" s="356"/>
      <c r="BE11" s="356"/>
      <c r="BF11" s="356"/>
      <c r="BG11" s="356"/>
      <c r="BH11" s="356"/>
      <c r="BI11" s="356"/>
      <c r="BJ11" s="356"/>
      <c r="BK11" s="356"/>
      <c r="BL11" s="356"/>
      <c r="BM11" s="356"/>
      <c r="BN11" s="356"/>
      <c r="BO11" s="356"/>
      <c r="BP11" s="356"/>
      <c r="BQ11" s="356"/>
      <c r="BR11" s="356"/>
    </row>
    <row r="12" spans="2:70" ht="14.25" customHeight="1">
      <c r="B12" s="399" t="s">
        <v>13</v>
      </c>
      <c r="C12" s="88">
        <v>279</v>
      </c>
      <c r="D12" s="89">
        <v>783.08548387096766</v>
      </c>
      <c r="E12" s="88">
        <v>110</v>
      </c>
      <c r="F12" s="89">
        <v>697.70536363636313</v>
      </c>
      <c r="G12" s="88">
        <v>0</v>
      </c>
      <c r="H12" s="89">
        <v>0</v>
      </c>
      <c r="I12" s="88">
        <v>389</v>
      </c>
      <c r="J12" s="89">
        <v>758.94200514138799</v>
      </c>
      <c r="K12" s="386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90">
        <v>0</v>
      </c>
      <c r="U12" s="356"/>
      <c r="V12" s="366"/>
      <c r="W12" s="357"/>
      <c r="X12" s="366"/>
      <c r="Y12" s="357"/>
      <c r="Z12" s="366"/>
      <c r="AA12" s="357"/>
      <c r="AB12" s="366"/>
      <c r="AC12" s="357"/>
      <c r="AD12" s="366"/>
      <c r="AE12" s="357"/>
      <c r="AF12" s="366"/>
      <c r="AG12" s="357"/>
      <c r="AH12" s="366"/>
      <c r="AI12" s="357"/>
      <c r="AJ12" s="366"/>
      <c r="AK12" s="357"/>
      <c r="AL12" s="356"/>
      <c r="AM12" s="356"/>
      <c r="AN12" s="356"/>
      <c r="AO12" s="356"/>
      <c r="AP12" s="356"/>
      <c r="AQ12" s="356"/>
      <c r="AR12" s="356"/>
      <c r="AS12" s="356"/>
      <c r="AT12" s="356"/>
      <c r="AU12" s="356"/>
      <c r="AV12" s="356"/>
      <c r="AW12" s="356"/>
      <c r="AX12" s="356"/>
      <c r="AY12" s="356"/>
      <c r="AZ12" s="356"/>
      <c r="BA12" s="356"/>
      <c r="BB12" s="356"/>
      <c r="BC12" s="356"/>
      <c r="BD12" s="356"/>
      <c r="BE12" s="356"/>
      <c r="BF12" s="356"/>
      <c r="BG12" s="356"/>
      <c r="BH12" s="356"/>
      <c r="BI12" s="356"/>
      <c r="BJ12" s="356"/>
      <c r="BK12" s="356"/>
      <c r="BL12" s="356"/>
      <c r="BM12" s="356"/>
      <c r="BN12" s="356"/>
      <c r="BO12" s="356"/>
      <c r="BP12" s="356"/>
      <c r="BQ12" s="356"/>
      <c r="BR12" s="356"/>
    </row>
    <row r="13" spans="2:70" ht="14.25" customHeight="1">
      <c r="B13" s="399" t="s">
        <v>14</v>
      </c>
      <c r="C13" s="88">
        <v>1698</v>
      </c>
      <c r="D13" s="89">
        <v>770.19375147231972</v>
      </c>
      <c r="E13" s="88">
        <v>809</v>
      </c>
      <c r="F13" s="89">
        <v>692.49374536464825</v>
      </c>
      <c r="G13" s="88">
        <v>0</v>
      </c>
      <c r="H13" s="89">
        <v>0</v>
      </c>
      <c r="I13" s="88">
        <v>2507</v>
      </c>
      <c r="J13" s="89">
        <v>745.1202353410448</v>
      </c>
      <c r="K13" s="386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90">
        <v>0</v>
      </c>
      <c r="U13" s="356"/>
      <c r="V13" s="366"/>
      <c r="W13" s="357"/>
      <c r="X13" s="366"/>
      <c r="Y13" s="357"/>
      <c r="Z13" s="366"/>
      <c r="AA13" s="357"/>
      <c r="AB13" s="366"/>
      <c r="AC13" s="357"/>
      <c r="AD13" s="366"/>
      <c r="AE13" s="357"/>
      <c r="AF13" s="366"/>
      <c r="AG13" s="357"/>
      <c r="AH13" s="366"/>
      <c r="AI13" s="357"/>
      <c r="AJ13" s="366"/>
      <c r="AK13" s="357"/>
      <c r="AL13" s="356"/>
      <c r="AM13" s="356"/>
      <c r="AN13" s="356"/>
      <c r="AO13" s="356"/>
      <c r="AP13" s="356"/>
      <c r="AQ13" s="356"/>
      <c r="AR13" s="356"/>
      <c r="AS13" s="356"/>
      <c r="AT13" s="356"/>
      <c r="AU13" s="356"/>
      <c r="AV13" s="356"/>
      <c r="AW13" s="356"/>
      <c r="AX13" s="356"/>
      <c r="AY13" s="356"/>
      <c r="AZ13" s="356"/>
      <c r="BA13" s="356"/>
      <c r="BB13" s="356"/>
      <c r="BC13" s="356"/>
      <c r="BD13" s="356"/>
      <c r="BE13" s="356"/>
      <c r="BF13" s="356"/>
      <c r="BG13" s="356"/>
      <c r="BH13" s="356"/>
      <c r="BI13" s="356"/>
      <c r="BJ13" s="356"/>
      <c r="BK13" s="356"/>
      <c r="BL13" s="356"/>
      <c r="BM13" s="356"/>
      <c r="BN13" s="356"/>
      <c r="BO13" s="356"/>
      <c r="BP13" s="356"/>
      <c r="BQ13" s="356"/>
      <c r="BR13" s="356"/>
    </row>
    <row r="14" spans="2:70" ht="14.25" customHeight="1">
      <c r="B14" s="399" t="s">
        <v>15</v>
      </c>
      <c r="C14" s="88">
        <v>7665</v>
      </c>
      <c r="D14" s="89">
        <v>807.62061969993465</v>
      </c>
      <c r="E14" s="88">
        <v>3756</v>
      </c>
      <c r="F14" s="89">
        <v>756.05313099041575</v>
      </c>
      <c r="G14" s="88">
        <v>0</v>
      </c>
      <c r="H14" s="89">
        <v>0</v>
      </c>
      <c r="I14" s="88">
        <v>11421</v>
      </c>
      <c r="J14" s="89">
        <v>790.66172927064179</v>
      </c>
      <c r="K14" s="386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90">
        <v>0</v>
      </c>
      <c r="U14" s="356"/>
      <c r="V14" s="366"/>
      <c r="W14" s="357"/>
      <c r="X14" s="366"/>
      <c r="Y14" s="357"/>
      <c r="Z14" s="366"/>
      <c r="AA14" s="357"/>
      <c r="AB14" s="366"/>
      <c r="AC14" s="357"/>
      <c r="AD14" s="366"/>
      <c r="AE14" s="357"/>
      <c r="AF14" s="366"/>
      <c r="AG14" s="357"/>
      <c r="AH14" s="366"/>
      <c r="AI14" s="357"/>
      <c r="AJ14" s="366"/>
      <c r="AK14" s="357"/>
      <c r="AL14" s="356"/>
      <c r="AM14" s="356"/>
      <c r="AN14" s="356"/>
      <c r="AO14" s="356"/>
      <c r="AP14" s="356"/>
      <c r="AQ14" s="356"/>
      <c r="AR14" s="356"/>
      <c r="AS14" s="356"/>
      <c r="AT14" s="356"/>
      <c r="AU14" s="356"/>
      <c r="AV14" s="356"/>
      <c r="AW14" s="356"/>
      <c r="AX14" s="356"/>
      <c r="AY14" s="356"/>
      <c r="AZ14" s="356"/>
      <c r="BA14" s="356"/>
      <c r="BB14" s="356"/>
      <c r="BC14" s="356"/>
      <c r="BD14" s="356"/>
      <c r="BE14" s="356"/>
      <c r="BF14" s="356"/>
      <c r="BG14" s="356"/>
      <c r="BH14" s="356"/>
      <c r="BI14" s="356"/>
      <c r="BJ14" s="356"/>
      <c r="BK14" s="356"/>
      <c r="BL14" s="356"/>
      <c r="BM14" s="356"/>
      <c r="BN14" s="356"/>
      <c r="BO14" s="356"/>
      <c r="BP14" s="356"/>
      <c r="BQ14" s="356"/>
      <c r="BR14" s="356"/>
    </row>
    <row r="15" spans="2:70" ht="14.25" customHeight="1">
      <c r="B15" s="399" t="s">
        <v>16</v>
      </c>
      <c r="C15" s="88">
        <v>20839</v>
      </c>
      <c r="D15" s="89">
        <v>871.75385047267059</v>
      </c>
      <c r="E15" s="88">
        <v>11308</v>
      </c>
      <c r="F15" s="89">
        <v>810.03265387336432</v>
      </c>
      <c r="G15" s="88">
        <v>0</v>
      </c>
      <c r="H15" s="89">
        <v>0</v>
      </c>
      <c r="I15" s="88">
        <v>32147</v>
      </c>
      <c r="J15" s="89">
        <v>850.04285749836652</v>
      </c>
      <c r="K15" s="386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90">
        <v>0</v>
      </c>
      <c r="U15" s="356"/>
      <c r="V15" s="366"/>
      <c r="W15" s="357"/>
      <c r="X15" s="366"/>
      <c r="Y15" s="357"/>
      <c r="Z15" s="366"/>
      <c r="AA15" s="357"/>
      <c r="AB15" s="366"/>
      <c r="AC15" s="357"/>
      <c r="AD15" s="366"/>
      <c r="AE15" s="357"/>
      <c r="AF15" s="366"/>
      <c r="AG15" s="357"/>
      <c r="AH15" s="366"/>
      <c r="AI15" s="357"/>
      <c r="AJ15" s="366"/>
      <c r="AK15" s="357"/>
      <c r="AL15" s="356"/>
      <c r="AM15" s="356"/>
      <c r="AN15" s="356"/>
      <c r="AO15" s="356"/>
      <c r="AP15" s="356"/>
      <c r="AQ15" s="356"/>
      <c r="AR15" s="356"/>
      <c r="AS15" s="356"/>
      <c r="AT15" s="356"/>
      <c r="AU15" s="356"/>
      <c r="AV15" s="356"/>
      <c r="AW15" s="356"/>
      <c r="AX15" s="356"/>
      <c r="AY15" s="356"/>
      <c r="AZ15" s="356"/>
      <c r="BA15" s="356"/>
      <c r="BB15" s="356"/>
      <c r="BC15" s="356"/>
      <c r="BD15" s="356"/>
      <c r="BE15" s="356"/>
      <c r="BF15" s="356"/>
      <c r="BG15" s="356"/>
      <c r="BH15" s="356"/>
      <c r="BI15" s="356"/>
      <c r="BJ15" s="356"/>
      <c r="BK15" s="356"/>
      <c r="BL15" s="356"/>
      <c r="BM15" s="356"/>
      <c r="BN15" s="356"/>
      <c r="BO15" s="356"/>
      <c r="BP15" s="356"/>
      <c r="BQ15" s="356"/>
      <c r="BR15" s="356"/>
    </row>
    <row r="16" spans="2:70" ht="14.25" customHeight="1">
      <c r="B16" s="399" t="s">
        <v>17</v>
      </c>
      <c r="C16" s="88">
        <v>44592</v>
      </c>
      <c r="D16" s="89">
        <v>924.28211136526704</v>
      </c>
      <c r="E16" s="88">
        <v>25558</v>
      </c>
      <c r="F16" s="89">
        <v>849.31449057046677</v>
      </c>
      <c r="G16" s="88">
        <v>0</v>
      </c>
      <c r="H16" s="89">
        <v>0</v>
      </c>
      <c r="I16" s="88">
        <v>70150</v>
      </c>
      <c r="J16" s="89">
        <v>896.96889037776168</v>
      </c>
      <c r="K16" s="386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90">
        <v>0</v>
      </c>
      <c r="U16" s="356"/>
      <c r="V16" s="366"/>
      <c r="W16" s="357"/>
      <c r="X16" s="366"/>
      <c r="Y16" s="357"/>
      <c r="Z16" s="366"/>
      <c r="AA16" s="357"/>
      <c r="AB16" s="366"/>
      <c r="AC16" s="357"/>
      <c r="AD16" s="366"/>
      <c r="AE16" s="357"/>
      <c r="AF16" s="366"/>
      <c r="AG16" s="357"/>
      <c r="AH16" s="366"/>
      <c r="AI16" s="357"/>
      <c r="AJ16" s="366"/>
      <c r="AK16" s="357"/>
      <c r="AL16" s="356"/>
      <c r="AM16" s="356"/>
      <c r="AN16" s="356"/>
      <c r="AO16" s="356"/>
      <c r="AP16" s="356"/>
      <c r="AQ16" s="356"/>
      <c r="AR16" s="356"/>
      <c r="AS16" s="356"/>
      <c r="AT16" s="356"/>
      <c r="AU16" s="356"/>
      <c r="AV16" s="356"/>
      <c r="AW16" s="356"/>
      <c r="AX16" s="356"/>
      <c r="AY16" s="356"/>
      <c r="AZ16" s="356"/>
      <c r="BA16" s="356"/>
      <c r="BB16" s="356"/>
      <c r="BC16" s="356"/>
      <c r="BD16" s="356"/>
      <c r="BE16" s="356"/>
      <c r="BF16" s="356"/>
      <c r="BG16" s="356"/>
      <c r="BH16" s="356"/>
      <c r="BI16" s="356"/>
      <c r="BJ16" s="356"/>
      <c r="BK16" s="356"/>
      <c r="BL16" s="356"/>
      <c r="BM16" s="356"/>
      <c r="BN16" s="356"/>
      <c r="BO16" s="356"/>
      <c r="BP16" s="356"/>
      <c r="BQ16" s="356"/>
      <c r="BR16" s="356"/>
    </row>
    <row r="17" spans="2:70" ht="14.25" customHeight="1">
      <c r="B17" s="399" t="s">
        <v>18</v>
      </c>
      <c r="C17" s="88">
        <v>71310</v>
      </c>
      <c r="D17" s="89">
        <v>939.12092763988301</v>
      </c>
      <c r="E17" s="88">
        <v>41542</v>
      </c>
      <c r="F17" s="89">
        <v>863.1615422945456</v>
      </c>
      <c r="G17" s="88">
        <v>0</v>
      </c>
      <c r="H17" s="89">
        <v>0</v>
      </c>
      <c r="I17" s="88">
        <v>112852</v>
      </c>
      <c r="J17" s="89">
        <v>911.15948445752019</v>
      </c>
      <c r="K17" s="386">
        <v>41</v>
      </c>
      <c r="L17" s="89">
        <v>2332.2473170731705</v>
      </c>
      <c r="M17" s="88">
        <v>9</v>
      </c>
      <c r="N17" s="89">
        <v>2140.7411111111114</v>
      </c>
      <c r="O17" s="88">
        <v>0</v>
      </c>
      <c r="P17" s="89">
        <v>0</v>
      </c>
      <c r="Q17" s="88">
        <v>50</v>
      </c>
      <c r="R17" s="390">
        <v>2297.7761999999998</v>
      </c>
      <c r="U17" s="356"/>
      <c r="V17" s="366"/>
      <c r="W17" s="357"/>
      <c r="X17" s="366"/>
      <c r="Y17" s="357"/>
      <c r="Z17" s="366"/>
      <c r="AA17" s="357"/>
      <c r="AB17" s="366"/>
      <c r="AC17" s="357"/>
      <c r="AD17" s="366"/>
      <c r="AE17" s="357"/>
      <c r="AF17" s="366"/>
      <c r="AG17" s="357"/>
      <c r="AH17" s="366"/>
      <c r="AI17" s="357"/>
      <c r="AJ17" s="366"/>
      <c r="AK17" s="357"/>
      <c r="AL17" s="356"/>
      <c r="AM17" s="356"/>
      <c r="AN17" s="356"/>
      <c r="AO17" s="356"/>
      <c r="AP17" s="356"/>
      <c r="AQ17" s="356"/>
      <c r="AR17" s="356"/>
      <c r="AS17" s="356"/>
      <c r="AT17" s="356"/>
      <c r="AU17" s="356"/>
      <c r="AV17" s="356"/>
      <c r="AW17" s="356"/>
      <c r="AX17" s="356"/>
      <c r="AY17" s="356"/>
      <c r="AZ17" s="356"/>
      <c r="BA17" s="356"/>
      <c r="BB17" s="356"/>
      <c r="BC17" s="356"/>
      <c r="BD17" s="356"/>
      <c r="BE17" s="356"/>
      <c r="BF17" s="356"/>
      <c r="BG17" s="356"/>
      <c r="BH17" s="356"/>
      <c r="BI17" s="356"/>
      <c r="BJ17" s="356"/>
      <c r="BK17" s="356"/>
      <c r="BL17" s="356"/>
      <c r="BM17" s="356"/>
      <c r="BN17" s="356"/>
      <c r="BO17" s="356"/>
      <c r="BP17" s="356"/>
      <c r="BQ17" s="356"/>
      <c r="BR17" s="356"/>
    </row>
    <row r="18" spans="2:70" ht="14.25" customHeight="1">
      <c r="B18" s="399" t="s">
        <v>19</v>
      </c>
      <c r="C18" s="88">
        <v>105111</v>
      </c>
      <c r="D18" s="89">
        <v>950.62849264111151</v>
      </c>
      <c r="E18" s="88">
        <v>59608</v>
      </c>
      <c r="F18" s="89">
        <v>846.77209585961657</v>
      </c>
      <c r="G18" s="88">
        <v>0</v>
      </c>
      <c r="H18" s="89">
        <v>0</v>
      </c>
      <c r="I18" s="88">
        <v>164719</v>
      </c>
      <c r="J18" s="89">
        <v>913.04526241659971</v>
      </c>
      <c r="K18" s="386">
        <v>448</v>
      </c>
      <c r="L18" s="89">
        <v>2353.3664062499993</v>
      </c>
      <c r="M18" s="88">
        <v>137</v>
      </c>
      <c r="N18" s="89">
        <v>2151.7178832116792</v>
      </c>
      <c r="O18" s="88">
        <v>0</v>
      </c>
      <c r="P18" s="89">
        <v>0</v>
      </c>
      <c r="Q18" s="88">
        <v>585</v>
      </c>
      <c r="R18" s="390">
        <v>2306.1427350427348</v>
      </c>
      <c r="U18" s="356"/>
      <c r="V18" s="366"/>
      <c r="W18" s="357"/>
      <c r="X18" s="366"/>
      <c r="Y18" s="357"/>
      <c r="Z18" s="366"/>
      <c r="AA18" s="357"/>
      <c r="AB18" s="366"/>
      <c r="AC18" s="357"/>
      <c r="AD18" s="366"/>
      <c r="AE18" s="357"/>
      <c r="AF18" s="366"/>
      <c r="AG18" s="357"/>
      <c r="AH18" s="366"/>
      <c r="AI18" s="357"/>
      <c r="AJ18" s="366"/>
      <c r="AK18" s="357"/>
      <c r="AL18" s="356"/>
      <c r="AM18" s="356"/>
      <c r="AN18" s="356"/>
      <c r="AO18" s="356"/>
      <c r="AP18" s="356"/>
      <c r="AQ18" s="356"/>
      <c r="AR18" s="356"/>
      <c r="AS18" s="356"/>
      <c r="AT18" s="356"/>
      <c r="AU18" s="356"/>
      <c r="AV18" s="356"/>
      <c r="AW18" s="356"/>
      <c r="AX18" s="356"/>
      <c r="AY18" s="356"/>
      <c r="AZ18" s="356"/>
      <c r="BA18" s="356"/>
      <c r="BB18" s="356"/>
      <c r="BC18" s="356"/>
      <c r="BD18" s="356"/>
      <c r="BE18" s="356"/>
      <c r="BF18" s="356"/>
      <c r="BG18" s="356"/>
      <c r="BH18" s="356"/>
      <c r="BI18" s="356"/>
      <c r="BJ18" s="356"/>
      <c r="BK18" s="356"/>
      <c r="BL18" s="356"/>
      <c r="BM18" s="356"/>
      <c r="BN18" s="356"/>
      <c r="BO18" s="356"/>
      <c r="BP18" s="356"/>
      <c r="BQ18" s="356"/>
      <c r="BR18" s="356"/>
    </row>
    <row r="19" spans="2:70" ht="14.25" customHeight="1">
      <c r="B19" s="399" t="s">
        <v>20</v>
      </c>
      <c r="C19" s="88">
        <v>150929</v>
      </c>
      <c r="D19" s="89">
        <v>1086.041453067337</v>
      </c>
      <c r="E19" s="88">
        <v>85631</v>
      </c>
      <c r="F19" s="89">
        <v>923.81301444570181</v>
      </c>
      <c r="G19" s="88">
        <v>1</v>
      </c>
      <c r="H19" s="89">
        <v>529.47</v>
      </c>
      <c r="I19" s="88">
        <v>236561</v>
      </c>
      <c r="J19" s="89">
        <v>1027.3152048731617</v>
      </c>
      <c r="K19" s="386">
        <v>12454</v>
      </c>
      <c r="L19" s="89">
        <v>2380.4612879396191</v>
      </c>
      <c r="M19" s="88">
        <v>1111</v>
      </c>
      <c r="N19" s="89">
        <v>2212.1144284428447</v>
      </c>
      <c r="O19" s="88">
        <v>0</v>
      </c>
      <c r="P19" s="89">
        <v>0</v>
      </c>
      <c r="Q19" s="88">
        <v>13565</v>
      </c>
      <c r="R19" s="390">
        <v>2366.6733512716564</v>
      </c>
      <c r="U19" s="356"/>
      <c r="V19" s="366"/>
      <c r="W19" s="357"/>
      <c r="X19" s="366"/>
      <c r="Y19" s="357"/>
      <c r="Z19" s="366"/>
      <c r="AA19" s="357"/>
      <c r="AB19" s="366"/>
      <c r="AC19" s="357"/>
      <c r="AD19" s="366"/>
      <c r="AE19" s="357"/>
      <c r="AF19" s="366"/>
      <c r="AG19" s="357"/>
      <c r="AH19" s="366"/>
      <c r="AI19" s="357"/>
      <c r="AJ19" s="366"/>
      <c r="AK19" s="357"/>
      <c r="AL19" s="356"/>
      <c r="AM19" s="356"/>
      <c r="AN19" s="356"/>
      <c r="AO19" s="356"/>
      <c r="AP19" s="356"/>
      <c r="AQ19" s="356"/>
      <c r="AR19" s="356"/>
      <c r="AS19" s="356"/>
      <c r="AT19" s="356"/>
      <c r="AU19" s="356"/>
      <c r="AV19" s="356"/>
      <c r="AW19" s="356"/>
      <c r="AX19" s="356"/>
      <c r="AY19" s="356"/>
      <c r="AZ19" s="356"/>
      <c r="BA19" s="356"/>
      <c r="BB19" s="356"/>
      <c r="BC19" s="356"/>
      <c r="BD19" s="356"/>
      <c r="BE19" s="356"/>
      <c r="BF19" s="356"/>
      <c r="BG19" s="356"/>
      <c r="BH19" s="356"/>
      <c r="BI19" s="356"/>
      <c r="BJ19" s="356"/>
      <c r="BK19" s="356"/>
      <c r="BL19" s="356"/>
      <c r="BM19" s="356"/>
      <c r="BN19" s="356"/>
      <c r="BO19" s="356"/>
      <c r="BP19" s="356"/>
      <c r="BQ19" s="356"/>
      <c r="BR19" s="356"/>
    </row>
    <row r="20" spans="2:70" ht="14.25" customHeight="1">
      <c r="B20" s="399" t="s">
        <v>21</v>
      </c>
      <c r="C20" s="88">
        <v>195817</v>
      </c>
      <c r="D20" s="89">
        <v>1167.7692430687862</v>
      </c>
      <c r="E20" s="88">
        <v>117044</v>
      </c>
      <c r="F20" s="89">
        <v>977.19413041249231</v>
      </c>
      <c r="G20" s="88">
        <v>0</v>
      </c>
      <c r="H20" s="89">
        <v>0</v>
      </c>
      <c r="I20" s="88">
        <v>312861</v>
      </c>
      <c r="J20" s="89">
        <v>1096.4734488159286</v>
      </c>
      <c r="K20" s="386">
        <v>206603</v>
      </c>
      <c r="L20" s="89">
        <v>1706.9508665411445</v>
      </c>
      <c r="M20" s="88">
        <v>88820</v>
      </c>
      <c r="N20" s="89">
        <v>1489.421057419501</v>
      </c>
      <c r="O20" s="88">
        <v>0</v>
      </c>
      <c r="P20" s="89">
        <v>0</v>
      </c>
      <c r="Q20" s="88">
        <v>295423</v>
      </c>
      <c r="R20" s="390">
        <v>1641.5497378335476</v>
      </c>
      <c r="U20" s="356"/>
      <c r="V20" s="366"/>
      <c r="W20" s="357"/>
      <c r="X20" s="366"/>
      <c r="Y20" s="357"/>
      <c r="Z20" s="366"/>
      <c r="AA20" s="357"/>
      <c r="AB20" s="366"/>
      <c r="AC20" s="357"/>
      <c r="AD20" s="366"/>
      <c r="AE20" s="357"/>
      <c r="AF20" s="366"/>
      <c r="AG20" s="357"/>
      <c r="AH20" s="366"/>
      <c r="AI20" s="357"/>
      <c r="AJ20" s="366"/>
      <c r="AK20" s="357"/>
      <c r="AL20" s="356"/>
      <c r="AM20" s="356"/>
      <c r="AN20" s="356"/>
      <c r="AO20" s="356"/>
      <c r="AP20" s="356"/>
      <c r="AQ20" s="356"/>
      <c r="AR20" s="356"/>
      <c r="AS20" s="356"/>
      <c r="AT20" s="356"/>
      <c r="AU20" s="356"/>
      <c r="AV20" s="356"/>
      <c r="AW20" s="356"/>
      <c r="AX20" s="356"/>
      <c r="AY20" s="356"/>
      <c r="AZ20" s="356"/>
      <c r="BA20" s="356"/>
      <c r="BB20" s="356"/>
      <c r="BC20" s="356"/>
      <c r="BD20" s="356"/>
      <c r="BE20" s="356"/>
      <c r="BF20" s="356"/>
      <c r="BG20" s="356"/>
      <c r="BH20" s="356"/>
      <c r="BI20" s="356"/>
      <c r="BJ20" s="356"/>
      <c r="BK20" s="356"/>
      <c r="BL20" s="356"/>
      <c r="BM20" s="356"/>
      <c r="BN20" s="356"/>
      <c r="BO20" s="356"/>
      <c r="BP20" s="356"/>
      <c r="BQ20" s="356"/>
      <c r="BR20" s="356"/>
    </row>
    <row r="21" spans="2:70" ht="14.25" customHeight="1">
      <c r="B21" s="399" t="s">
        <v>22</v>
      </c>
      <c r="C21" s="88">
        <v>665</v>
      </c>
      <c r="D21" s="89">
        <v>1137.8834436090226</v>
      </c>
      <c r="E21" s="88">
        <v>392</v>
      </c>
      <c r="F21" s="89">
        <v>980.16109693877581</v>
      </c>
      <c r="G21" s="88">
        <v>0</v>
      </c>
      <c r="H21" s="89">
        <v>0</v>
      </c>
      <c r="I21" s="88">
        <v>1057</v>
      </c>
      <c r="J21" s="89">
        <v>1079.3903878902556</v>
      </c>
      <c r="K21" s="386">
        <v>935803</v>
      </c>
      <c r="L21" s="89">
        <v>1466.0990304476504</v>
      </c>
      <c r="M21" s="88">
        <v>624706</v>
      </c>
      <c r="N21" s="89">
        <v>1163.7015389159096</v>
      </c>
      <c r="O21" s="88">
        <v>0</v>
      </c>
      <c r="P21" s="89">
        <v>0</v>
      </c>
      <c r="Q21" s="88">
        <v>1560509</v>
      </c>
      <c r="R21" s="390">
        <v>1345.0426781005458</v>
      </c>
      <c r="U21" s="356"/>
      <c r="V21" s="366"/>
      <c r="W21" s="357"/>
      <c r="X21" s="366"/>
      <c r="Y21" s="357"/>
      <c r="Z21" s="366"/>
      <c r="AA21" s="357"/>
      <c r="AB21" s="366"/>
      <c r="AC21" s="357"/>
      <c r="AD21" s="366"/>
      <c r="AE21" s="357"/>
      <c r="AF21" s="366"/>
      <c r="AG21" s="357"/>
      <c r="AH21" s="366"/>
      <c r="AI21" s="357"/>
      <c r="AJ21" s="366"/>
      <c r="AK21" s="357"/>
      <c r="AL21" s="356"/>
      <c r="AM21" s="356"/>
      <c r="AN21" s="356"/>
      <c r="AO21" s="356"/>
      <c r="AP21" s="356"/>
      <c r="AQ21" s="356"/>
      <c r="AR21" s="356"/>
      <c r="AS21" s="356"/>
      <c r="AT21" s="356"/>
      <c r="AU21" s="356"/>
      <c r="AV21" s="356"/>
      <c r="AW21" s="356"/>
      <c r="AX21" s="356"/>
      <c r="AY21" s="356"/>
      <c r="AZ21" s="356"/>
      <c r="BA21" s="356"/>
      <c r="BB21" s="356"/>
      <c r="BC21" s="356"/>
      <c r="BD21" s="356"/>
      <c r="BE21" s="356"/>
      <c r="BF21" s="356"/>
      <c r="BG21" s="356"/>
      <c r="BH21" s="356"/>
      <c r="BI21" s="356"/>
      <c r="BJ21" s="356"/>
      <c r="BK21" s="356"/>
      <c r="BL21" s="356"/>
      <c r="BM21" s="356"/>
      <c r="BN21" s="356"/>
      <c r="BO21" s="356"/>
      <c r="BP21" s="356"/>
      <c r="BQ21" s="356"/>
      <c r="BR21" s="356"/>
    </row>
    <row r="22" spans="2:70" ht="14.25" customHeight="1">
      <c r="B22" s="399" t="s">
        <v>23</v>
      </c>
      <c r="C22" s="88">
        <v>12</v>
      </c>
      <c r="D22" s="89">
        <v>630.83583333333331</v>
      </c>
      <c r="E22" s="88">
        <v>26</v>
      </c>
      <c r="F22" s="89">
        <v>590.27346153846167</v>
      </c>
      <c r="G22" s="88">
        <v>0</v>
      </c>
      <c r="H22" s="89">
        <v>0</v>
      </c>
      <c r="I22" s="88">
        <v>38</v>
      </c>
      <c r="J22" s="89">
        <v>603.08263157894748</v>
      </c>
      <c r="K22" s="386">
        <v>884342</v>
      </c>
      <c r="L22" s="89">
        <v>1449.8653523862954</v>
      </c>
      <c r="M22" s="88">
        <v>563288</v>
      </c>
      <c r="N22" s="89">
        <v>977.82974361250433</v>
      </c>
      <c r="O22" s="88">
        <v>1</v>
      </c>
      <c r="P22" s="89">
        <v>1555.19</v>
      </c>
      <c r="Q22" s="88">
        <v>1447631</v>
      </c>
      <c r="R22" s="390">
        <v>1266.191551072063</v>
      </c>
      <c r="U22" s="356"/>
      <c r="V22" s="366"/>
      <c r="W22" s="357"/>
      <c r="X22" s="366"/>
      <c r="Y22" s="357"/>
      <c r="Z22" s="366"/>
      <c r="AA22" s="357"/>
      <c r="AB22" s="366"/>
      <c r="AC22" s="357"/>
      <c r="AD22" s="366"/>
      <c r="AE22" s="357"/>
      <c r="AF22" s="366"/>
      <c r="AG22" s="357"/>
      <c r="AH22" s="366"/>
      <c r="AI22" s="357"/>
      <c r="AJ22" s="366"/>
      <c r="AK22" s="357"/>
      <c r="AL22" s="356"/>
      <c r="AM22" s="356"/>
      <c r="AN22" s="356"/>
      <c r="AO22" s="356"/>
      <c r="AP22" s="356"/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  <c r="BB22" s="356"/>
      <c r="BC22" s="356"/>
      <c r="BD22" s="356"/>
      <c r="BE22" s="356"/>
      <c r="BF22" s="356"/>
      <c r="BG22" s="356"/>
      <c r="BH22" s="356"/>
      <c r="BI22" s="356"/>
      <c r="BJ22" s="356"/>
      <c r="BK22" s="356"/>
      <c r="BL22" s="356"/>
      <c r="BM22" s="356"/>
      <c r="BN22" s="356"/>
      <c r="BO22" s="356"/>
      <c r="BP22" s="356"/>
      <c r="BQ22" s="356"/>
      <c r="BR22" s="356"/>
    </row>
    <row r="23" spans="2:70" ht="14.25" customHeight="1">
      <c r="B23" s="399" t="s">
        <v>24</v>
      </c>
      <c r="C23" s="88">
        <v>40</v>
      </c>
      <c r="D23" s="89">
        <v>403.53050000000025</v>
      </c>
      <c r="E23" s="88">
        <v>127</v>
      </c>
      <c r="F23" s="89">
        <v>421.71543307086591</v>
      </c>
      <c r="G23" s="88">
        <v>0</v>
      </c>
      <c r="H23" s="89">
        <v>0</v>
      </c>
      <c r="I23" s="88">
        <v>167</v>
      </c>
      <c r="J23" s="89">
        <v>417.35976047904182</v>
      </c>
      <c r="K23" s="386">
        <v>709303</v>
      </c>
      <c r="L23" s="89">
        <v>1345.8288955213818</v>
      </c>
      <c r="M23" s="88">
        <v>444718</v>
      </c>
      <c r="N23" s="89">
        <v>792.16631485570599</v>
      </c>
      <c r="O23" s="88">
        <v>3</v>
      </c>
      <c r="P23" s="89">
        <v>660.93</v>
      </c>
      <c r="Q23" s="88">
        <v>1154024</v>
      </c>
      <c r="R23" s="390">
        <v>1132.4661142922525</v>
      </c>
      <c r="U23" s="356"/>
      <c r="V23" s="366"/>
      <c r="W23" s="357"/>
      <c r="X23" s="366"/>
      <c r="Y23" s="357"/>
      <c r="Z23" s="366"/>
      <c r="AA23" s="357"/>
      <c r="AB23" s="366"/>
      <c r="AC23" s="357"/>
      <c r="AD23" s="366"/>
      <c r="AE23" s="357"/>
      <c r="AF23" s="366"/>
      <c r="AG23" s="357"/>
      <c r="AH23" s="366"/>
      <c r="AI23" s="357"/>
      <c r="AJ23" s="366"/>
      <c r="AK23" s="357"/>
      <c r="AL23" s="356"/>
      <c r="AM23" s="356"/>
      <c r="AN23" s="356"/>
      <c r="AO23" s="356"/>
      <c r="AP23" s="356"/>
      <c r="AQ23" s="356"/>
      <c r="AR23" s="356"/>
      <c r="AS23" s="356"/>
      <c r="AT23" s="356"/>
      <c r="AU23" s="356"/>
      <c r="AV23" s="356"/>
      <c r="AW23" s="356"/>
      <c r="AX23" s="356"/>
      <c r="AY23" s="356"/>
      <c r="AZ23" s="356"/>
      <c r="BA23" s="356"/>
      <c r="BB23" s="356"/>
      <c r="BC23" s="356"/>
      <c r="BD23" s="356"/>
      <c r="BE23" s="356"/>
      <c r="BF23" s="356"/>
      <c r="BG23" s="356"/>
      <c r="BH23" s="356"/>
      <c r="BI23" s="356"/>
      <c r="BJ23" s="356"/>
      <c r="BK23" s="356"/>
      <c r="BL23" s="356"/>
      <c r="BM23" s="356"/>
      <c r="BN23" s="356"/>
      <c r="BO23" s="356"/>
      <c r="BP23" s="356"/>
      <c r="BQ23" s="356"/>
      <c r="BR23" s="356"/>
    </row>
    <row r="24" spans="2:70" ht="14.25" customHeight="1">
      <c r="B24" s="399" t="s">
        <v>25</v>
      </c>
      <c r="C24" s="88">
        <v>45</v>
      </c>
      <c r="D24" s="89">
        <v>407.07222222222248</v>
      </c>
      <c r="E24" s="88">
        <v>226</v>
      </c>
      <c r="F24" s="89">
        <v>417.57606194690214</v>
      </c>
      <c r="G24" s="88">
        <v>0</v>
      </c>
      <c r="H24" s="89">
        <v>0</v>
      </c>
      <c r="I24" s="88">
        <v>271</v>
      </c>
      <c r="J24" s="89">
        <v>415.83188191881879</v>
      </c>
      <c r="K24" s="386">
        <v>473769</v>
      </c>
      <c r="L24" s="89">
        <v>1189.2498653985353</v>
      </c>
      <c r="M24" s="88">
        <v>307959</v>
      </c>
      <c r="N24" s="89">
        <v>676.05006715179434</v>
      </c>
      <c r="O24" s="88">
        <v>5</v>
      </c>
      <c r="P24" s="89">
        <v>973.74400000000003</v>
      </c>
      <c r="Q24" s="88">
        <v>781733</v>
      </c>
      <c r="R24" s="390">
        <v>987.07652207339095</v>
      </c>
      <c r="U24" s="356"/>
      <c r="V24" s="366"/>
      <c r="W24" s="357"/>
      <c r="X24" s="366"/>
      <c r="Y24" s="357"/>
      <c r="Z24" s="366"/>
      <c r="AA24" s="357"/>
      <c r="AB24" s="366"/>
      <c r="AC24" s="357"/>
      <c r="AD24" s="366"/>
      <c r="AE24" s="357"/>
      <c r="AF24" s="366"/>
      <c r="AG24" s="357"/>
      <c r="AH24" s="366"/>
      <c r="AI24" s="357"/>
      <c r="AJ24" s="366"/>
      <c r="AK24" s="357"/>
      <c r="AL24" s="356"/>
      <c r="AM24" s="356"/>
      <c r="AN24" s="356"/>
      <c r="AO24" s="356"/>
      <c r="AP24" s="356"/>
      <c r="AQ24" s="356"/>
      <c r="AR24" s="356"/>
      <c r="AS24" s="356"/>
      <c r="AT24" s="356"/>
      <c r="AU24" s="356"/>
      <c r="AV24" s="356"/>
      <c r="AW24" s="356"/>
      <c r="AX24" s="356"/>
      <c r="AY24" s="356"/>
      <c r="AZ24" s="356"/>
      <c r="BA24" s="356"/>
      <c r="BB24" s="356"/>
      <c r="BC24" s="356"/>
      <c r="BD24" s="356"/>
      <c r="BE24" s="356"/>
      <c r="BF24" s="356"/>
      <c r="BG24" s="356"/>
      <c r="BH24" s="356"/>
      <c r="BI24" s="356"/>
      <c r="BJ24" s="356"/>
      <c r="BK24" s="356"/>
      <c r="BL24" s="356"/>
      <c r="BM24" s="356"/>
      <c r="BN24" s="356"/>
      <c r="BO24" s="356"/>
      <c r="BP24" s="356"/>
      <c r="BQ24" s="356"/>
      <c r="BR24" s="356"/>
    </row>
    <row r="25" spans="2:70" ht="14.25" customHeight="1">
      <c r="B25" s="399" t="s">
        <v>26</v>
      </c>
      <c r="C25" s="88">
        <v>151</v>
      </c>
      <c r="D25" s="89">
        <v>427.50715231788001</v>
      </c>
      <c r="E25" s="88">
        <v>4682</v>
      </c>
      <c r="F25" s="89">
        <v>414.78856471593082</v>
      </c>
      <c r="G25" s="88">
        <v>0</v>
      </c>
      <c r="H25" s="89">
        <v>0</v>
      </c>
      <c r="I25" s="88">
        <v>4833</v>
      </c>
      <c r="J25" s="89">
        <v>415.18593834057276</v>
      </c>
      <c r="K25" s="386">
        <v>505693</v>
      </c>
      <c r="L25" s="89">
        <v>1076.4287875449972</v>
      </c>
      <c r="M25" s="88">
        <v>400916</v>
      </c>
      <c r="N25" s="89">
        <v>622.22087182850169</v>
      </c>
      <c r="O25" s="88">
        <v>26</v>
      </c>
      <c r="P25" s="89">
        <v>675.76615384615388</v>
      </c>
      <c r="Q25" s="88">
        <v>906635</v>
      </c>
      <c r="R25" s="390">
        <v>875.56555375645962</v>
      </c>
      <c r="U25" s="356"/>
      <c r="V25" s="366"/>
      <c r="W25" s="357"/>
      <c r="X25" s="366"/>
      <c r="Y25" s="357"/>
      <c r="Z25" s="366"/>
      <c r="AA25" s="357"/>
      <c r="AB25" s="366"/>
      <c r="AC25" s="357"/>
      <c r="AD25" s="366"/>
      <c r="AE25" s="357"/>
      <c r="AF25" s="366"/>
      <c r="AG25" s="357"/>
      <c r="AH25" s="366"/>
      <c r="AI25" s="357"/>
      <c r="AJ25" s="366"/>
      <c r="AK25" s="357"/>
      <c r="AL25" s="356"/>
      <c r="AM25" s="356"/>
      <c r="AN25" s="356"/>
      <c r="AO25" s="356"/>
      <c r="AP25" s="356"/>
      <c r="AQ25" s="356"/>
      <c r="AR25" s="356"/>
      <c r="AS25" s="356"/>
      <c r="AT25" s="356"/>
      <c r="AU25" s="356"/>
      <c r="AV25" s="356"/>
      <c r="AW25" s="356"/>
      <c r="AX25" s="356"/>
      <c r="AY25" s="356"/>
      <c r="AZ25" s="356"/>
      <c r="BA25" s="356"/>
      <c r="BB25" s="356"/>
      <c r="BC25" s="356"/>
      <c r="BD25" s="356"/>
      <c r="BE25" s="356"/>
      <c r="BF25" s="356"/>
      <c r="BG25" s="356"/>
      <c r="BH25" s="356"/>
      <c r="BI25" s="356"/>
      <c r="BJ25" s="356"/>
      <c r="BK25" s="356"/>
      <c r="BL25" s="356"/>
      <c r="BM25" s="356"/>
      <c r="BN25" s="356"/>
      <c r="BO25" s="356"/>
      <c r="BP25" s="356"/>
      <c r="BQ25" s="356"/>
      <c r="BR25" s="356"/>
    </row>
    <row r="26" spans="2:70" ht="14.25" customHeight="1">
      <c r="B26" s="399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6">
        <v>62</v>
      </c>
      <c r="L26" s="89">
        <v>1692.9782258064517</v>
      </c>
      <c r="M26" s="88">
        <v>15</v>
      </c>
      <c r="N26" s="89">
        <v>851.34533333333343</v>
      </c>
      <c r="O26" s="88">
        <v>0</v>
      </c>
      <c r="P26" s="89">
        <v>0</v>
      </c>
      <c r="Q26" s="88">
        <v>77</v>
      </c>
      <c r="R26" s="390">
        <v>1529.0237662337665</v>
      </c>
      <c r="U26" s="356"/>
      <c r="V26" s="366"/>
      <c r="W26" s="357"/>
      <c r="X26" s="366"/>
      <c r="Y26" s="357"/>
      <c r="Z26" s="366"/>
      <c r="AA26" s="357"/>
      <c r="AB26" s="366"/>
      <c r="AC26" s="357"/>
      <c r="AD26" s="366"/>
      <c r="AE26" s="357"/>
      <c r="AF26" s="366"/>
      <c r="AG26" s="357"/>
      <c r="AH26" s="366"/>
      <c r="AI26" s="357"/>
      <c r="AJ26" s="366"/>
      <c r="AK26" s="357"/>
      <c r="AL26" s="356"/>
      <c r="AM26" s="356"/>
      <c r="AN26" s="356"/>
      <c r="AO26" s="356"/>
      <c r="AP26" s="356"/>
      <c r="AQ26" s="356"/>
      <c r="AR26" s="356"/>
      <c r="AS26" s="356"/>
      <c r="AT26" s="356"/>
      <c r="AU26" s="356"/>
      <c r="AV26" s="356"/>
      <c r="AW26" s="356"/>
      <c r="AX26" s="356"/>
      <c r="AY26" s="356"/>
      <c r="AZ26" s="356"/>
      <c r="BA26" s="356"/>
      <c r="BB26" s="356"/>
      <c r="BC26" s="356"/>
      <c r="BD26" s="356"/>
      <c r="BE26" s="356"/>
      <c r="BF26" s="356"/>
      <c r="BG26" s="356"/>
      <c r="BH26" s="356"/>
      <c r="BI26" s="356"/>
      <c r="BJ26" s="356"/>
      <c r="BK26" s="356"/>
      <c r="BL26" s="356"/>
      <c r="BM26" s="356"/>
      <c r="BN26" s="356"/>
      <c r="BO26" s="356"/>
      <c r="BP26" s="356"/>
      <c r="BQ26" s="356"/>
      <c r="BR26" s="356"/>
    </row>
    <row r="27" spans="2:70" ht="14.25" customHeight="1">
      <c r="B27" s="400" t="s">
        <v>6</v>
      </c>
      <c r="C27" s="90">
        <v>599161</v>
      </c>
      <c r="D27" s="91">
        <v>1047.2036330134981</v>
      </c>
      <c r="E27" s="90">
        <v>350821</v>
      </c>
      <c r="F27" s="91">
        <v>902.59339857078032</v>
      </c>
      <c r="G27" s="90">
        <v>1</v>
      </c>
      <c r="H27" s="91">
        <v>529.47</v>
      </c>
      <c r="I27" s="90">
        <v>949983</v>
      </c>
      <c r="J27" s="91">
        <v>993.79970389996481</v>
      </c>
      <c r="K27" s="387">
        <v>3728518</v>
      </c>
      <c r="L27" s="91">
        <v>1367.8602923654912</v>
      </c>
      <c r="M27" s="90">
        <v>2431679</v>
      </c>
      <c r="N27" s="91">
        <v>914.09704106915308</v>
      </c>
      <c r="O27" s="90">
        <v>35</v>
      </c>
      <c r="P27" s="91">
        <v>742.18914285714288</v>
      </c>
      <c r="Q27" s="90">
        <v>6160232</v>
      </c>
      <c r="R27" s="391">
        <v>1188.739040497175</v>
      </c>
      <c r="U27" s="356"/>
      <c r="V27" s="354"/>
      <c r="W27" s="353"/>
      <c r="X27" s="354"/>
      <c r="Y27" s="353"/>
      <c r="Z27" s="354"/>
      <c r="AA27" s="353"/>
      <c r="AB27" s="354"/>
      <c r="AC27" s="353"/>
      <c r="AD27" s="354"/>
      <c r="AE27" s="353"/>
      <c r="AF27" s="354"/>
      <c r="AG27" s="353"/>
      <c r="AH27" s="354"/>
      <c r="AI27" s="353"/>
      <c r="AJ27" s="354"/>
      <c r="AK27" s="353"/>
      <c r="AL27" s="356"/>
      <c r="AM27" s="356"/>
      <c r="AN27" s="356"/>
      <c r="AO27" s="356"/>
      <c r="AP27" s="356"/>
      <c r="AQ27" s="356"/>
      <c r="AR27" s="356"/>
      <c r="AS27" s="356"/>
      <c r="AT27" s="356"/>
      <c r="AU27" s="356"/>
      <c r="AV27" s="356"/>
      <c r="AW27" s="356"/>
      <c r="AX27" s="356"/>
      <c r="AY27" s="356"/>
      <c r="AZ27" s="356"/>
      <c r="BA27" s="356"/>
      <c r="BB27" s="356"/>
      <c r="BC27" s="356"/>
      <c r="BD27" s="356"/>
      <c r="BE27" s="356"/>
      <c r="BF27" s="356"/>
      <c r="BG27" s="356"/>
      <c r="BH27" s="356"/>
      <c r="BI27" s="356"/>
      <c r="BJ27" s="356"/>
      <c r="BK27" s="356"/>
      <c r="BL27" s="356"/>
      <c r="BM27" s="356"/>
      <c r="BN27" s="356"/>
      <c r="BO27" s="356"/>
      <c r="BP27" s="356"/>
      <c r="BQ27" s="356"/>
      <c r="BR27" s="356"/>
    </row>
    <row r="28" spans="2:70" ht="14.25" customHeight="1" thickBot="1">
      <c r="B28" s="401" t="s">
        <v>27</v>
      </c>
      <c r="C28" s="92">
        <v>54.483795484967139</v>
      </c>
      <c r="D28" s="92" t="s">
        <v>193</v>
      </c>
      <c r="E28" s="92">
        <v>55.193032914221213</v>
      </c>
      <c r="F28" s="92" t="s">
        <v>193</v>
      </c>
      <c r="G28" s="92">
        <v>59</v>
      </c>
      <c r="H28" s="92" t="s">
        <v>193</v>
      </c>
      <c r="I28" s="92">
        <v>54.745717786554607</v>
      </c>
      <c r="J28" s="92" t="s">
        <v>193</v>
      </c>
      <c r="K28" s="388">
        <v>74.621180724675312</v>
      </c>
      <c r="L28" s="92" t="s">
        <v>193</v>
      </c>
      <c r="M28" s="92">
        <v>75.386514748748183</v>
      </c>
      <c r="N28" s="92" t="s">
        <v>193</v>
      </c>
      <c r="O28" s="92">
        <v>85.971428571428575</v>
      </c>
      <c r="P28" s="92" t="s">
        <v>193</v>
      </c>
      <c r="Q28" s="92">
        <v>74.923353714314004</v>
      </c>
      <c r="R28" s="392" t="s">
        <v>193</v>
      </c>
      <c r="U28" s="35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56"/>
      <c r="AM28" s="356"/>
      <c r="AN28" s="356"/>
      <c r="AO28" s="356"/>
      <c r="AP28" s="356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  <c r="BO28" s="356"/>
      <c r="BP28" s="356"/>
      <c r="BQ28" s="356"/>
      <c r="BR28" s="356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56"/>
      <c r="AN29" s="356"/>
      <c r="AO29" s="356"/>
      <c r="AP29" s="356"/>
      <c r="AQ29" s="356"/>
      <c r="AR29" s="356"/>
      <c r="AS29" s="356"/>
      <c r="AT29" s="356"/>
      <c r="AU29" s="356"/>
      <c r="AV29" s="356"/>
      <c r="AW29" s="356"/>
      <c r="AX29" s="356"/>
      <c r="AY29" s="356"/>
      <c r="AZ29" s="356"/>
      <c r="BA29" s="356"/>
      <c r="BB29" s="356"/>
      <c r="BC29" s="356"/>
      <c r="BD29" s="356"/>
      <c r="BE29" s="356"/>
      <c r="BF29" s="356"/>
      <c r="BG29" s="356"/>
      <c r="BH29" s="356"/>
      <c r="BI29" s="356"/>
      <c r="BJ29" s="356"/>
      <c r="BK29" s="356"/>
      <c r="BL29" s="356"/>
      <c r="BM29" s="356"/>
      <c r="BN29" s="356"/>
      <c r="BO29" s="356"/>
      <c r="BP29" s="356"/>
      <c r="BQ29" s="356"/>
      <c r="BR29" s="356"/>
    </row>
    <row r="30" spans="2:70" ht="14.25" customHeight="1" thickTop="1">
      <c r="B30" s="474" t="s">
        <v>0</v>
      </c>
      <c r="C30" s="468" t="s">
        <v>30</v>
      </c>
      <c r="D30" s="468"/>
      <c r="E30" s="468"/>
      <c r="F30" s="468"/>
      <c r="G30" s="468"/>
      <c r="H30" s="468"/>
      <c r="I30" s="468"/>
      <c r="J30" s="469"/>
      <c r="K30" s="467" t="s">
        <v>31</v>
      </c>
      <c r="L30" s="468"/>
      <c r="M30" s="468"/>
      <c r="N30" s="468"/>
      <c r="O30" s="468"/>
      <c r="P30" s="468"/>
      <c r="Q30" s="468"/>
      <c r="R30" s="469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6"/>
      <c r="BC30" s="356"/>
      <c r="BD30" s="356"/>
      <c r="BE30" s="356"/>
      <c r="BF30" s="356"/>
      <c r="BG30" s="356"/>
      <c r="BH30" s="356"/>
      <c r="BI30" s="356"/>
      <c r="BJ30" s="356"/>
      <c r="BK30" s="356"/>
      <c r="BL30" s="356"/>
      <c r="BM30" s="356"/>
      <c r="BN30" s="356"/>
      <c r="BO30" s="356"/>
      <c r="BP30" s="356"/>
      <c r="BQ30" s="356"/>
      <c r="BR30" s="356"/>
    </row>
    <row r="31" spans="2:70" ht="14.25" customHeight="1">
      <c r="B31" s="475"/>
      <c r="C31" s="477" t="s">
        <v>3</v>
      </c>
      <c r="D31" s="471"/>
      <c r="E31" s="472" t="s">
        <v>4</v>
      </c>
      <c r="F31" s="473"/>
      <c r="G31" s="470" t="s">
        <v>5</v>
      </c>
      <c r="H31" s="471"/>
      <c r="I31" s="470" t="s">
        <v>6</v>
      </c>
      <c r="J31" s="471"/>
      <c r="K31" s="470" t="s">
        <v>3</v>
      </c>
      <c r="L31" s="471"/>
      <c r="M31" s="472" t="s">
        <v>4</v>
      </c>
      <c r="N31" s="473"/>
      <c r="O31" s="470" t="s">
        <v>5</v>
      </c>
      <c r="P31" s="471"/>
      <c r="Q31" s="470" t="s">
        <v>6</v>
      </c>
      <c r="R31" s="471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  <c r="AT31" s="356"/>
      <c r="AU31" s="356"/>
      <c r="AV31" s="356"/>
      <c r="AW31" s="356"/>
      <c r="AX31" s="356"/>
      <c r="AY31" s="356"/>
      <c r="AZ31" s="356"/>
      <c r="BA31" s="356"/>
      <c r="BB31" s="356"/>
      <c r="BC31" s="356"/>
      <c r="BD31" s="356"/>
      <c r="BE31" s="356"/>
      <c r="BF31" s="356"/>
      <c r="BG31" s="356"/>
      <c r="BH31" s="356"/>
      <c r="BI31" s="356"/>
      <c r="BJ31" s="356"/>
      <c r="BK31" s="356"/>
      <c r="BL31" s="356"/>
      <c r="BM31" s="356"/>
      <c r="BN31" s="356"/>
      <c r="BO31" s="356"/>
      <c r="BP31" s="356"/>
      <c r="BQ31" s="356"/>
      <c r="BR31" s="356"/>
    </row>
    <row r="32" spans="2:70" ht="14.25" customHeight="1">
      <c r="B32" s="476"/>
      <c r="C32" s="394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  <c r="AP32" s="356"/>
      <c r="AQ32" s="356"/>
      <c r="AR32" s="356"/>
      <c r="AS32" s="356"/>
      <c r="AT32" s="356"/>
      <c r="AU32" s="356"/>
      <c r="AV32" s="356"/>
      <c r="AW32" s="356"/>
      <c r="AX32" s="356"/>
      <c r="AY32" s="356"/>
      <c r="AZ32" s="356"/>
      <c r="BA32" s="356"/>
      <c r="BB32" s="356"/>
      <c r="BC32" s="356"/>
      <c r="BD32" s="356"/>
      <c r="BE32" s="356"/>
      <c r="BF32" s="356"/>
      <c r="BG32" s="356"/>
      <c r="BH32" s="356"/>
      <c r="BI32" s="356"/>
      <c r="BJ32" s="356"/>
      <c r="BK32" s="356"/>
      <c r="BL32" s="356"/>
      <c r="BM32" s="356"/>
      <c r="BN32" s="356"/>
      <c r="BO32" s="356"/>
      <c r="BP32" s="356"/>
      <c r="BQ32" s="356"/>
      <c r="BR32" s="356"/>
    </row>
    <row r="33" spans="2:70" ht="14.25" customHeight="1">
      <c r="B33" s="397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9">
        <v>0</v>
      </c>
      <c r="K33" s="88">
        <v>1267</v>
      </c>
      <c r="L33" s="89">
        <v>303.53087608524038</v>
      </c>
      <c r="M33" s="88">
        <v>1263</v>
      </c>
      <c r="N33" s="89">
        <v>301.92787015043501</v>
      </c>
      <c r="O33" s="88">
        <v>0</v>
      </c>
      <c r="P33" s="89">
        <v>0</v>
      </c>
      <c r="Q33" s="88">
        <v>2530</v>
      </c>
      <c r="R33" s="389">
        <v>302.73064031620515</v>
      </c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56"/>
      <c r="AO33" s="356"/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6"/>
      <c r="BC33" s="356"/>
      <c r="BD33" s="356"/>
      <c r="BE33" s="356"/>
      <c r="BF33" s="356"/>
      <c r="BG33" s="356"/>
      <c r="BH33" s="356"/>
      <c r="BI33" s="356"/>
      <c r="BJ33" s="356"/>
      <c r="BK33" s="356"/>
      <c r="BL33" s="356"/>
      <c r="BM33" s="356"/>
      <c r="BN33" s="356"/>
      <c r="BO33" s="356"/>
      <c r="BP33" s="356"/>
      <c r="BQ33" s="356"/>
      <c r="BR33" s="356"/>
    </row>
    <row r="34" spans="2:70" ht="14.25" customHeight="1">
      <c r="B34" s="398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90">
        <v>0</v>
      </c>
      <c r="K34" s="88">
        <v>5962</v>
      </c>
      <c r="L34" s="89">
        <v>307.30143072794431</v>
      </c>
      <c r="M34" s="88">
        <v>5719</v>
      </c>
      <c r="N34" s="89">
        <v>306.71638922888695</v>
      </c>
      <c r="O34" s="88">
        <v>0</v>
      </c>
      <c r="P34" s="89">
        <v>0</v>
      </c>
      <c r="Q34" s="88">
        <v>11681</v>
      </c>
      <c r="R34" s="390">
        <v>307.01499529149976</v>
      </c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6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  <c r="BD34" s="356"/>
      <c r="BE34" s="356"/>
      <c r="BF34" s="356"/>
      <c r="BG34" s="356"/>
      <c r="BH34" s="356"/>
      <c r="BI34" s="356"/>
      <c r="BJ34" s="356"/>
      <c r="BK34" s="356"/>
      <c r="BL34" s="356"/>
      <c r="BM34" s="356"/>
      <c r="BN34" s="356"/>
      <c r="BO34" s="356"/>
      <c r="BP34" s="356"/>
      <c r="BQ34" s="356"/>
      <c r="BR34" s="356"/>
    </row>
    <row r="35" spans="2:70" ht="14.25" customHeight="1">
      <c r="B35" s="399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90">
        <v>0</v>
      </c>
      <c r="K35" s="88">
        <v>16082</v>
      </c>
      <c r="L35" s="89">
        <v>309.94014799154246</v>
      </c>
      <c r="M35" s="88">
        <v>15205</v>
      </c>
      <c r="N35" s="89">
        <v>306.41506609667817</v>
      </c>
      <c r="O35" s="88">
        <v>0</v>
      </c>
      <c r="P35" s="89">
        <v>0</v>
      </c>
      <c r="Q35" s="88">
        <v>31287</v>
      </c>
      <c r="R35" s="390">
        <v>308.22701249720257</v>
      </c>
      <c r="U35" s="356"/>
      <c r="V35" s="366"/>
      <c r="W35" s="357"/>
      <c r="X35" s="366"/>
      <c r="Y35" s="357"/>
      <c r="Z35" s="366"/>
      <c r="AA35" s="357"/>
      <c r="AB35" s="366"/>
      <c r="AC35" s="357"/>
      <c r="AD35" s="366"/>
      <c r="AE35" s="357"/>
      <c r="AF35" s="366"/>
      <c r="AG35" s="357"/>
      <c r="AH35" s="366"/>
      <c r="AI35" s="357"/>
      <c r="AJ35" s="366"/>
      <c r="AK35" s="357"/>
      <c r="AL35" s="356"/>
      <c r="AM35" s="356"/>
      <c r="AN35" s="356"/>
      <c r="AO35" s="356"/>
      <c r="AP35" s="356"/>
      <c r="AQ35" s="356"/>
      <c r="AR35" s="356"/>
      <c r="AS35" s="356"/>
      <c r="AT35" s="356"/>
      <c r="AU35" s="356"/>
      <c r="AV35" s="356"/>
      <c r="AW35" s="356"/>
      <c r="AX35" s="356"/>
      <c r="AY35" s="356"/>
      <c r="AZ35" s="356"/>
      <c r="BA35" s="356"/>
      <c r="BB35" s="356"/>
      <c r="BC35" s="356"/>
      <c r="BD35" s="356"/>
      <c r="BE35" s="356"/>
      <c r="BF35" s="356"/>
      <c r="BG35" s="356"/>
      <c r="BH35" s="356"/>
      <c r="BI35" s="356"/>
      <c r="BJ35" s="356"/>
      <c r="BK35" s="356"/>
      <c r="BL35" s="356"/>
      <c r="BM35" s="356"/>
      <c r="BN35" s="356"/>
      <c r="BO35" s="356"/>
      <c r="BP35" s="356"/>
      <c r="BQ35" s="356"/>
      <c r="BR35" s="356"/>
    </row>
    <row r="36" spans="2:70" ht="14.25" customHeight="1">
      <c r="B36" s="399" t="s">
        <v>12</v>
      </c>
      <c r="C36" s="88">
        <v>0</v>
      </c>
      <c r="D36" s="89">
        <v>0</v>
      </c>
      <c r="E36" s="88">
        <v>1</v>
      </c>
      <c r="F36" s="89">
        <v>556.39</v>
      </c>
      <c r="G36" s="88">
        <v>0</v>
      </c>
      <c r="H36" s="89">
        <v>0</v>
      </c>
      <c r="I36" s="88">
        <v>1</v>
      </c>
      <c r="J36" s="390">
        <v>556.39</v>
      </c>
      <c r="K36" s="88">
        <v>30259</v>
      </c>
      <c r="L36" s="89">
        <v>311.01138008526345</v>
      </c>
      <c r="M36" s="88">
        <v>29264</v>
      </c>
      <c r="N36" s="89">
        <v>310.40153738381582</v>
      </c>
      <c r="O36" s="88">
        <v>0</v>
      </c>
      <c r="P36" s="89">
        <v>0</v>
      </c>
      <c r="Q36" s="88">
        <v>59523</v>
      </c>
      <c r="R36" s="390">
        <v>310.71155586915938</v>
      </c>
      <c r="U36" s="356"/>
      <c r="V36" s="366"/>
      <c r="W36" s="357"/>
      <c r="X36" s="366"/>
      <c r="Y36" s="357"/>
      <c r="Z36" s="366"/>
      <c r="AA36" s="357"/>
      <c r="AB36" s="366"/>
      <c r="AC36" s="357"/>
      <c r="AD36" s="366"/>
      <c r="AE36" s="357"/>
      <c r="AF36" s="366"/>
      <c r="AG36" s="357"/>
      <c r="AH36" s="366"/>
      <c r="AI36" s="357"/>
      <c r="AJ36" s="366"/>
      <c r="AK36" s="357"/>
      <c r="AL36" s="356"/>
      <c r="AM36" s="356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6"/>
      <c r="BC36" s="356"/>
      <c r="BD36" s="356"/>
      <c r="BE36" s="356"/>
      <c r="BF36" s="356"/>
      <c r="BG36" s="356"/>
      <c r="BH36" s="356"/>
      <c r="BI36" s="356"/>
      <c r="BJ36" s="356"/>
      <c r="BK36" s="356"/>
      <c r="BL36" s="356"/>
      <c r="BM36" s="356"/>
      <c r="BN36" s="356"/>
      <c r="BO36" s="356"/>
      <c r="BP36" s="356"/>
      <c r="BQ36" s="356"/>
      <c r="BR36" s="356"/>
    </row>
    <row r="37" spans="2:70" ht="14.25" customHeight="1">
      <c r="B37" s="399" t="s">
        <v>13</v>
      </c>
      <c r="C37" s="88">
        <v>0</v>
      </c>
      <c r="D37" s="89">
        <v>0</v>
      </c>
      <c r="E37" s="88">
        <v>27</v>
      </c>
      <c r="F37" s="89">
        <v>750.64666666666676</v>
      </c>
      <c r="G37" s="88">
        <v>0</v>
      </c>
      <c r="H37" s="89">
        <v>0</v>
      </c>
      <c r="I37" s="88">
        <v>27</v>
      </c>
      <c r="J37" s="390">
        <v>750.64666666666676</v>
      </c>
      <c r="K37" s="88">
        <v>45330</v>
      </c>
      <c r="L37" s="89">
        <v>317.54159827928623</v>
      </c>
      <c r="M37" s="88">
        <v>43827</v>
      </c>
      <c r="N37" s="89">
        <v>315.925465124239</v>
      </c>
      <c r="O37" s="88">
        <v>2</v>
      </c>
      <c r="P37" s="89">
        <v>415.64499999999998</v>
      </c>
      <c r="Q37" s="88">
        <v>89159</v>
      </c>
      <c r="R37" s="390">
        <v>316.74937246940931</v>
      </c>
      <c r="U37" s="356"/>
      <c r="V37" s="366"/>
      <c r="W37" s="357"/>
      <c r="X37" s="366"/>
      <c r="Y37" s="357"/>
      <c r="Z37" s="366"/>
      <c r="AA37" s="357"/>
      <c r="AB37" s="366"/>
      <c r="AC37" s="357"/>
      <c r="AD37" s="366"/>
      <c r="AE37" s="357"/>
      <c r="AF37" s="366"/>
      <c r="AG37" s="357"/>
      <c r="AH37" s="366"/>
      <c r="AI37" s="357"/>
      <c r="AJ37" s="366"/>
      <c r="AK37" s="357"/>
      <c r="AL37" s="356"/>
      <c r="AM37" s="356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6"/>
      <c r="AZ37" s="356"/>
      <c r="BA37" s="356"/>
      <c r="BB37" s="356"/>
      <c r="BC37" s="356"/>
      <c r="BD37" s="356"/>
      <c r="BE37" s="356"/>
      <c r="BF37" s="356"/>
      <c r="BG37" s="356"/>
      <c r="BH37" s="356"/>
      <c r="BI37" s="356"/>
      <c r="BJ37" s="356"/>
      <c r="BK37" s="356"/>
      <c r="BL37" s="356"/>
      <c r="BM37" s="356"/>
      <c r="BN37" s="356"/>
      <c r="BO37" s="356"/>
      <c r="BP37" s="356"/>
      <c r="BQ37" s="356"/>
      <c r="BR37" s="356"/>
    </row>
    <row r="38" spans="2:70" ht="14.25" customHeight="1">
      <c r="B38" s="399" t="s">
        <v>14</v>
      </c>
      <c r="C38" s="88">
        <v>21</v>
      </c>
      <c r="D38" s="89">
        <v>837.12523809523816</v>
      </c>
      <c r="E38" s="88">
        <v>189</v>
      </c>
      <c r="F38" s="89">
        <v>726.831216931217</v>
      </c>
      <c r="G38" s="88">
        <v>0</v>
      </c>
      <c r="H38" s="89">
        <v>0</v>
      </c>
      <c r="I38" s="88">
        <v>210</v>
      </c>
      <c r="J38" s="390">
        <v>737.86061904761914</v>
      </c>
      <c r="K38" s="88">
        <v>2669</v>
      </c>
      <c r="L38" s="89">
        <v>357.79134507306196</v>
      </c>
      <c r="M38" s="88">
        <v>2429</v>
      </c>
      <c r="N38" s="89">
        <v>371.02009057225217</v>
      </c>
      <c r="O38" s="88">
        <v>0</v>
      </c>
      <c r="P38" s="89">
        <v>0</v>
      </c>
      <c r="Q38" s="88">
        <v>5098</v>
      </c>
      <c r="R38" s="390">
        <v>364.09433111023986</v>
      </c>
      <c r="U38" s="356"/>
      <c r="V38" s="366"/>
      <c r="W38" s="357"/>
      <c r="X38" s="366"/>
      <c r="Y38" s="357"/>
      <c r="Z38" s="366"/>
      <c r="AA38" s="357"/>
      <c r="AB38" s="366"/>
      <c r="AC38" s="357"/>
      <c r="AD38" s="366"/>
      <c r="AE38" s="357"/>
      <c r="AF38" s="366"/>
      <c r="AG38" s="357"/>
      <c r="AH38" s="366"/>
      <c r="AI38" s="357"/>
      <c r="AJ38" s="366"/>
      <c r="AK38" s="357"/>
      <c r="AL38" s="356"/>
      <c r="AM38" s="356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6"/>
      <c r="BF38" s="356"/>
      <c r="BG38" s="356"/>
      <c r="BH38" s="356"/>
      <c r="BI38" s="356"/>
      <c r="BJ38" s="356"/>
      <c r="BK38" s="356"/>
      <c r="BL38" s="356"/>
      <c r="BM38" s="356"/>
      <c r="BN38" s="356"/>
      <c r="BO38" s="356"/>
      <c r="BP38" s="356"/>
      <c r="BQ38" s="356"/>
      <c r="BR38" s="356"/>
    </row>
    <row r="39" spans="2:70" ht="14.25" customHeight="1">
      <c r="B39" s="399" t="s">
        <v>15</v>
      </c>
      <c r="C39" s="88">
        <v>129</v>
      </c>
      <c r="D39" s="89">
        <v>676.35899224806235</v>
      </c>
      <c r="E39" s="88">
        <v>1105</v>
      </c>
      <c r="F39" s="89">
        <v>780.46421719457067</v>
      </c>
      <c r="G39" s="88">
        <v>0</v>
      </c>
      <c r="H39" s="89">
        <v>0</v>
      </c>
      <c r="I39" s="88">
        <v>1234</v>
      </c>
      <c r="J39" s="390">
        <v>769.5812560777963</v>
      </c>
      <c r="K39" s="88">
        <v>2257</v>
      </c>
      <c r="L39" s="89">
        <v>357.81206025697895</v>
      </c>
      <c r="M39" s="88">
        <v>1461</v>
      </c>
      <c r="N39" s="89">
        <v>361.35412731006079</v>
      </c>
      <c r="O39" s="88">
        <v>0</v>
      </c>
      <c r="P39" s="89">
        <v>0</v>
      </c>
      <c r="Q39" s="88">
        <v>3718</v>
      </c>
      <c r="R39" s="390">
        <v>359.20392684238846</v>
      </c>
      <c r="U39" s="356"/>
      <c r="V39" s="366"/>
      <c r="W39" s="357"/>
      <c r="X39" s="366"/>
      <c r="Y39" s="357"/>
      <c r="Z39" s="366"/>
      <c r="AA39" s="357"/>
      <c r="AB39" s="366"/>
      <c r="AC39" s="357"/>
      <c r="AD39" s="366"/>
      <c r="AE39" s="357"/>
      <c r="AF39" s="366"/>
      <c r="AG39" s="357"/>
      <c r="AH39" s="366"/>
      <c r="AI39" s="357"/>
      <c r="AJ39" s="366"/>
      <c r="AK39" s="357"/>
      <c r="AL39" s="356"/>
      <c r="AM39" s="356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6"/>
      <c r="AZ39" s="356"/>
      <c r="BA39" s="356"/>
      <c r="BB39" s="356"/>
      <c r="BC39" s="356"/>
      <c r="BD39" s="356"/>
      <c r="BE39" s="356"/>
      <c r="BF39" s="356"/>
      <c r="BG39" s="356"/>
      <c r="BH39" s="356"/>
      <c r="BI39" s="356"/>
      <c r="BJ39" s="356"/>
      <c r="BK39" s="356"/>
      <c r="BL39" s="356"/>
      <c r="BM39" s="356"/>
      <c r="BN39" s="356"/>
      <c r="BO39" s="356"/>
      <c r="BP39" s="356"/>
      <c r="BQ39" s="356"/>
      <c r="BR39" s="356"/>
    </row>
    <row r="40" spans="2:70" ht="14.25" customHeight="1">
      <c r="B40" s="399" t="s">
        <v>16</v>
      </c>
      <c r="C40" s="88">
        <v>663</v>
      </c>
      <c r="D40" s="89">
        <v>677.39749622926126</v>
      </c>
      <c r="E40" s="88">
        <v>3702</v>
      </c>
      <c r="F40" s="89">
        <v>799.07848730415901</v>
      </c>
      <c r="G40" s="88">
        <v>0</v>
      </c>
      <c r="H40" s="89">
        <v>0</v>
      </c>
      <c r="I40" s="88">
        <v>4365</v>
      </c>
      <c r="J40" s="390">
        <v>780.59635738831548</v>
      </c>
      <c r="K40" s="88">
        <v>3663</v>
      </c>
      <c r="L40" s="89">
        <v>396.82959322959442</v>
      </c>
      <c r="M40" s="88">
        <v>2409</v>
      </c>
      <c r="N40" s="89">
        <v>399.28466998754737</v>
      </c>
      <c r="O40" s="88">
        <v>0</v>
      </c>
      <c r="P40" s="89">
        <v>0</v>
      </c>
      <c r="Q40" s="88">
        <v>6072</v>
      </c>
      <c r="R40" s="390">
        <v>397.80361824769528</v>
      </c>
      <c r="U40" s="356"/>
      <c r="V40" s="366"/>
      <c r="W40" s="357"/>
      <c r="X40" s="366"/>
      <c r="Y40" s="357"/>
      <c r="Z40" s="366"/>
      <c r="AA40" s="357"/>
      <c r="AB40" s="366"/>
      <c r="AC40" s="357"/>
      <c r="AD40" s="366"/>
      <c r="AE40" s="357"/>
      <c r="AF40" s="366"/>
      <c r="AG40" s="357"/>
      <c r="AH40" s="366"/>
      <c r="AI40" s="357"/>
      <c r="AJ40" s="366"/>
      <c r="AK40" s="357"/>
      <c r="AL40" s="356"/>
      <c r="AM40" s="356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6"/>
      <c r="AZ40" s="356"/>
      <c r="BA40" s="356"/>
      <c r="BB40" s="356"/>
      <c r="BC40" s="356"/>
      <c r="BD40" s="356"/>
      <c r="BE40" s="356"/>
      <c r="BF40" s="356"/>
      <c r="BG40" s="356"/>
      <c r="BH40" s="356"/>
      <c r="BI40" s="356"/>
      <c r="BJ40" s="356"/>
      <c r="BK40" s="356"/>
      <c r="BL40" s="356"/>
      <c r="BM40" s="356"/>
      <c r="BN40" s="356"/>
      <c r="BO40" s="356"/>
      <c r="BP40" s="356"/>
      <c r="BQ40" s="356"/>
      <c r="BR40" s="356"/>
    </row>
    <row r="41" spans="2:70" ht="14.25" customHeight="1">
      <c r="B41" s="399" t="s">
        <v>17</v>
      </c>
      <c r="C41" s="88">
        <v>2049</v>
      </c>
      <c r="D41" s="89">
        <v>708.95924841386011</v>
      </c>
      <c r="E41" s="88">
        <v>10183</v>
      </c>
      <c r="F41" s="89">
        <v>816.23655307866102</v>
      </c>
      <c r="G41" s="88">
        <v>0</v>
      </c>
      <c r="H41" s="89">
        <v>0</v>
      </c>
      <c r="I41" s="88">
        <v>12232</v>
      </c>
      <c r="J41" s="390">
        <v>798.26637671680874</v>
      </c>
      <c r="K41" s="88">
        <v>6533</v>
      </c>
      <c r="L41" s="89">
        <v>428.64812490433127</v>
      </c>
      <c r="M41" s="88">
        <v>4643</v>
      </c>
      <c r="N41" s="89">
        <v>427.47468447124868</v>
      </c>
      <c r="O41" s="88">
        <v>0</v>
      </c>
      <c r="P41" s="89">
        <v>0</v>
      </c>
      <c r="Q41" s="88">
        <v>11176</v>
      </c>
      <c r="R41" s="390">
        <v>428.16062634216212</v>
      </c>
      <c r="U41" s="356"/>
      <c r="V41" s="366"/>
      <c r="W41" s="357"/>
      <c r="X41" s="366"/>
      <c r="Y41" s="357"/>
      <c r="Z41" s="366"/>
      <c r="AA41" s="357"/>
      <c r="AB41" s="366"/>
      <c r="AC41" s="357"/>
      <c r="AD41" s="366"/>
      <c r="AE41" s="357"/>
      <c r="AF41" s="366"/>
      <c r="AG41" s="357"/>
      <c r="AH41" s="366"/>
      <c r="AI41" s="357"/>
      <c r="AJ41" s="366"/>
      <c r="AK41" s="357"/>
      <c r="AL41" s="356"/>
      <c r="AM41" s="356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6"/>
      <c r="AZ41" s="356"/>
      <c r="BA41" s="356"/>
      <c r="BB41" s="356"/>
      <c r="BC41" s="356"/>
      <c r="BD41" s="356"/>
      <c r="BE41" s="356"/>
      <c r="BF41" s="356"/>
      <c r="BG41" s="356"/>
      <c r="BH41" s="356"/>
      <c r="BI41" s="356"/>
      <c r="BJ41" s="356"/>
      <c r="BK41" s="356"/>
      <c r="BL41" s="356"/>
      <c r="BM41" s="356"/>
      <c r="BN41" s="356"/>
      <c r="BO41" s="356"/>
      <c r="BP41" s="356"/>
      <c r="BQ41" s="356"/>
      <c r="BR41" s="356"/>
    </row>
    <row r="42" spans="2:70" ht="14.25" customHeight="1">
      <c r="B42" s="399" t="s">
        <v>18</v>
      </c>
      <c r="C42" s="88">
        <v>4554</v>
      </c>
      <c r="D42" s="89">
        <v>701.13040184453257</v>
      </c>
      <c r="E42" s="88">
        <v>21937</v>
      </c>
      <c r="F42" s="89">
        <v>798.45716551944258</v>
      </c>
      <c r="G42" s="88">
        <v>0</v>
      </c>
      <c r="H42" s="89">
        <v>0</v>
      </c>
      <c r="I42" s="88">
        <v>26491</v>
      </c>
      <c r="J42" s="390">
        <v>781.72597070703307</v>
      </c>
      <c r="K42" s="88">
        <v>10480</v>
      </c>
      <c r="L42" s="89">
        <v>482.35064026717424</v>
      </c>
      <c r="M42" s="88">
        <v>7173</v>
      </c>
      <c r="N42" s="89">
        <v>488.21629443747304</v>
      </c>
      <c r="O42" s="88">
        <v>0</v>
      </c>
      <c r="P42" s="89">
        <v>0</v>
      </c>
      <c r="Q42" s="88">
        <v>17653</v>
      </c>
      <c r="R42" s="390">
        <v>484.73405030306344</v>
      </c>
      <c r="U42" s="356"/>
      <c r="V42" s="366"/>
      <c r="W42" s="357"/>
      <c r="X42" s="366"/>
      <c r="Y42" s="357"/>
      <c r="Z42" s="366"/>
      <c r="AA42" s="357"/>
      <c r="AB42" s="366"/>
      <c r="AC42" s="357"/>
      <c r="AD42" s="366"/>
      <c r="AE42" s="357"/>
      <c r="AF42" s="366"/>
      <c r="AG42" s="357"/>
      <c r="AH42" s="366"/>
      <c r="AI42" s="357"/>
      <c r="AJ42" s="366"/>
      <c r="AK42" s="357"/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56"/>
      <c r="BH42" s="356"/>
      <c r="BI42" s="356"/>
      <c r="BJ42" s="356"/>
      <c r="BK42" s="356"/>
      <c r="BL42" s="356"/>
      <c r="BM42" s="356"/>
      <c r="BN42" s="356"/>
      <c r="BO42" s="356"/>
      <c r="BP42" s="356"/>
      <c r="BQ42" s="356"/>
      <c r="BR42" s="356"/>
    </row>
    <row r="43" spans="2:70" ht="14.25" customHeight="1">
      <c r="B43" s="399" t="s">
        <v>19</v>
      </c>
      <c r="C43" s="88">
        <v>8449</v>
      </c>
      <c r="D43" s="89">
        <v>672.01287016215031</v>
      </c>
      <c r="E43" s="88">
        <v>45674</v>
      </c>
      <c r="F43" s="89">
        <v>769.38069908481793</v>
      </c>
      <c r="G43" s="88">
        <v>0</v>
      </c>
      <c r="H43" s="89">
        <v>0</v>
      </c>
      <c r="I43" s="88">
        <v>54123</v>
      </c>
      <c r="J43" s="390">
        <v>754.18086192561361</v>
      </c>
      <c r="K43" s="88">
        <v>13448</v>
      </c>
      <c r="L43" s="89">
        <v>541.54667459845177</v>
      </c>
      <c r="M43" s="88">
        <v>9396</v>
      </c>
      <c r="N43" s="89">
        <v>550.77847488292684</v>
      </c>
      <c r="O43" s="88">
        <v>1</v>
      </c>
      <c r="P43" s="89">
        <v>392.13</v>
      </c>
      <c r="Q43" s="88">
        <v>22845</v>
      </c>
      <c r="R43" s="390">
        <v>545.33711359159383</v>
      </c>
      <c r="U43" s="356"/>
      <c r="V43" s="366"/>
      <c r="W43" s="357"/>
      <c r="X43" s="366"/>
      <c r="Y43" s="357"/>
      <c r="Z43" s="366"/>
      <c r="AA43" s="357"/>
      <c r="AB43" s="366"/>
      <c r="AC43" s="357"/>
      <c r="AD43" s="366"/>
      <c r="AE43" s="357"/>
      <c r="AF43" s="366"/>
      <c r="AG43" s="357"/>
      <c r="AH43" s="366"/>
      <c r="AI43" s="357"/>
      <c r="AJ43" s="366"/>
      <c r="AK43" s="357"/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6"/>
      <c r="AZ43" s="356"/>
      <c r="BA43" s="356"/>
      <c r="BB43" s="356"/>
      <c r="BC43" s="356"/>
      <c r="BD43" s="356"/>
      <c r="BE43" s="356"/>
      <c r="BF43" s="356"/>
      <c r="BG43" s="356"/>
      <c r="BH43" s="356"/>
      <c r="BI43" s="356"/>
      <c r="BJ43" s="356"/>
      <c r="BK43" s="356"/>
      <c r="BL43" s="356"/>
      <c r="BM43" s="356"/>
      <c r="BN43" s="356"/>
      <c r="BO43" s="356"/>
      <c r="BP43" s="356"/>
      <c r="BQ43" s="356"/>
      <c r="BR43" s="356"/>
    </row>
    <row r="44" spans="2:70" ht="14.25" customHeight="1">
      <c r="B44" s="399" t="s">
        <v>20</v>
      </c>
      <c r="C44" s="88">
        <v>13928</v>
      </c>
      <c r="D44" s="89">
        <v>652.27003446295237</v>
      </c>
      <c r="E44" s="88">
        <v>81601</v>
      </c>
      <c r="F44" s="89">
        <v>762.50473021163975</v>
      </c>
      <c r="G44" s="88">
        <v>0</v>
      </c>
      <c r="H44" s="89">
        <v>0</v>
      </c>
      <c r="I44" s="88">
        <v>95529</v>
      </c>
      <c r="J44" s="390">
        <v>746.43265950653745</v>
      </c>
      <c r="K44" s="88">
        <v>14458</v>
      </c>
      <c r="L44" s="89">
        <v>589.94324802877145</v>
      </c>
      <c r="M44" s="88">
        <v>10459</v>
      </c>
      <c r="N44" s="89">
        <v>598.18395640118433</v>
      </c>
      <c r="O44" s="88">
        <v>0</v>
      </c>
      <c r="P44" s="89">
        <v>0</v>
      </c>
      <c r="Q44" s="88">
        <v>24917</v>
      </c>
      <c r="R44" s="390">
        <v>593.40231488541815</v>
      </c>
      <c r="U44" s="356"/>
      <c r="V44" s="366"/>
      <c r="W44" s="357"/>
      <c r="X44" s="366"/>
      <c r="Y44" s="357"/>
      <c r="Z44" s="366"/>
      <c r="AA44" s="357"/>
      <c r="AB44" s="366"/>
      <c r="AC44" s="357"/>
      <c r="AD44" s="366"/>
      <c r="AE44" s="357"/>
      <c r="AF44" s="366"/>
      <c r="AG44" s="357"/>
      <c r="AH44" s="366"/>
      <c r="AI44" s="357"/>
      <c r="AJ44" s="366"/>
      <c r="AK44" s="357"/>
      <c r="AL44" s="356"/>
      <c r="AM44" s="356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6"/>
      <c r="AZ44" s="356"/>
      <c r="BA44" s="356"/>
      <c r="BB44" s="356"/>
      <c r="BC44" s="356"/>
      <c r="BD44" s="356"/>
      <c r="BE44" s="356"/>
      <c r="BF44" s="356"/>
      <c r="BG44" s="356"/>
      <c r="BH44" s="356"/>
      <c r="BI44" s="356"/>
      <c r="BJ44" s="356"/>
      <c r="BK44" s="356"/>
      <c r="BL44" s="356"/>
      <c r="BM44" s="356"/>
      <c r="BN44" s="356"/>
      <c r="BO44" s="356"/>
      <c r="BP44" s="356"/>
      <c r="BQ44" s="356"/>
      <c r="BR44" s="356"/>
    </row>
    <row r="45" spans="2:70" ht="14.25" customHeight="1">
      <c r="B45" s="399" t="s">
        <v>21</v>
      </c>
      <c r="C45" s="88">
        <v>20033</v>
      </c>
      <c r="D45" s="89">
        <v>643.57028403134859</v>
      </c>
      <c r="E45" s="88">
        <v>128293</v>
      </c>
      <c r="F45" s="89">
        <v>792.29615544106059</v>
      </c>
      <c r="G45" s="88">
        <v>1</v>
      </c>
      <c r="H45" s="89">
        <v>790.95</v>
      </c>
      <c r="I45" s="88">
        <v>148327</v>
      </c>
      <c r="J45" s="390">
        <v>772.20927491286136</v>
      </c>
      <c r="K45" s="88">
        <v>11629</v>
      </c>
      <c r="L45" s="89">
        <v>621.41107747871456</v>
      </c>
      <c r="M45" s="88">
        <v>9438</v>
      </c>
      <c r="N45" s="89">
        <v>626.61395104894927</v>
      </c>
      <c r="O45" s="88">
        <v>0</v>
      </c>
      <c r="P45" s="89">
        <v>0</v>
      </c>
      <c r="Q45" s="88">
        <v>21067</v>
      </c>
      <c r="R45" s="390">
        <v>623.74196088669271</v>
      </c>
      <c r="U45" s="356"/>
      <c r="V45" s="366"/>
      <c r="W45" s="357"/>
      <c r="X45" s="366"/>
      <c r="Y45" s="357"/>
      <c r="Z45" s="366"/>
      <c r="AA45" s="357"/>
      <c r="AB45" s="366"/>
      <c r="AC45" s="357"/>
      <c r="AD45" s="366"/>
      <c r="AE45" s="357"/>
      <c r="AF45" s="366"/>
      <c r="AG45" s="357"/>
      <c r="AH45" s="366"/>
      <c r="AI45" s="357"/>
      <c r="AJ45" s="366"/>
      <c r="AK45" s="357"/>
      <c r="AL45" s="356"/>
      <c r="AM45" s="356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6"/>
      <c r="AZ45" s="356"/>
      <c r="BA45" s="356"/>
      <c r="BB45" s="356"/>
      <c r="BC45" s="356"/>
      <c r="BD45" s="356"/>
      <c r="BE45" s="356"/>
      <c r="BF45" s="356"/>
      <c r="BG45" s="356"/>
      <c r="BH45" s="356"/>
      <c r="BI45" s="356"/>
      <c r="BJ45" s="356"/>
      <c r="BK45" s="356"/>
      <c r="BL45" s="356"/>
      <c r="BM45" s="356"/>
      <c r="BN45" s="356"/>
      <c r="BO45" s="356"/>
      <c r="BP45" s="356"/>
      <c r="BQ45" s="356"/>
      <c r="BR45" s="356"/>
    </row>
    <row r="46" spans="2:70" ht="14.25" customHeight="1">
      <c r="B46" s="399" t="s">
        <v>22</v>
      </c>
      <c r="C46" s="88">
        <v>23051</v>
      </c>
      <c r="D46" s="89">
        <v>591.24434341243284</v>
      </c>
      <c r="E46" s="88">
        <v>178693</v>
      </c>
      <c r="F46" s="89">
        <v>800.60165065223657</v>
      </c>
      <c r="G46" s="88">
        <v>0</v>
      </c>
      <c r="H46" s="89">
        <v>0</v>
      </c>
      <c r="I46" s="88">
        <v>201744</v>
      </c>
      <c r="J46" s="390">
        <v>776.68076433499925</v>
      </c>
      <c r="K46" s="88">
        <v>7704</v>
      </c>
      <c r="L46" s="89">
        <v>633.82681464174266</v>
      </c>
      <c r="M46" s="88">
        <v>7106</v>
      </c>
      <c r="N46" s="89">
        <v>646.98752181255111</v>
      </c>
      <c r="O46" s="88">
        <v>0</v>
      </c>
      <c r="P46" s="89">
        <v>0</v>
      </c>
      <c r="Q46" s="88">
        <v>14810</v>
      </c>
      <c r="R46" s="390">
        <v>640.14146590141615</v>
      </c>
      <c r="U46" s="356"/>
      <c r="V46" s="366"/>
      <c r="W46" s="357"/>
      <c r="X46" s="366"/>
      <c r="Y46" s="357"/>
      <c r="Z46" s="366"/>
      <c r="AA46" s="357"/>
      <c r="AB46" s="366"/>
      <c r="AC46" s="357"/>
      <c r="AD46" s="366"/>
      <c r="AE46" s="357"/>
      <c r="AF46" s="366"/>
      <c r="AG46" s="357"/>
      <c r="AH46" s="366"/>
      <c r="AI46" s="357"/>
      <c r="AJ46" s="366"/>
      <c r="AK46" s="357"/>
      <c r="AL46" s="356"/>
      <c r="AM46" s="356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6"/>
      <c r="AZ46" s="356"/>
      <c r="BA46" s="356"/>
      <c r="BB46" s="356"/>
      <c r="BC46" s="356"/>
      <c r="BD46" s="356"/>
      <c r="BE46" s="356"/>
      <c r="BF46" s="356"/>
      <c r="BG46" s="356"/>
      <c r="BH46" s="356"/>
      <c r="BI46" s="356"/>
      <c r="BJ46" s="356"/>
      <c r="BK46" s="356"/>
      <c r="BL46" s="356"/>
      <c r="BM46" s="356"/>
      <c r="BN46" s="356"/>
      <c r="BO46" s="356"/>
      <c r="BP46" s="356"/>
      <c r="BQ46" s="356"/>
      <c r="BR46" s="356"/>
    </row>
    <row r="47" spans="2:70" ht="14.25" customHeight="1">
      <c r="B47" s="399" t="s">
        <v>23</v>
      </c>
      <c r="C47" s="88">
        <v>24653</v>
      </c>
      <c r="D47" s="89">
        <v>527.55509755404967</v>
      </c>
      <c r="E47" s="88">
        <v>255342</v>
      </c>
      <c r="F47" s="89">
        <v>806.07472844263702</v>
      </c>
      <c r="G47" s="88">
        <v>1</v>
      </c>
      <c r="H47" s="89">
        <v>689.7</v>
      </c>
      <c r="I47" s="88">
        <v>279996</v>
      </c>
      <c r="J47" s="390">
        <v>781.55130369719495</v>
      </c>
      <c r="K47" s="88">
        <v>4697</v>
      </c>
      <c r="L47" s="89">
        <v>620.90543751330472</v>
      </c>
      <c r="M47" s="88">
        <v>5393</v>
      </c>
      <c r="N47" s="89">
        <v>634.55424995364172</v>
      </c>
      <c r="O47" s="88">
        <v>1</v>
      </c>
      <c r="P47" s="89">
        <v>747.69</v>
      </c>
      <c r="Q47" s="88">
        <v>10091</v>
      </c>
      <c r="R47" s="390">
        <v>628.21242691507109</v>
      </c>
      <c r="U47" s="356"/>
      <c r="V47" s="366"/>
      <c r="W47" s="357"/>
      <c r="X47" s="366"/>
      <c r="Y47" s="357"/>
      <c r="Z47" s="366"/>
      <c r="AA47" s="357"/>
      <c r="AB47" s="366"/>
      <c r="AC47" s="357"/>
      <c r="AD47" s="366"/>
      <c r="AE47" s="357"/>
      <c r="AF47" s="366"/>
      <c r="AG47" s="357"/>
      <c r="AH47" s="366"/>
      <c r="AI47" s="357"/>
      <c r="AJ47" s="366"/>
      <c r="AK47" s="357"/>
      <c r="AL47" s="356"/>
      <c r="AM47" s="356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6"/>
      <c r="AZ47" s="356"/>
      <c r="BA47" s="356"/>
      <c r="BB47" s="356"/>
      <c r="BC47" s="356"/>
      <c r="BD47" s="356"/>
      <c r="BE47" s="356"/>
      <c r="BF47" s="356"/>
      <c r="BG47" s="356"/>
      <c r="BH47" s="356"/>
      <c r="BI47" s="356"/>
      <c r="BJ47" s="356"/>
      <c r="BK47" s="356"/>
      <c r="BL47" s="356"/>
      <c r="BM47" s="356"/>
      <c r="BN47" s="356"/>
      <c r="BO47" s="356"/>
      <c r="BP47" s="356"/>
      <c r="BQ47" s="356"/>
      <c r="BR47" s="356"/>
    </row>
    <row r="48" spans="2:70" ht="14.25" customHeight="1">
      <c r="B48" s="399" t="s">
        <v>24</v>
      </c>
      <c r="C48" s="88">
        <v>24702</v>
      </c>
      <c r="D48" s="89">
        <v>473.8213468545049</v>
      </c>
      <c r="E48" s="88">
        <v>336713</v>
      </c>
      <c r="F48" s="89">
        <v>782.18741515771535</v>
      </c>
      <c r="G48" s="88">
        <v>1</v>
      </c>
      <c r="H48" s="89">
        <v>656.79</v>
      </c>
      <c r="I48" s="88">
        <v>361416</v>
      </c>
      <c r="J48" s="390">
        <v>761.11091600814518</v>
      </c>
      <c r="K48" s="88">
        <v>2548</v>
      </c>
      <c r="L48" s="89">
        <v>611.93866562009589</v>
      </c>
      <c r="M48" s="88">
        <v>3615</v>
      </c>
      <c r="N48" s="89">
        <v>616.21219363762259</v>
      </c>
      <c r="O48" s="88">
        <v>0</v>
      </c>
      <c r="P48" s="89">
        <v>0</v>
      </c>
      <c r="Q48" s="88">
        <v>6163</v>
      </c>
      <c r="R48" s="390">
        <v>614.44536751582189</v>
      </c>
      <c r="U48" s="356"/>
      <c r="V48" s="366"/>
      <c r="W48" s="357"/>
      <c r="X48" s="366"/>
      <c r="Y48" s="357"/>
      <c r="Z48" s="366"/>
      <c r="AA48" s="357"/>
      <c r="AB48" s="366"/>
      <c r="AC48" s="357"/>
      <c r="AD48" s="366"/>
      <c r="AE48" s="357"/>
      <c r="AF48" s="366"/>
      <c r="AG48" s="357"/>
      <c r="AH48" s="366"/>
      <c r="AI48" s="357"/>
      <c r="AJ48" s="366"/>
      <c r="AK48" s="357"/>
      <c r="AL48" s="356"/>
      <c r="AM48" s="356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6"/>
      <c r="AZ48" s="356"/>
      <c r="BA48" s="356"/>
      <c r="BB48" s="356"/>
      <c r="BC48" s="356"/>
      <c r="BD48" s="356"/>
      <c r="BE48" s="356"/>
      <c r="BF48" s="356"/>
      <c r="BG48" s="356"/>
      <c r="BH48" s="356"/>
      <c r="BI48" s="356"/>
      <c r="BJ48" s="356"/>
      <c r="BK48" s="356"/>
      <c r="BL48" s="356"/>
      <c r="BM48" s="356"/>
      <c r="BN48" s="356"/>
      <c r="BO48" s="356"/>
      <c r="BP48" s="356"/>
      <c r="BQ48" s="356"/>
      <c r="BR48" s="356"/>
    </row>
    <row r="49" spans="2:70" ht="14.25" customHeight="1">
      <c r="B49" s="399" t="s">
        <v>25</v>
      </c>
      <c r="C49" s="88">
        <v>23449</v>
      </c>
      <c r="D49" s="89">
        <v>442.62224018081781</v>
      </c>
      <c r="E49" s="88">
        <v>376218</v>
      </c>
      <c r="F49" s="89">
        <v>756.75106052873559</v>
      </c>
      <c r="G49" s="88">
        <v>8</v>
      </c>
      <c r="H49" s="89">
        <v>790.14249999999993</v>
      </c>
      <c r="I49" s="88">
        <v>399675</v>
      </c>
      <c r="J49" s="390">
        <v>738.32173776193122</v>
      </c>
      <c r="K49" s="88">
        <v>954</v>
      </c>
      <c r="L49" s="89">
        <v>607.46241090146634</v>
      </c>
      <c r="M49" s="88">
        <v>1933</v>
      </c>
      <c r="N49" s="89">
        <v>618.48165028453411</v>
      </c>
      <c r="O49" s="88">
        <v>0</v>
      </c>
      <c r="P49" s="89">
        <v>0</v>
      </c>
      <c r="Q49" s="88">
        <v>2887</v>
      </c>
      <c r="R49" s="390">
        <v>614.84037755455597</v>
      </c>
      <c r="U49" s="356"/>
      <c r="V49" s="366"/>
      <c r="W49" s="357"/>
      <c r="X49" s="366"/>
      <c r="Y49" s="357"/>
      <c r="Z49" s="366"/>
      <c r="AA49" s="357"/>
      <c r="AB49" s="366"/>
      <c r="AC49" s="357"/>
      <c r="AD49" s="366"/>
      <c r="AE49" s="357"/>
      <c r="AF49" s="366"/>
      <c r="AG49" s="357"/>
      <c r="AH49" s="366"/>
      <c r="AI49" s="357"/>
      <c r="AJ49" s="366"/>
      <c r="AK49" s="357"/>
      <c r="AL49" s="356"/>
      <c r="AM49" s="356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6"/>
      <c r="BC49" s="356"/>
      <c r="BD49" s="356"/>
      <c r="BE49" s="356"/>
      <c r="BF49" s="356"/>
      <c r="BG49" s="356"/>
      <c r="BH49" s="356"/>
      <c r="BI49" s="356"/>
      <c r="BJ49" s="356"/>
      <c r="BK49" s="356"/>
      <c r="BL49" s="356"/>
      <c r="BM49" s="356"/>
      <c r="BN49" s="356"/>
      <c r="BO49" s="356"/>
      <c r="BP49" s="356"/>
      <c r="BQ49" s="356"/>
      <c r="BR49" s="356"/>
    </row>
    <row r="50" spans="2:70" ht="14.25" customHeight="1">
      <c r="B50" s="399" t="s">
        <v>26</v>
      </c>
      <c r="C50" s="88">
        <v>46207</v>
      </c>
      <c r="D50" s="89">
        <v>409.22461055683999</v>
      </c>
      <c r="E50" s="88">
        <v>726336</v>
      </c>
      <c r="F50" s="89">
        <v>712.88387808120831</v>
      </c>
      <c r="G50" s="88">
        <v>4</v>
      </c>
      <c r="H50" s="89">
        <v>519.5</v>
      </c>
      <c r="I50" s="88">
        <v>772547</v>
      </c>
      <c r="J50" s="390">
        <v>694.72063712627505</v>
      </c>
      <c r="K50" s="88">
        <v>554</v>
      </c>
      <c r="L50" s="89">
        <v>643.05193140793904</v>
      </c>
      <c r="M50" s="88">
        <v>1698</v>
      </c>
      <c r="N50" s="89">
        <v>636.26502944641106</v>
      </c>
      <c r="O50" s="88">
        <v>0</v>
      </c>
      <c r="P50" s="89">
        <v>0</v>
      </c>
      <c r="Q50" s="88">
        <v>2252</v>
      </c>
      <c r="R50" s="390">
        <v>637.93463143872304</v>
      </c>
      <c r="U50" s="356"/>
      <c r="V50" s="366"/>
      <c r="W50" s="357"/>
      <c r="X50" s="366"/>
      <c r="Y50" s="357"/>
      <c r="Z50" s="366"/>
      <c r="AA50" s="357"/>
      <c r="AB50" s="366"/>
      <c r="AC50" s="357"/>
      <c r="AD50" s="366"/>
      <c r="AE50" s="357"/>
      <c r="AF50" s="366"/>
      <c r="AG50" s="357"/>
      <c r="AH50" s="366"/>
      <c r="AI50" s="357"/>
      <c r="AJ50" s="366"/>
      <c r="AK50" s="357"/>
      <c r="AL50" s="356"/>
      <c r="AM50" s="356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6"/>
      <c r="BB50" s="356"/>
      <c r="BC50" s="356"/>
      <c r="BD50" s="356"/>
      <c r="BE50" s="356"/>
      <c r="BF50" s="356"/>
      <c r="BG50" s="356"/>
      <c r="BH50" s="356"/>
      <c r="BI50" s="356"/>
      <c r="BJ50" s="356"/>
      <c r="BK50" s="356"/>
      <c r="BL50" s="356"/>
      <c r="BM50" s="356"/>
      <c r="BN50" s="356"/>
      <c r="BO50" s="356"/>
      <c r="BP50" s="356"/>
      <c r="BQ50" s="356"/>
      <c r="BR50" s="356"/>
    </row>
    <row r="51" spans="2:70" ht="14.25" customHeight="1">
      <c r="B51" s="399" t="s">
        <v>5</v>
      </c>
      <c r="C51" s="88">
        <v>0</v>
      </c>
      <c r="D51" s="89">
        <v>0</v>
      </c>
      <c r="E51" s="88">
        <v>13</v>
      </c>
      <c r="F51" s="89">
        <v>662.84384615384613</v>
      </c>
      <c r="G51" s="88">
        <v>0</v>
      </c>
      <c r="H51" s="89">
        <v>0</v>
      </c>
      <c r="I51" s="88">
        <v>13</v>
      </c>
      <c r="J51" s="390">
        <v>662.84384615384613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90">
        <v>733.3</v>
      </c>
      <c r="U51" s="356"/>
      <c r="V51" s="366"/>
      <c r="W51" s="357"/>
      <c r="X51" s="366"/>
      <c r="Y51" s="357"/>
      <c r="Z51" s="366"/>
      <c r="AA51" s="357"/>
      <c r="AB51" s="366"/>
      <c r="AC51" s="357"/>
      <c r="AD51" s="366"/>
      <c r="AE51" s="357"/>
      <c r="AF51" s="366"/>
      <c r="AG51" s="357"/>
      <c r="AH51" s="366"/>
      <c r="AI51" s="357"/>
      <c r="AJ51" s="366"/>
      <c r="AK51" s="357"/>
      <c r="AL51" s="356"/>
      <c r="AM51" s="356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6"/>
      <c r="AZ51" s="356"/>
      <c r="BA51" s="356"/>
      <c r="BB51" s="356"/>
      <c r="BC51" s="356"/>
      <c r="BD51" s="356"/>
      <c r="BE51" s="356"/>
      <c r="BF51" s="356"/>
      <c r="BG51" s="356"/>
      <c r="BH51" s="356"/>
      <c r="BI51" s="356"/>
      <c r="BJ51" s="356"/>
      <c r="BK51" s="356"/>
      <c r="BL51" s="356"/>
      <c r="BM51" s="356"/>
      <c r="BN51" s="356"/>
      <c r="BO51" s="356"/>
      <c r="BP51" s="356"/>
      <c r="BQ51" s="356"/>
      <c r="BR51" s="356"/>
    </row>
    <row r="52" spans="2:70" ht="14.25" customHeight="1">
      <c r="B52" s="400" t="s">
        <v>6</v>
      </c>
      <c r="C52" s="395">
        <v>191888</v>
      </c>
      <c r="D52" s="91">
        <v>523.64849125531498</v>
      </c>
      <c r="E52" s="90">
        <v>2166027</v>
      </c>
      <c r="F52" s="91">
        <v>758.79880927615034</v>
      </c>
      <c r="G52" s="90">
        <v>15</v>
      </c>
      <c r="H52" s="91">
        <v>702.43866666666668</v>
      </c>
      <c r="I52" s="90">
        <v>2357930</v>
      </c>
      <c r="J52" s="391">
        <v>739.66195210629314</v>
      </c>
      <c r="K52" s="90">
        <v>180494</v>
      </c>
      <c r="L52" s="91">
        <v>417.8012325617467</v>
      </c>
      <c r="M52" s="90">
        <v>162432</v>
      </c>
      <c r="N52" s="91">
        <v>415.38180407801394</v>
      </c>
      <c r="O52" s="90">
        <v>4</v>
      </c>
      <c r="P52" s="91">
        <v>492.77750000000003</v>
      </c>
      <c r="Q52" s="90">
        <v>342930</v>
      </c>
      <c r="R52" s="391">
        <v>416.6561221823693</v>
      </c>
      <c r="U52" s="356"/>
      <c r="V52" s="366"/>
      <c r="W52" s="357"/>
      <c r="X52" s="366"/>
      <c r="Y52" s="357"/>
      <c r="Z52" s="366"/>
      <c r="AA52" s="357"/>
      <c r="AB52" s="366"/>
      <c r="AC52" s="357"/>
      <c r="AD52" s="366"/>
      <c r="AE52" s="357"/>
      <c r="AF52" s="366"/>
      <c r="AG52" s="357"/>
      <c r="AH52" s="366"/>
      <c r="AI52" s="357"/>
      <c r="AJ52" s="366"/>
      <c r="AK52" s="357"/>
      <c r="AL52" s="356"/>
      <c r="AM52" s="356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</row>
    <row r="53" spans="2:70" ht="14.25" customHeight="1" thickBot="1">
      <c r="B53" s="401" t="s">
        <v>27</v>
      </c>
      <c r="C53" s="396">
        <v>73.47677812057033</v>
      </c>
      <c r="D53" s="92" t="s">
        <v>193</v>
      </c>
      <c r="E53" s="92">
        <v>77.989283541103617</v>
      </c>
      <c r="F53" s="92" t="s">
        <v>193</v>
      </c>
      <c r="G53" s="92">
        <v>82.2</v>
      </c>
      <c r="H53" s="92" t="s">
        <v>193</v>
      </c>
      <c r="I53" s="92">
        <v>77.622081269188016</v>
      </c>
      <c r="J53" s="392" t="s">
        <v>193</v>
      </c>
      <c r="K53" s="92">
        <v>34.542677318913647</v>
      </c>
      <c r="L53" s="92" t="s">
        <v>193</v>
      </c>
      <c r="M53" s="92">
        <v>34.214478763290259</v>
      </c>
      <c r="N53" s="92" t="s">
        <v>193</v>
      </c>
      <c r="O53" s="92">
        <v>42</v>
      </c>
      <c r="P53" s="92" t="s">
        <v>193</v>
      </c>
      <c r="Q53" s="92">
        <v>34.387310492842545</v>
      </c>
      <c r="R53" s="392" t="s">
        <v>193</v>
      </c>
      <c r="U53" s="356"/>
      <c r="V53" s="366"/>
      <c r="W53" s="357"/>
      <c r="X53" s="366"/>
      <c r="Y53" s="357"/>
      <c r="Z53" s="366"/>
      <c r="AA53" s="357"/>
      <c r="AB53" s="366"/>
      <c r="AC53" s="357"/>
      <c r="AD53" s="366"/>
      <c r="AE53" s="357"/>
      <c r="AF53" s="366"/>
      <c r="AG53" s="357"/>
      <c r="AH53" s="366"/>
      <c r="AI53" s="357"/>
      <c r="AJ53" s="366"/>
      <c r="AK53" s="357"/>
      <c r="AL53" s="356"/>
      <c r="AM53" s="356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6"/>
      <c r="AZ53" s="356"/>
      <c r="BA53" s="356"/>
      <c r="BB53" s="356"/>
      <c r="BC53" s="356"/>
      <c r="BD53" s="356"/>
      <c r="BE53" s="356"/>
      <c r="BF53" s="356"/>
      <c r="BG53" s="356"/>
      <c r="BH53" s="356"/>
      <c r="BI53" s="356"/>
      <c r="BJ53" s="356"/>
      <c r="BK53" s="356"/>
      <c r="BL53" s="356"/>
      <c r="BM53" s="356"/>
      <c r="BN53" s="356"/>
      <c r="BO53" s="356"/>
      <c r="BP53" s="356"/>
      <c r="BQ53" s="356"/>
      <c r="BR53" s="356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6"/>
      <c r="V54" s="354"/>
      <c r="W54" s="353"/>
      <c r="X54" s="354"/>
      <c r="Y54" s="353"/>
      <c r="Z54" s="354"/>
      <c r="AA54" s="353"/>
      <c r="AB54" s="354"/>
      <c r="AC54" s="353"/>
      <c r="AD54" s="354"/>
      <c r="AE54" s="353"/>
      <c r="AF54" s="354"/>
      <c r="AG54" s="353"/>
      <c r="AH54" s="354"/>
      <c r="AI54" s="353"/>
      <c r="AJ54" s="354"/>
      <c r="AK54" s="353"/>
      <c r="AL54" s="356"/>
      <c r="AM54" s="356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6"/>
      <c r="AZ54" s="356"/>
      <c r="BA54" s="356"/>
      <c r="BB54" s="356"/>
      <c r="BC54" s="356"/>
      <c r="BD54" s="356"/>
      <c r="BE54" s="356"/>
      <c r="BF54" s="356"/>
      <c r="BG54" s="356"/>
      <c r="BH54" s="356"/>
      <c r="BI54" s="356"/>
      <c r="BJ54" s="356"/>
      <c r="BK54" s="356"/>
      <c r="BL54" s="356"/>
      <c r="BM54" s="356"/>
      <c r="BN54" s="356"/>
      <c r="BO54" s="356"/>
      <c r="BP54" s="356"/>
      <c r="BQ54" s="356"/>
      <c r="BR54" s="356"/>
    </row>
    <row r="55" spans="2:70" ht="14.25" customHeight="1" thickTop="1">
      <c r="B55" s="464" t="s">
        <v>0</v>
      </c>
      <c r="C55" s="467" t="s">
        <v>1</v>
      </c>
      <c r="D55" s="468"/>
      <c r="E55" s="468"/>
      <c r="F55" s="468"/>
      <c r="G55" s="468"/>
      <c r="H55" s="468"/>
      <c r="I55" s="468"/>
      <c r="J55" s="469"/>
      <c r="K55" s="467" t="s">
        <v>2</v>
      </c>
      <c r="L55" s="468"/>
      <c r="M55" s="468"/>
      <c r="N55" s="468"/>
      <c r="O55" s="468"/>
      <c r="P55" s="468"/>
      <c r="Q55" s="468"/>
      <c r="R55" s="469"/>
      <c r="U55" s="35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6"/>
      <c r="AZ55" s="356"/>
      <c r="BA55" s="356"/>
      <c r="BB55" s="356"/>
      <c r="BC55" s="356"/>
      <c r="BD55" s="356"/>
      <c r="BE55" s="356"/>
      <c r="BF55" s="356"/>
      <c r="BG55" s="356"/>
      <c r="BH55" s="356"/>
      <c r="BI55" s="356"/>
      <c r="BJ55" s="356"/>
      <c r="BK55" s="356"/>
      <c r="BL55" s="356"/>
      <c r="BM55" s="356"/>
      <c r="BN55" s="356"/>
      <c r="BO55" s="356"/>
      <c r="BP55" s="356"/>
      <c r="BQ55" s="356"/>
      <c r="BR55" s="356"/>
    </row>
    <row r="56" spans="2:70" ht="14.25" customHeight="1">
      <c r="B56" s="465"/>
      <c r="C56" s="470" t="s">
        <v>3</v>
      </c>
      <c r="D56" s="471"/>
      <c r="E56" s="472" t="s">
        <v>4</v>
      </c>
      <c r="F56" s="473"/>
      <c r="G56" s="470" t="s">
        <v>5</v>
      </c>
      <c r="H56" s="471"/>
      <c r="I56" s="470" t="s">
        <v>6</v>
      </c>
      <c r="J56" s="471"/>
      <c r="K56" s="470" t="s">
        <v>3</v>
      </c>
      <c r="L56" s="471"/>
      <c r="M56" s="472" t="s">
        <v>4</v>
      </c>
      <c r="N56" s="473"/>
      <c r="O56" s="470" t="s">
        <v>5</v>
      </c>
      <c r="P56" s="471"/>
      <c r="Q56" s="470" t="s">
        <v>6</v>
      </c>
      <c r="R56" s="471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  <c r="AG56" s="356"/>
      <c r="AH56" s="356"/>
      <c r="AI56" s="356"/>
      <c r="AJ56" s="356"/>
      <c r="AK56" s="356"/>
      <c r="AL56" s="356"/>
      <c r="AM56" s="356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6"/>
      <c r="AZ56" s="356"/>
      <c r="BA56" s="356"/>
      <c r="BB56" s="356"/>
      <c r="BC56" s="356"/>
      <c r="BD56" s="356"/>
      <c r="BE56" s="356"/>
      <c r="BF56" s="356"/>
      <c r="BG56" s="356"/>
      <c r="BH56" s="356"/>
      <c r="BI56" s="356"/>
      <c r="BJ56" s="356"/>
      <c r="BK56" s="356"/>
      <c r="BL56" s="356"/>
      <c r="BM56" s="356"/>
      <c r="BN56" s="356"/>
      <c r="BO56" s="356"/>
      <c r="BP56" s="356"/>
      <c r="BQ56" s="356"/>
      <c r="BR56" s="356"/>
    </row>
    <row r="57" spans="2:70" ht="14.25" customHeight="1">
      <c r="B57" s="466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6"/>
      <c r="V57" s="356"/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  <c r="AG57" s="356"/>
      <c r="AH57" s="356"/>
      <c r="AI57" s="356"/>
      <c r="AJ57" s="356"/>
      <c r="AK57" s="356"/>
      <c r="AL57" s="356"/>
      <c r="AM57" s="356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6"/>
      <c r="AZ57" s="356"/>
      <c r="BA57" s="356"/>
      <c r="BB57" s="356"/>
      <c r="BC57" s="356"/>
      <c r="BD57" s="356"/>
      <c r="BE57" s="356"/>
      <c r="BF57" s="356"/>
      <c r="BG57" s="356"/>
      <c r="BH57" s="356"/>
      <c r="BI57" s="356"/>
      <c r="BJ57" s="356"/>
      <c r="BK57" s="356"/>
      <c r="BL57" s="356"/>
      <c r="BM57" s="356"/>
      <c r="BN57" s="356"/>
      <c r="BO57" s="356"/>
      <c r="BP57" s="356"/>
      <c r="BQ57" s="356"/>
      <c r="BR57" s="356"/>
    </row>
    <row r="58" spans="2:70" ht="14.25" customHeight="1">
      <c r="B58" s="397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9">
        <v>0</v>
      </c>
      <c r="K58" s="88">
        <v>1267</v>
      </c>
      <c r="L58" s="89">
        <v>303.53087608524038</v>
      </c>
      <c r="M58" s="88">
        <v>1263</v>
      </c>
      <c r="N58" s="89">
        <v>301.92787015043501</v>
      </c>
      <c r="O58" s="88">
        <v>0</v>
      </c>
      <c r="P58" s="89">
        <v>0</v>
      </c>
      <c r="Q58" s="88">
        <v>2530</v>
      </c>
      <c r="R58" s="389">
        <v>302.73064031620515</v>
      </c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  <c r="AE58" s="356"/>
      <c r="AF58" s="356"/>
      <c r="AG58" s="356"/>
      <c r="AH58" s="356"/>
      <c r="AI58" s="356"/>
      <c r="AJ58" s="356"/>
      <c r="AK58" s="356"/>
      <c r="AL58" s="356"/>
      <c r="AM58" s="356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6"/>
      <c r="AZ58" s="356"/>
      <c r="BA58" s="356"/>
      <c r="BB58" s="356"/>
      <c r="BC58" s="356"/>
      <c r="BD58" s="356"/>
      <c r="BE58" s="356"/>
      <c r="BF58" s="356"/>
      <c r="BG58" s="356"/>
      <c r="BH58" s="356"/>
      <c r="BI58" s="356"/>
      <c r="BJ58" s="356"/>
      <c r="BK58" s="356"/>
      <c r="BL58" s="356"/>
      <c r="BM58" s="356"/>
      <c r="BN58" s="356"/>
      <c r="BO58" s="356"/>
      <c r="BP58" s="356"/>
      <c r="BQ58" s="356"/>
      <c r="BR58" s="356"/>
    </row>
    <row r="59" spans="2:70" ht="14.25" customHeight="1">
      <c r="B59" s="398" t="s">
        <v>10</v>
      </c>
      <c r="C59" s="88">
        <v>2</v>
      </c>
      <c r="D59" s="89">
        <v>210.8</v>
      </c>
      <c r="E59" s="88">
        <v>1</v>
      </c>
      <c r="F59" s="89">
        <v>210.8</v>
      </c>
      <c r="G59" s="88">
        <v>0</v>
      </c>
      <c r="H59" s="89">
        <v>0</v>
      </c>
      <c r="I59" s="88">
        <v>3</v>
      </c>
      <c r="J59" s="390">
        <v>210.80000000000004</v>
      </c>
      <c r="K59" s="88">
        <v>5964</v>
      </c>
      <c r="L59" s="89">
        <v>307.26906941649963</v>
      </c>
      <c r="M59" s="88">
        <v>5720</v>
      </c>
      <c r="N59" s="89">
        <v>306.6996206293714</v>
      </c>
      <c r="O59" s="88">
        <v>0</v>
      </c>
      <c r="P59" s="89">
        <v>0</v>
      </c>
      <c r="Q59" s="88">
        <v>11684</v>
      </c>
      <c r="R59" s="390">
        <v>306.99029099623488</v>
      </c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  <c r="AG59" s="356"/>
      <c r="AH59" s="356"/>
      <c r="AI59" s="356"/>
      <c r="AJ59" s="356"/>
      <c r="AK59" s="356"/>
      <c r="AL59" s="356"/>
      <c r="AM59" s="356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6"/>
      <c r="AZ59" s="356"/>
      <c r="BA59" s="356"/>
      <c r="BB59" s="356"/>
      <c r="BC59" s="356"/>
      <c r="BD59" s="356"/>
      <c r="BE59" s="356"/>
      <c r="BF59" s="356"/>
      <c r="BG59" s="356"/>
      <c r="BH59" s="356"/>
      <c r="BI59" s="356"/>
      <c r="BJ59" s="356"/>
      <c r="BK59" s="356"/>
      <c r="BL59" s="356"/>
      <c r="BM59" s="356"/>
      <c r="BN59" s="356"/>
      <c r="BO59" s="356"/>
      <c r="BP59" s="356"/>
      <c r="BQ59" s="356"/>
      <c r="BR59" s="356"/>
    </row>
    <row r="60" spans="2:70" ht="14.25" customHeight="1">
      <c r="B60" s="399" t="s">
        <v>11</v>
      </c>
      <c r="C60" s="88">
        <v>8</v>
      </c>
      <c r="D60" s="89">
        <v>260.26374999999996</v>
      </c>
      <c r="E60" s="88">
        <v>10</v>
      </c>
      <c r="F60" s="89">
        <v>230.5</v>
      </c>
      <c r="G60" s="88">
        <v>0</v>
      </c>
      <c r="H60" s="89">
        <v>0</v>
      </c>
      <c r="I60" s="88">
        <v>18</v>
      </c>
      <c r="J60" s="390">
        <v>243.72833333333332</v>
      </c>
      <c r="K60" s="88">
        <v>16090</v>
      </c>
      <c r="L60" s="89">
        <v>309.91544872591589</v>
      </c>
      <c r="M60" s="88">
        <v>15215</v>
      </c>
      <c r="N60" s="89">
        <v>306.36517121261858</v>
      </c>
      <c r="O60" s="88">
        <v>0</v>
      </c>
      <c r="P60" s="89">
        <v>0</v>
      </c>
      <c r="Q60" s="88">
        <v>31305</v>
      </c>
      <c r="R60" s="390">
        <v>308.18992652930774</v>
      </c>
      <c r="U60" s="356"/>
      <c r="V60" s="366"/>
      <c r="W60" s="357"/>
      <c r="X60" s="366"/>
      <c r="Y60" s="357"/>
      <c r="Z60" s="366"/>
      <c r="AA60" s="357"/>
      <c r="AB60" s="366"/>
      <c r="AC60" s="357"/>
      <c r="AD60" s="366"/>
      <c r="AE60" s="357"/>
      <c r="AF60" s="366"/>
      <c r="AG60" s="357"/>
      <c r="AH60" s="366"/>
      <c r="AI60" s="357"/>
      <c r="AJ60" s="366"/>
      <c r="AK60" s="357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6"/>
      <c r="AZ60" s="356"/>
      <c r="BA60" s="356"/>
      <c r="BB60" s="356"/>
      <c r="BC60" s="356"/>
      <c r="BD60" s="356"/>
      <c r="BE60" s="356"/>
      <c r="BF60" s="356"/>
      <c r="BG60" s="356"/>
      <c r="BH60" s="356"/>
      <c r="BI60" s="356"/>
      <c r="BJ60" s="356"/>
      <c r="BK60" s="356"/>
      <c r="BL60" s="356"/>
      <c r="BM60" s="356"/>
      <c r="BN60" s="356"/>
      <c r="BO60" s="356"/>
      <c r="BP60" s="356"/>
      <c r="BQ60" s="356"/>
      <c r="BR60" s="356"/>
    </row>
    <row r="61" spans="2:70" ht="14.25" customHeight="1">
      <c r="B61" s="399" t="s">
        <v>12</v>
      </c>
      <c r="C61" s="88">
        <v>24</v>
      </c>
      <c r="D61" s="89">
        <v>409.45541666666651</v>
      </c>
      <c r="E61" s="88">
        <v>30</v>
      </c>
      <c r="F61" s="89">
        <v>352.26933333333335</v>
      </c>
      <c r="G61" s="88">
        <v>0</v>
      </c>
      <c r="H61" s="89">
        <v>0</v>
      </c>
      <c r="I61" s="88">
        <v>54</v>
      </c>
      <c r="J61" s="390">
        <v>377.68537037037026</v>
      </c>
      <c r="K61" s="88">
        <v>30284</v>
      </c>
      <c r="L61" s="89">
        <v>311.09993891163606</v>
      </c>
      <c r="M61" s="88">
        <v>29297</v>
      </c>
      <c r="N61" s="89">
        <v>310.50837491893321</v>
      </c>
      <c r="O61" s="88">
        <v>0</v>
      </c>
      <c r="P61" s="89">
        <v>0</v>
      </c>
      <c r="Q61" s="88">
        <v>59581</v>
      </c>
      <c r="R61" s="390">
        <v>310.80905674627775</v>
      </c>
      <c r="U61" s="356"/>
      <c r="V61" s="366"/>
      <c r="W61" s="357"/>
      <c r="X61" s="366"/>
      <c r="Y61" s="357"/>
      <c r="Z61" s="366"/>
      <c r="AA61" s="357"/>
      <c r="AB61" s="366"/>
      <c r="AC61" s="357"/>
      <c r="AD61" s="366"/>
      <c r="AE61" s="357"/>
      <c r="AF61" s="366"/>
      <c r="AG61" s="357"/>
      <c r="AH61" s="366"/>
      <c r="AI61" s="357"/>
      <c r="AJ61" s="366"/>
      <c r="AK61" s="357"/>
      <c r="AL61" s="356"/>
      <c r="AM61" s="356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6"/>
      <c r="AZ61" s="356"/>
      <c r="BA61" s="356"/>
      <c r="BB61" s="356"/>
      <c r="BC61" s="356"/>
      <c r="BD61" s="356"/>
      <c r="BE61" s="356"/>
      <c r="BF61" s="356"/>
      <c r="BG61" s="356"/>
      <c r="BH61" s="356"/>
      <c r="BI61" s="356"/>
      <c r="BJ61" s="356"/>
      <c r="BK61" s="356"/>
      <c r="BL61" s="356"/>
      <c r="BM61" s="356"/>
      <c r="BN61" s="356"/>
      <c r="BO61" s="356"/>
      <c r="BP61" s="356"/>
      <c r="BQ61" s="356"/>
      <c r="BR61" s="356"/>
    </row>
    <row r="62" spans="2:70" ht="14.25" customHeight="1">
      <c r="B62" s="399" t="s">
        <v>13</v>
      </c>
      <c r="C62" s="88">
        <v>17</v>
      </c>
      <c r="D62" s="89">
        <v>342.1605882352942</v>
      </c>
      <c r="E62" s="88">
        <v>16</v>
      </c>
      <c r="F62" s="89">
        <v>261.96875</v>
      </c>
      <c r="G62" s="88">
        <v>0</v>
      </c>
      <c r="H62" s="89">
        <v>0</v>
      </c>
      <c r="I62" s="88">
        <v>33</v>
      </c>
      <c r="J62" s="390">
        <v>303.279696969697</v>
      </c>
      <c r="K62" s="88">
        <v>45626</v>
      </c>
      <c r="L62" s="89">
        <v>320.39754153333723</v>
      </c>
      <c r="M62" s="88">
        <v>43980</v>
      </c>
      <c r="N62" s="89">
        <v>317.12760140973222</v>
      </c>
      <c r="O62" s="88">
        <v>2</v>
      </c>
      <c r="P62" s="89">
        <v>415.64499999999998</v>
      </c>
      <c r="Q62" s="88">
        <v>89608</v>
      </c>
      <c r="R62" s="390">
        <v>318.79476642710546</v>
      </c>
      <c r="U62" s="356"/>
      <c r="V62" s="366"/>
      <c r="W62" s="357"/>
      <c r="X62" s="366"/>
      <c r="Y62" s="357"/>
      <c r="Z62" s="366"/>
      <c r="AA62" s="357"/>
      <c r="AB62" s="366"/>
      <c r="AC62" s="357"/>
      <c r="AD62" s="366"/>
      <c r="AE62" s="357"/>
      <c r="AF62" s="366"/>
      <c r="AG62" s="357"/>
      <c r="AH62" s="366"/>
      <c r="AI62" s="357"/>
      <c r="AJ62" s="366"/>
      <c r="AK62" s="357"/>
      <c r="AL62" s="356"/>
      <c r="AM62" s="356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6"/>
      <c r="AZ62" s="356"/>
      <c r="BA62" s="356"/>
      <c r="BB62" s="356"/>
      <c r="BC62" s="356"/>
      <c r="BD62" s="356"/>
      <c r="BE62" s="356"/>
      <c r="BF62" s="356"/>
      <c r="BG62" s="356"/>
      <c r="BH62" s="356"/>
      <c r="BI62" s="356"/>
      <c r="BJ62" s="356"/>
      <c r="BK62" s="356"/>
      <c r="BL62" s="356"/>
      <c r="BM62" s="356"/>
      <c r="BN62" s="356"/>
      <c r="BO62" s="356"/>
      <c r="BP62" s="356"/>
      <c r="BQ62" s="356"/>
      <c r="BR62" s="356"/>
    </row>
    <row r="63" spans="2:70" ht="14.25" customHeight="1">
      <c r="B63" s="399" t="s">
        <v>14</v>
      </c>
      <c r="C63" s="88">
        <v>118</v>
      </c>
      <c r="D63" s="89">
        <v>306.90177966101703</v>
      </c>
      <c r="E63" s="88">
        <v>132</v>
      </c>
      <c r="F63" s="89">
        <v>297.45257575757591</v>
      </c>
      <c r="G63" s="88">
        <v>0</v>
      </c>
      <c r="H63" s="89">
        <v>0</v>
      </c>
      <c r="I63" s="88">
        <v>250</v>
      </c>
      <c r="J63" s="390">
        <v>301.91260000000011</v>
      </c>
      <c r="K63" s="88">
        <v>4506</v>
      </c>
      <c r="L63" s="89">
        <v>514.09856413670695</v>
      </c>
      <c r="M63" s="88">
        <v>3559</v>
      </c>
      <c r="N63" s="89">
        <v>460.26133183478527</v>
      </c>
      <c r="O63" s="88">
        <v>0</v>
      </c>
      <c r="P63" s="89">
        <v>0</v>
      </c>
      <c r="Q63" s="88">
        <v>8065</v>
      </c>
      <c r="R63" s="390">
        <v>490.34075759454464</v>
      </c>
      <c r="U63" s="356"/>
      <c r="V63" s="366"/>
      <c r="W63" s="357"/>
      <c r="X63" s="366"/>
      <c r="Y63" s="357"/>
      <c r="Z63" s="366"/>
      <c r="AA63" s="357"/>
      <c r="AB63" s="366"/>
      <c r="AC63" s="357"/>
      <c r="AD63" s="366"/>
      <c r="AE63" s="357"/>
      <c r="AF63" s="366"/>
      <c r="AG63" s="357"/>
      <c r="AH63" s="366"/>
      <c r="AI63" s="357"/>
      <c r="AJ63" s="366"/>
      <c r="AK63" s="357"/>
      <c r="AL63" s="356"/>
      <c r="AM63" s="356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6"/>
      <c r="AZ63" s="356"/>
      <c r="BA63" s="356"/>
      <c r="BB63" s="356"/>
      <c r="BC63" s="356"/>
      <c r="BD63" s="356"/>
      <c r="BE63" s="356"/>
      <c r="BF63" s="356"/>
      <c r="BG63" s="356"/>
      <c r="BH63" s="356"/>
      <c r="BI63" s="356"/>
      <c r="BJ63" s="356"/>
      <c r="BK63" s="356"/>
      <c r="BL63" s="356"/>
      <c r="BM63" s="356"/>
      <c r="BN63" s="356"/>
      <c r="BO63" s="356"/>
      <c r="BP63" s="356"/>
      <c r="BQ63" s="356"/>
      <c r="BR63" s="356"/>
    </row>
    <row r="64" spans="2:70" ht="14.25" customHeight="1">
      <c r="B64" s="399" t="s">
        <v>15</v>
      </c>
      <c r="C64" s="88">
        <v>93</v>
      </c>
      <c r="D64" s="89">
        <v>310.92150537634421</v>
      </c>
      <c r="E64" s="88">
        <v>91</v>
      </c>
      <c r="F64" s="89">
        <v>335.71626373626378</v>
      </c>
      <c r="G64" s="88">
        <v>0</v>
      </c>
      <c r="H64" s="89">
        <v>0</v>
      </c>
      <c r="I64" s="88">
        <v>184</v>
      </c>
      <c r="J64" s="390">
        <v>323.18413043478273</v>
      </c>
      <c r="K64" s="88">
        <v>10144</v>
      </c>
      <c r="L64" s="89">
        <v>701.31702287066241</v>
      </c>
      <c r="M64" s="88">
        <v>6413</v>
      </c>
      <c r="N64" s="89">
        <v>664.37503196631837</v>
      </c>
      <c r="O64" s="88">
        <v>0</v>
      </c>
      <c r="P64" s="89">
        <v>0</v>
      </c>
      <c r="Q64" s="88">
        <v>16557</v>
      </c>
      <c r="R64" s="390">
        <v>687.00833242737212</v>
      </c>
      <c r="U64" s="356"/>
      <c r="V64" s="366"/>
      <c r="W64" s="357"/>
      <c r="X64" s="366"/>
      <c r="Y64" s="357"/>
      <c r="Z64" s="366"/>
      <c r="AA64" s="357"/>
      <c r="AB64" s="366"/>
      <c r="AC64" s="357"/>
      <c r="AD64" s="366"/>
      <c r="AE64" s="357"/>
      <c r="AF64" s="366"/>
      <c r="AG64" s="357"/>
      <c r="AH64" s="366"/>
      <c r="AI64" s="357"/>
      <c r="AJ64" s="366"/>
      <c r="AK64" s="357"/>
      <c r="AL64" s="356"/>
      <c r="AM64" s="356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6"/>
      <c r="AZ64" s="356"/>
      <c r="BA64" s="356"/>
      <c r="BB64" s="356"/>
      <c r="BC64" s="356"/>
      <c r="BD64" s="356"/>
      <c r="BE64" s="356"/>
      <c r="BF64" s="356"/>
      <c r="BG64" s="356"/>
      <c r="BH64" s="356"/>
      <c r="BI64" s="356"/>
      <c r="BJ64" s="356"/>
      <c r="BK64" s="356"/>
      <c r="BL64" s="356"/>
      <c r="BM64" s="356"/>
      <c r="BN64" s="356"/>
      <c r="BO64" s="356"/>
      <c r="BP64" s="356"/>
      <c r="BQ64" s="356"/>
      <c r="BR64" s="356"/>
    </row>
    <row r="65" spans="2:70" ht="14.25" customHeight="1">
      <c r="B65" s="399" t="s">
        <v>16</v>
      </c>
      <c r="C65" s="88">
        <v>106</v>
      </c>
      <c r="D65" s="89">
        <v>300.79490566037754</v>
      </c>
      <c r="E65" s="88">
        <v>114</v>
      </c>
      <c r="F65" s="89">
        <v>302.21692982456148</v>
      </c>
      <c r="G65" s="88">
        <v>0</v>
      </c>
      <c r="H65" s="89">
        <v>0</v>
      </c>
      <c r="I65" s="88">
        <v>220</v>
      </c>
      <c r="J65" s="390">
        <v>301.53177272727288</v>
      </c>
      <c r="K65" s="88">
        <v>25271</v>
      </c>
      <c r="L65" s="89">
        <v>795.42020853943211</v>
      </c>
      <c r="M65" s="88">
        <v>17533</v>
      </c>
      <c r="N65" s="89">
        <v>747.98193748930601</v>
      </c>
      <c r="O65" s="88">
        <v>0</v>
      </c>
      <c r="P65" s="89">
        <v>0</v>
      </c>
      <c r="Q65" s="88">
        <v>42804</v>
      </c>
      <c r="R65" s="390">
        <v>775.98895897579644</v>
      </c>
      <c r="U65" s="356"/>
      <c r="V65" s="366"/>
      <c r="W65" s="357"/>
      <c r="X65" s="366"/>
      <c r="Y65" s="357"/>
      <c r="Z65" s="366"/>
      <c r="AA65" s="357"/>
      <c r="AB65" s="366"/>
      <c r="AC65" s="357"/>
      <c r="AD65" s="366"/>
      <c r="AE65" s="357"/>
      <c r="AF65" s="366"/>
      <c r="AG65" s="357"/>
      <c r="AH65" s="366"/>
      <c r="AI65" s="357"/>
      <c r="AJ65" s="366"/>
      <c r="AK65" s="357"/>
      <c r="AL65" s="356"/>
      <c r="AM65" s="356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6"/>
      <c r="AZ65" s="356"/>
      <c r="BA65" s="356"/>
      <c r="BB65" s="356"/>
      <c r="BC65" s="356"/>
      <c r="BD65" s="356"/>
      <c r="BE65" s="356"/>
      <c r="BF65" s="356"/>
      <c r="BG65" s="356"/>
      <c r="BH65" s="356"/>
      <c r="BI65" s="356"/>
      <c r="BJ65" s="356"/>
      <c r="BK65" s="356"/>
      <c r="BL65" s="356"/>
      <c r="BM65" s="356"/>
      <c r="BN65" s="356"/>
      <c r="BO65" s="356"/>
      <c r="BP65" s="356"/>
      <c r="BQ65" s="356"/>
      <c r="BR65" s="356"/>
    </row>
    <row r="66" spans="2:70" ht="14.25" customHeight="1">
      <c r="B66" s="399" t="s">
        <v>17</v>
      </c>
      <c r="C66" s="88">
        <v>113</v>
      </c>
      <c r="D66" s="89">
        <v>296.81159292035403</v>
      </c>
      <c r="E66" s="88">
        <v>162</v>
      </c>
      <c r="F66" s="89">
        <v>282.43314814814829</v>
      </c>
      <c r="G66" s="88">
        <v>0</v>
      </c>
      <c r="H66" s="89">
        <v>0</v>
      </c>
      <c r="I66" s="88">
        <v>275</v>
      </c>
      <c r="J66" s="390">
        <v>288.34138181818196</v>
      </c>
      <c r="K66" s="88">
        <v>53287</v>
      </c>
      <c r="L66" s="89">
        <v>853.90701897273232</v>
      </c>
      <c r="M66" s="88">
        <v>40546</v>
      </c>
      <c r="N66" s="89">
        <v>790.43643516006523</v>
      </c>
      <c r="O66" s="88">
        <v>0</v>
      </c>
      <c r="P66" s="89">
        <v>0</v>
      </c>
      <c r="Q66" s="88">
        <v>93833</v>
      </c>
      <c r="R66" s="390">
        <v>826.48086515405009</v>
      </c>
      <c r="U66" s="356"/>
      <c r="V66" s="366"/>
      <c r="W66" s="357"/>
      <c r="X66" s="366"/>
      <c r="Y66" s="357"/>
      <c r="Z66" s="366"/>
      <c r="AA66" s="357"/>
      <c r="AB66" s="366"/>
      <c r="AC66" s="357"/>
      <c r="AD66" s="366"/>
      <c r="AE66" s="357"/>
      <c r="AF66" s="366"/>
      <c r="AG66" s="357"/>
      <c r="AH66" s="366"/>
      <c r="AI66" s="357"/>
      <c r="AJ66" s="366"/>
      <c r="AK66" s="357"/>
      <c r="AL66" s="356"/>
      <c r="AM66" s="356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6"/>
      <c r="AZ66" s="356"/>
      <c r="BA66" s="356"/>
      <c r="BB66" s="356"/>
      <c r="BC66" s="356"/>
      <c r="BD66" s="356"/>
      <c r="BE66" s="356"/>
      <c r="BF66" s="356"/>
      <c r="BG66" s="356"/>
      <c r="BH66" s="356"/>
      <c r="BI66" s="356"/>
      <c r="BJ66" s="356"/>
      <c r="BK66" s="356"/>
      <c r="BL66" s="356"/>
      <c r="BM66" s="356"/>
      <c r="BN66" s="356"/>
      <c r="BO66" s="356"/>
      <c r="BP66" s="356"/>
      <c r="BQ66" s="356"/>
      <c r="BR66" s="356"/>
    </row>
    <row r="67" spans="2:70" ht="14.25" customHeight="1">
      <c r="B67" s="399" t="s">
        <v>18</v>
      </c>
      <c r="C67" s="88">
        <v>675</v>
      </c>
      <c r="D67" s="89">
        <v>514.81717037037004</v>
      </c>
      <c r="E67" s="88">
        <v>648</v>
      </c>
      <c r="F67" s="89">
        <v>531.96370370370323</v>
      </c>
      <c r="G67" s="88">
        <v>0</v>
      </c>
      <c r="H67" s="89">
        <v>0</v>
      </c>
      <c r="I67" s="88">
        <v>1323</v>
      </c>
      <c r="J67" s="390">
        <v>523.21547241118628</v>
      </c>
      <c r="K67" s="88">
        <v>87060</v>
      </c>
      <c r="L67" s="89">
        <v>869.05375189524523</v>
      </c>
      <c r="M67" s="88">
        <v>71309</v>
      </c>
      <c r="N67" s="89">
        <v>802.69203410509226</v>
      </c>
      <c r="O67" s="88">
        <v>0</v>
      </c>
      <c r="P67" s="89">
        <v>0</v>
      </c>
      <c r="Q67" s="88">
        <v>158369</v>
      </c>
      <c r="R67" s="390">
        <v>839.17298145470431</v>
      </c>
      <c r="U67" s="356"/>
      <c r="V67" s="366"/>
      <c r="W67" s="357"/>
      <c r="X67" s="366"/>
      <c r="Y67" s="357"/>
      <c r="Z67" s="366"/>
      <c r="AA67" s="357"/>
      <c r="AB67" s="366"/>
      <c r="AC67" s="357"/>
      <c r="AD67" s="366"/>
      <c r="AE67" s="357"/>
      <c r="AF67" s="366"/>
      <c r="AG67" s="357"/>
      <c r="AH67" s="366"/>
      <c r="AI67" s="357"/>
      <c r="AJ67" s="366"/>
      <c r="AK67" s="357"/>
      <c r="AL67" s="356"/>
      <c r="AM67" s="356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6"/>
      <c r="AZ67" s="356"/>
      <c r="BA67" s="356"/>
      <c r="BB67" s="356"/>
      <c r="BC67" s="356"/>
      <c r="BD67" s="356"/>
      <c r="BE67" s="356"/>
      <c r="BF67" s="356"/>
      <c r="BG67" s="356"/>
      <c r="BH67" s="356"/>
      <c r="BI67" s="356"/>
      <c r="BJ67" s="356"/>
      <c r="BK67" s="356"/>
      <c r="BL67" s="356"/>
      <c r="BM67" s="356"/>
      <c r="BN67" s="356"/>
      <c r="BO67" s="356"/>
      <c r="BP67" s="356"/>
      <c r="BQ67" s="356"/>
      <c r="BR67" s="356"/>
    </row>
    <row r="68" spans="2:70" ht="14.25" customHeight="1">
      <c r="B68" s="399" t="s">
        <v>19</v>
      </c>
      <c r="C68" s="88">
        <v>2528</v>
      </c>
      <c r="D68" s="89">
        <v>572.34264636076068</v>
      </c>
      <c r="E68" s="88">
        <v>2706</v>
      </c>
      <c r="F68" s="89">
        <v>586.35534737620196</v>
      </c>
      <c r="G68" s="88">
        <v>0</v>
      </c>
      <c r="H68" s="89">
        <v>0</v>
      </c>
      <c r="I68" s="88">
        <v>5234</v>
      </c>
      <c r="J68" s="390">
        <v>579.58727168513667</v>
      </c>
      <c r="K68" s="88">
        <v>129984</v>
      </c>
      <c r="L68" s="89">
        <v>887.67277718796061</v>
      </c>
      <c r="M68" s="88">
        <v>117521</v>
      </c>
      <c r="N68" s="89">
        <v>788.55406786872129</v>
      </c>
      <c r="O68" s="88">
        <v>1</v>
      </c>
      <c r="P68" s="89">
        <v>392.13</v>
      </c>
      <c r="Q68" s="88">
        <v>247506</v>
      </c>
      <c r="R68" s="390">
        <v>840.60714895800459</v>
      </c>
      <c r="U68" s="356"/>
      <c r="V68" s="366"/>
      <c r="W68" s="357"/>
      <c r="X68" s="366"/>
      <c r="Y68" s="357"/>
      <c r="Z68" s="366"/>
      <c r="AA68" s="357"/>
      <c r="AB68" s="366"/>
      <c r="AC68" s="357"/>
      <c r="AD68" s="366"/>
      <c r="AE68" s="357"/>
      <c r="AF68" s="366"/>
      <c r="AG68" s="357"/>
      <c r="AH68" s="366"/>
      <c r="AI68" s="357"/>
      <c r="AJ68" s="366"/>
      <c r="AK68" s="357"/>
      <c r="AL68" s="356"/>
      <c r="AM68" s="356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6"/>
      <c r="AZ68" s="356"/>
      <c r="BA68" s="356"/>
      <c r="BB68" s="356"/>
      <c r="BC68" s="356"/>
      <c r="BD68" s="356"/>
      <c r="BE68" s="356"/>
      <c r="BF68" s="356"/>
      <c r="BG68" s="356"/>
      <c r="BH68" s="356"/>
      <c r="BI68" s="356"/>
      <c r="BJ68" s="356"/>
      <c r="BK68" s="356"/>
      <c r="BL68" s="356"/>
      <c r="BM68" s="356"/>
      <c r="BN68" s="356"/>
      <c r="BO68" s="356"/>
      <c r="BP68" s="356"/>
      <c r="BQ68" s="356"/>
      <c r="BR68" s="356"/>
    </row>
    <row r="69" spans="2:70" ht="14.25" customHeight="1">
      <c r="B69" s="399" t="s">
        <v>20</v>
      </c>
      <c r="C69" s="88">
        <v>3753</v>
      </c>
      <c r="D69" s="89">
        <v>577.76190514255359</v>
      </c>
      <c r="E69" s="88">
        <v>4339</v>
      </c>
      <c r="F69" s="89">
        <v>623.42060382576699</v>
      </c>
      <c r="G69" s="88">
        <v>0</v>
      </c>
      <c r="H69" s="89">
        <v>0</v>
      </c>
      <c r="I69" s="88">
        <v>8092</v>
      </c>
      <c r="J69" s="390">
        <v>602.24449209095485</v>
      </c>
      <c r="K69" s="88">
        <v>195522</v>
      </c>
      <c r="L69" s="89">
        <v>1091.1507262609841</v>
      </c>
      <c r="M69" s="88">
        <v>183141</v>
      </c>
      <c r="N69" s="89">
        <v>834.0419013765345</v>
      </c>
      <c r="O69" s="88">
        <v>1</v>
      </c>
      <c r="P69" s="89">
        <v>529.47</v>
      </c>
      <c r="Q69" s="88">
        <v>378664</v>
      </c>
      <c r="R69" s="390">
        <v>966.79845358946204</v>
      </c>
      <c r="U69" s="356"/>
      <c r="V69" s="366"/>
      <c r="W69" s="357"/>
      <c r="X69" s="366"/>
      <c r="Y69" s="357"/>
      <c r="Z69" s="366"/>
      <c r="AA69" s="357"/>
      <c r="AB69" s="366"/>
      <c r="AC69" s="357"/>
      <c r="AD69" s="366"/>
      <c r="AE69" s="357"/>
      <c r="AF69" s="366"/>
      <c r="AG69" s="357"/>
      <c r="AH69" s="366"/>
      <c r="AI69" s="357"/>
      <c r="AJ69" s="366"/>
      <c r="AK69" s="357"/>
      <c r="AL69" s="356"/>
      <c r="AM69" s="356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6"/>
      <c r="AZ69" s="356"/>
      <c r="BA69" s="356"/>
      <c r="BB69" s="356"/>
      <c r="BC69" s="356"/>
      <c r="BD69" s="356"/>
      <c r="BE69" s="356"/>
      <c r="BF69" s="356"/>
      <c r="BG69" s="356"/>
      <c r="BH69" s="356"/>
      <c r="BI69" s="356"/>
      <c r="BJ69" s="356"/>
      <c r="BK69" s="356"/>
      <c r="BL69" s="356"/>
      <c r="BM69" s="356"/>
      <c r="BN69" s="356"/>
      <c r="BO69" s="356"/>
      <c r="BP69" s="356"/>
      <c r="BQ69" s="356"/>
      <c r="BR69" s="356"/>
    </row>
    <row r="70" spans="2:70" ht="14.25" customHeight="1">
      <c r="B70" s="399" t="s">
        <v>21</v>
      </c>
      <c r="C70" s="88">
        <v>2958</v>
      </c>
      <c r="D70" s="89">
        <v>608.3437998647745</v>
      </c>
      <c r="E70" s="88">
        <v>4887</v>
      </c>
      <c r="F70" s="89">
        <v>644.40980560671244</v>
      </c>
      <c r="G70" s="88">
        <v>0</v>
      </c>
      <c r="H70" s="89">
        <v>0</v>
      </c>
      <c r="I70" s="88">
        <v>7845</v>
      </c>
      <c r="J70" s="390">
        <v>630.81092160611934</v>
      </c>
      <c r="K70" s="88">
        <v>437040</v>
      </c>
      <c r="L70" s="89">
        <v>1380.3055867426335</v>
      </c>
      <c r="M70" s="88">
        <v>348482</v>
      </c>
      <c r="N70" s="89">
        <v>1025.5173925195559</v>
      </c>
      <c r="O70" s="88">
        <v>1</v>
      </c>
      <c r="P70" s="89">
        <v>790.95</v>
      </c>
      <c r="Q70" s="88">
        <v>785523</v>
      </c>
      <c r="R70" s="390">
        <v>1222.9099549726748</v>
      </c>
      <c r="U70" s="356"/>
      <c r="V70" s="366"/>
      <c r="W70" s="357"/>
      <c r="X70" s="366"/>
      <c r="Y70" s="357"/>
      <c r="Z70" s="366"/>
      <c r="AA70" s="357"/>
      <c r="AB70" s="366"/>
      <c r="AC70" s="357"/>
      <c r="AD70" s="366"/>
      <c r="AE70" s="357"/>
      <c r="AF70" s="366"/>
      <c r="AG70" s="357"/>
      <c r="AH70" s="366"/>
      <c r="AI70" s="357"/>
      <c r="AJ70" s="366"/>
      <c r="AK70" s="357"/>
      <c r="AL70" s="356"/>
      <c r="AM70" s="356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6"/>
      <c r="AY70" s="356"/>
      <c r="AZ70" s="356"/>
      <c r="BA70" s="356"/>
      <c r="BB70" s="356"/>
      <c r="BC70" s="356"/>
      <c r="BD70" s="356"/>
      <c r="BE70" s="356"/>
      <c r="BF70" s="356"/>
      <c r="BG70" s="356"/>
      <c r="BH70" s="356"/>
      <c r="BI70" s="356"/>
      <c r="BJ70" s="356"/>
      <c r="BK70" s="356"/>
      <c r="BL70" s="356"/>
      <c r="BM70" s="356"/>
      <c r="BN70" s="356"/>
      <c r="BO70" s="356"/>
      <c r="BP70" s="356"/>
      <c r="BQ70" s="356"/>
      <c r="BR70" s="356"/>
    </row>
    <row r="71" spans="2:70" ht="14.25" customHeight="1">
      <c r="B71" s="399" t="s">
        <v>22</v>
      </c>
      <c r="C71" s="88">
        <v>1617</v>
      </c>
      <c r="D71" s="89">
        <v>635.63434755720709</v>
      </c>
      <c r="E71" s="88">
        <v>3720</v>
      </c>
      <c r="F71" s="89">
        <v>686.85309139784806</v>
      </c>
      <c r="G71" s="88">
        <v>0</v>
      </c>
      <c r="H71" s="89">
        <v>0</v>
      </c>
      <c r="I71" s="88">
        <v>5337</v>
      </c>
      <c r="J71" s="390">
        <v>671.33487727187537</v>
      </c>
      <c r="K71" s="88">
        <v>968840</v>
      </c>
      <c r="L71" s="89">
        <v>1437.0547865075787</v>
      </c>
      <c r="M71" s="88">
        <v>814617</v>
      </c>
      <c r="N71" s="89">
        <v>1077.279327966397</v>
      </c>
      <c r="O71" s="88">
        <v>0</v>
      </c>
      <c r="P71" s="89">
        <v>0</v>
      </c>
      <c r="Q71" s="88">
        <v>1783457</v>
      </c>
      <c r="R71" s="390">
        <v>1272.7227029695725</v>
      </c>
      <c r="U71" s="356"/>
      <c r="V71" s="366"/>
      <c r="W71" s="357"/>
      <c r="X71" s="366"/>
      <c r="Y71" s="357"/>
      <c r="Z71" s="366"/>
      <c r="AA71" s="357"/>
      <c r="AB71" s="366"/>
      <c r="AC71" s="357"/>
      <c r="AD71" s="366"/>
      <c r="AE71" s="357"/>
      <c r="AF71" s="366"/>
      <c r="AG71" s="357"/>
      <c r="AH71" s="366"/>
      <c r="AI71" s="357"/>
      <c r="AJ71" s="366"/>
      <c r="AK71" s="357"/>
      <c r="AL71" s="356"/>
      <c r="AM71" s="356"/>
      <c r="AN71" s="356"/>
      <c r="AO71" s="356"/>
      <c r="AP71" s="356"/>
      <c r="AQ71" s="356"/>
      <c r="AR71" s="356"/>
      <c r="AS71" s="356"/>
      <c r="AT71" s="356"/>
      <c r="AU71" s="356"/>
      <c r="AV71" s="356"/>
      <c r="AW71" s="356"/>
      <c r="AX71" s="356"/>
      <c r="AY71" s="356"/>
      <c r="AZ71" s="356"/>
      <c r="BA71" s="356"/>
      <c r="BB71" s="356"/>
      <c r="BC71" s="356"/>
      <c r="BD71" s="356"/>
      <c r="BE71" s="356"/>
      <c r="BF71" s="356"/>
      <c r="BG71" s="356"/>
      <c r="BH71" s="356"/>
      <c r="BI71" s="356"/>
      <c r="BJ71" s="356"/>
      <c r="BK71" s="356"/>
      <c r="BL71" s="356"/>
      <c r="BM71" s="356"/>
      <c r="BN71" s="356"/>
      <c r="BO71" s="356"/>
      <c r="BP71" s="356"/>
      <c r="BQ71" s="356"/>
      <c r="BR71" s="356"/>
    </row>
    <row r="72" spans="2:70" ht="14.25" customHeight="1">
      <c r="B72" s="399" t="s">
        <v>23</v>
      </c>
      <c r="C72" s="88">
        <v>959</v>
      </c>
      <c r="D72" s="89">
        <v>609.0581751824833</v>
      </c>
      <c r="E72" s="88">
        <v>3362</v>
      </c>
      <c r="F72" s="89">
        <v>646.56596966091456</v>
      </c>
      <c r="G72" s="88">
        <v>0</v>
      </c>
      <c r="H72" s="89">
        <v>0</v>
      </c>
      <c r="I72" s="88">
        <v>4321</v>
      </c>
      <c r="J72" s="390">
        <v>638.24151353853188</v>
      </c>
      <c r="K72" s="88">
        <v>914663</v>
      </c>
      <c r="L72" s="89">
        <v>1419.8570303379506</v>
      </c>
      <c r="M72" s="88">
        <v>827411</v>
      </c>
      <c r="N72" s="89">
        <v>921.22989288273914</v>
      </c>
      <c r="O72" s="88">
        <v>3</v>
      </c>
      <c r="P72" s="89">
        <v>997.52666666666676</v>
      </c>
      <c r="Q72" s="88">
        <v>1742077</v>
      </c>
      <c r="R72" s="390">
        <v>1183.0300442632565</v>
      </c>
      <c r="U72" s="356"/>
      <c r="V72" s="366"/>
      <c r="W72" s="357"/>
      <c r="X72" s="366"/>
      <c r="Y72" s="357"/>
      <c r="Z72" s="366"/>
      <c r="AA72" s="357"/>
      <c r="AB72" s="366"/>
      <c r="AC72" s="357"/>
      <c r="AD72" s="366"/>
      <c r="AE72" s="357"/>
      <c r="AF72" s="366"/>
      <c r="AG72" s="357"/>
      <c r="AH72" s="366"/>
      <c r="AI72" s="357"/>
      <c r="AJ72" s="366"/>
      <c r="AK72" s="357"/>
      <c r="AL72" s="356"/>
      <c r="AM72" s="356"/>
      <c r="AN72" s="356"/>
      <c r="AO72" s="356"/>
      <c r="AP72" s="356"/>
      <c r="AQ72" s="356"/>
      <c r="AR72" s="356"/>
      <c r="AS72" s="356"/>
      <c r="AT72" s="356"/>
      <c r="AU72" s="356"/>
      <c r="AV72" s="356"/>
      <c r="AW72" s="356"/>
      <c r="AX72" s="356"/>
      <c r="AY72" s="356"/>
      <c r="AZ72" s="356"/>
      <c r="BA72" s="356"/>
      <c r="BB72" s="356"/>
      <c r="BC72" s="356"/>
      <c r="BD72" s="356"/>
      <c r="BE72" s="356"/>
      <c r="BF72" s="356"/>
      <c r="BG72" s="356"/>
      <c r="BH72" s="356"/>
      <c r="BI72" s="356"/>
      <c r="BJ72" s="356"/>
      <c r="BK72" s="356"/>
      <c r="BL72" s="356"/>
      <c r="BM72" s="356"/>
      <c r="BN72" s="356"/>
      <c r="BO72" s="356"/>
      <c r="BP72" s="356"/>
      <c r="BQ72" s="356"/>
      <c r="BR72" s="356"/>
    </row>
    <row r="73" spans="2:70" ht="14.25" customHeight="1">
      <c r="B73" s="399" t="s">
        <v>24</v>
      </c>
      <c r="C73" s="88">
        <v>551</v>
      </c>
      <c r="D73" s="89">
        <v>573.33332123411958</v>
      </c>
      <c r="E73" s="88">
        <v>2895</v>
      </c>
      <c r="F73" s="89">
        <v>616.83328151986007</v>
      </c>
      <c r="G73" s="88">
        <v>0</v>
      </c>
      <c r="H73" s="89">
        <v>0</v>
      </c>
      <c r="I73" s="88">
        <v>3446</v>
      </c>
      <c r="J73" s="390">
        <v>609.87783226929628</v>
      </c>
      <c r="K73" s="88">
        <v>737144</v>
      </c>
      <c r="L73" s="89">
        <v>1313.4422522465118</v>
      </c>
      <c r="M73" s="88">
        <v>788068</v>
      </c>
      <c r="N73" s="89">
        <v>786.39176774085456</v>
      </c>
      <c r="O73" s="88">
        <v>4</v>
      </c>
      <c r="P73" s="89">
        <v>659.89499999999998</v>
      </c>
      <c r="Q73" s="88">
        <v>1525216</v>
      </c>
      <c r="R73" s="390">
        <v>1041.11739110395</v>
      </c>
      <c r="S73" s="97"/>
      <c r="U73" s="356"/>
      <c r="V73" s="366"/>
      <c r="W73" s="357"/>
      <c r="X73" s="366"/>
      <c r="Y73" s="357"/>
      <c r="Z73" s="366"/>
      <c r="AA73" s="357"/>
      <c r="AB73" s="366"/>
      <c r="AC73" s="357"/>
      <c r="AD73" s="366"/>
      <c r="AE73" s="357"/>
      <c r="AF73" s="366"/>
      <c r="AG73" s="357"/>
      <c r="AH73" s="366"/>
      <c r="AI73" s="357"/>
      <c r="AJ73" s="366"/>
      <c r="AK73" s="357"/>
      <c r="AL73" s="356"/>
      <c r="AM73" s="356"/>
      <c r="AN73" s="356"/>
      <c r="AO73" s="356"/>
      <c r="AP73" s="356"/>
      <c r="AQ73" s="356"/>
      <c r="AR73" s="356"/>
      <c r="AS73" s="356"/>
      <c r="AT73" s="356"/>
      <c r="AU73" s="356"/>
      <c r="AV73" s="356"/>
      <c r="AW73" s="356"/>
      <c r="AX73" s="356"/>
      <c r="AY73" s="356"/>
      <c r="AZ73" s="356"/>
      <c r="BA73" s="356"/>
      <c r="BB73" s="356"/>
      <c r="BC73" s="356"/>
      <c r="BD73" s="356"/>
      <c r="BE73" s="356"/>
      <c r="BF73" s="356"/>
      <c r="BG73" s="356"/>
      <c r="BH73" s="356"/>
      <c r="BI73" s="356"/>
      <c r="BJ73" s="356"/>
      <c r="BK73" s="356"/>
      <c r="BL73" s="356"/>
      <c r="BM73" s="356"/>
      <c r="BN73" s="356"/>
      <c r="BO73" s="356"/>
      <c r="BP73" s="356"/>
      <c r="BQ73" s="356"/>
      <c r="BR73" s="356"/>
    </row>
    <row r="74" spans="2:70" ht="14.25" customHeight="1">
      <c r="B74" s="399" t="s">
        <v>25</v>
      </c>
      <c r="C74" s="88">
        <v>247</v>
      </c>
      <c r="D74" s="89">
        <v>526.59433198380475</v>
      </c>
      <c r="E74" s="88">
        <v>2152</v>
      </c>
      <c r="F74" s="89">
        <v>609.24942843866108</v>
      </c>
      <c r="G74" s="88">
        <v>0</v>
      </c>
      <c r="H74" s="89">
        <v>0</v>
      </c>
      <c r="I74" s="88">
        <v>2399</v>
      </c>
      <c r="J74" s="390">
        <v>600.73929553980759</v>
      </c>
      <c r="K74" s="88">
        <v>498464</v>
      </c>
      <c r="L74" s="89">
        <v>1152.6141799207137</v>
      </c>
      <c r="M74" s="88">
        <v>688488</v>
      </c>
      <c r="N74" s="89">
        <v>719.69311754162629</v>
      </c>
      <c r="O74" s="88">
        <v>13</v>
      </c>
      <c r="P74" s="89">
        <v>860.75846153846157</v>
      </c>
      <c r="Q74" s="88">
        <v>1186965</v>
      </c>
      <c r="R74" s="390">
        <v>901.49915081741904</v>
      </c>
      <c r="U74" s="356"/>
      <c r="V74" s="366"/>
      <c r="W74" s="357"/>
      <c r="X74" s="366"/>
      <c r="Y74" s="357"/>
      <c r="Z74" s="366"/>
      <c r="AA74" s="357"/>
      <c r="AB74" s="366"/>
      <c r="AC74" s="357"/>
      <c r="AD74" s="366"/>
      <c r="AE74" s="357"/>
      <c r="AF74" s="366"/>
      <c r="AG74" s="357"/>
      <c r="AH74" s="366"/>
      <c r="AI74" s="357"/>
      <c r="AJ74" s="366"/>
      <c r="AK74" s="357"/>
      <c r="AL74" s="356"/>
      <c r="AM74" s="356"/>
      <c r="AN74" s="356"/>
      <c r="AO74" s="356"/>
      <c r="AP74" s="356"/>
      <c r="AQ74" s="356"/>
      <c r="AR74" s="356"/>
      <c r="AS74" s="356"/>
      <c r="AT74" s="356"/>
      <c r="AU74" s="356"/>
      <c r="AV74" s="356"/>
      <c r="AW74" s="356"/>
      <c r="AX74" s="356"/>
      <c r="AY74" s="356"/>
      <c r="AZ74" s="356"/>
      <c r="BA74" s="356"/>
      <c r="BB74" s="356"/>
      <c r="BC74" s="356"/>
      <c r="BD74" s="356"/>
      <c r="BE74" s="356"/>
      <c r="BF74" s="356"/>
      <c r="BG74" s="356"/>
      <c r="BH74" s="356"/>
      <c r="BI74" s="356"/>
      <c r="BJ74" s="356"/>
      <c r="BK74" s="356"/>
      <c r="BL74" s="356"/>
      <c r="BM74" s="356"/>
      <c r="BN74" s="356"/>
      <c r="BO74" s="356"/>
      <c r="BP74" s="356"/>
      <c r="BQ74" s="356"/>
      <c r="BR74" s="356"/>
    </row>
    <row r="75" spans="2:70" ht="14.25" customHeight="1">
      <c r="B75" s="399" t="s">
        <v>26</v>
      </c>
      <c r="C75" s="88">
        <v>393</v>
      </c>
      <c r="D75" s="89">
        <v>481.44409669211092</v>
      </c>
      <c r="E75" s="88">
        <v>4183</v>
      </c>
      <c r="F75" s="89">
        <v>558.63224480037911</v>
      </c>
      <c r="G75" s="88">
        <v>0</v>
      </c>
      <c r="H75" s="89">
        <v>0</v>
      </c>
      <c r="I75" s="88">
        <v>4576</v>
      </c>
      <c r="J75" s="390">
        <v>552.00310533216464</v>
      </c>
      <c r="K75" s="88">
        <v>552998</v>
      </c>
      <c r="L75" s="89">
        <v>1019.6448383538317</v>
      </c>
      <c r="M75" s="88">
        <v>1137815</v>
      </c>
      <c r="N75" s="89">
        <v>679.03016244291734</v>
      </c>
      <c r="O75" s="88">
        <v>30</v>
      </c>
      <c r="P75" s="89">
        <v>654.93066666666675</v>
      </c>
      <c r="Q75" s="88">
        <v>1690843</v>
      </c>
      <c r="R75" s="390">
        <v>790.42933526056549</v>
      </c>
      <c r="U75" s="356"/>
      <c r="V75" s="366"/>
      <c r="W75" s="357"/>
      <c r="X75" s="366"/>
      <c r="Y75" s="357"/>
      <c r="Z75" s="366"/>
      <c r="AA75" s="357"/>
      <c r="AB75" s="366"/>
      <c r="AC75" s="357"/>
      <c r="AD75" s="366"/>
      <c r="AE75" s="357"/>
      <c r="AF75" s="366"/>
      <c r="AG75" s="357"/>
      <c r="AH75" s="366"/>
      <c r="AI75" s="357"/>
      <c r="AJ75" s="366"/>
      <c r="AK75" s="357"/>
      <c r="AL75" s="356"/>
      <c r="AM75" s="356"/>
      <c r="AN75" s="356"/>
      <c r="AO75" s="356"/>
      <c r="AP75" s="356"/>
      <c r="AQ75" s="356"/>
      <c r="AR75" s="356"/>
      <c r="AS75" s="356"/>
      <c r="AT75" s="356"/>
      <c r="AU75" s="356"/>
      <c r="AV75" s="356"/>
      <c r="AW75" s="356"/>
      <c r="AX75" s="356"/>
      <c r="AY75" s="356"/>
      <c r="AZ75" s="356"/>
      <c r="BA75" s="356"/>
      <c r="BB75" s="356"/>
      <c r="BC75" s="356"/>
      <c r="BD75" s="356"/>
      <c r="BE75" s="356"/>
      <c r="BF75" s="356"/>
      <c r="BG75" s="356"/>
      <c r="BH75" s="356"/>
      <c r="BI75" s="356"/>
      <c r="BJ75" s="356"/>
      <c r="BK75" s="356"/>
      <c r="BL75" s="356"/>
      <c r="BM75" s="356"/>
      <c r="BN75" s="356"/>
      <c r="BO75" s="356"/>
      <c r="BP75" s="356"/>
      <c r="BQ75" s="356"/>
      <c r="BR75" s="356"/>
    </row>
    <row r="76" spans="2:70" ht="14.25" customHeight="1">
      <c r="B76" s="399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90">
        <v>0</v>
      </c>
      <c r="K76" s="88">
        <v>69</v>
      </c>
      <c r="L76" s="89">
        <v>1615.0913043478261</v>
      </c>
      <c r="M76" s="88">
        <v>29</v>
      </c>
      <c r="N76" s="89">
        <v>762.77413793103449</v>
      </c>
      <c r="O76" s="88">
        <v>0</v>
      </c>
      <c r="P76" s="89">
        <v>0</v>
      </c>
      <c r="Q76" s="88">
        <v>98</v>
      </c>
      <c r="R76" s="390">
        <v>1362.875</v>
      </c>
      <c r="U76" s="356"/>
      <c r="V76" s="366"/>
      <c r="W76" s="357"/>
      <c r="X76" s="366"/>
      <c r="Y76" s="357"/>
      <c r="Z76" s="366"/>
      <c r="AA76" s="357"/>
      <c r="AB76" s="366"/>
      <c r="AC76" s="357"/>
      <c r="AD76" s="366"/>
      <c r="AE76" s="357"/>
      <c r="AF76" s="366"/>
      <c r="AG76" s="357"/>
      <c r="AH76" s="366"/>
      <c r="AI76" s="357"/>
      <c r="AJ76" s="366"/>
      <c r="AK76" s="357"/>
      <c r="AL76" s="356"/>
      <c r="AM76" s="356"/>
      <c r="AN76" s="356"/>
      <c r="AO76" s="356"/>
      <c r="AP76" s="356"/>
      <c r="AQ76" s="356"/>
      <c r="AR76" s="356"/>
      <c r="AS76" s="356"/>
      <c r="AT76" s="356"/>
      <c r="AU76" s="356"/>
      <c r="AV76" s="356"/>
      <c r="AW76" s="356"/>
      <c r="AX76" s="356"/>
      <c r="AY76" s="356"/>
      <c r="AZ76" s="356"/>
      <c r="BA76" s="356"/>
      <c r="BB76" s="356"/>
      <c r="BC76" s="356"/>
      <c r="BD76" s="356"/>
      <c r="BE76" s="356"/>
      <c r="BF76" s="356"/>
      <c r="BG76" s="356"/>
      <c r="BH76" s="356"/>
      <c r="BI76" s="356"/>
      <c r="BJ76" s="356"/>
      <c r="BK76" s="356"/>
      <c r="BL76" s="356"/>
      <c r="BM76" s="356"/>
      <c r="BN76" s="356"/>
      <c r="BO76" s="356"/>
      <c r="BP76" s="356"/>
      <c r="BQ76" s="356"/>
      <c r="BR76" s="356"/>
    </row>
    <row r="77" spans="2:70" ht="14.25" customHeight="1">
      <c r="B77" s="402" t="s">
        <v>6</v>
      </c>
      <c r="C77" s="98">
        <v>14162</v>
      </c>
      <c r="D77" s="99">
        <v>576.04838017229304</v>
      </c>
      <c r="E77" s="98">
        <v>29448</v>
      </c>
      <c r="F77" s="99">
        <v>615.16514058679638</v>
      </c>
      <c r="G77" s="98">
        <v>0</v>
      </c>
      <c r="H77" s="99">
        <v>0</v>
      </c>
      <c r="I77" s="98">
        <v>43610</v>
      </c>
      <c r="J77" s="393">
        <v>602.46228433845442</v>
      </c>
      <c r="K77" s="98">
        <v>4714223</v>
      </c>
      <c r="L77" s="99">
        <v>1253.9894213850296</v>
      </c>
      <c r="M77" s="98">
        <v>5140407</v>
      </c>
      <c r="N77" s="99">
        <v>830.40208414041717</v>
      </c>
      <c r="O77" s="98">
        <v>55</v>
      </c>
      <c r="P77" s="99">
        <v>709.34145454545455</v>
      </c>
      <c r="Q77" s="98">
        <v>9854685</v>
      </c>
      <c r="R77" s="393">
        <v>1033.0344878562826</v>
      </c>
      <c r="U77" s="356"/>
      <c r="V77" s="366"/>
      <c r="W77" s="357"/>
      <c r="X77" s="366"/>
      <c r="Y77" s="357"/>
      <c r="Z77" s="366"/>
      <c r="AA77" s="357"/>
      <c r="AB77" s="366"/>
      <c r="AC77" s="357"/>
      <c r="AD77" s="366"/>
      <c r="AE77" s="357"/>
      <c r="AF77" s="366"/>
      <c r="AG77" s="357"/>
      <c r="AH77" s="366"/>
      <c r="AI77" s="357"/>
      <c r="AJ77" s="366"/>
      <c r="AK77" s="357"/>
      <c r="AL77" s="356"/>
      <c r="AM77" s="356"/>
      <c r="AN77" s="356"/>
      <c r="AO77" s="356"/>
      <c r="AP77" s="356"/>
      <c r="AQ77" s="356"/>
      <c r="AR77" s="356"/>
      <c r="AS77" s="356"/>
      <c r="AT77" s="356"/>
      <c r="AU77" s="356"/>
      <c r="AV77" s="356"/>
      <c r="AW77" s="356"/>
      <c r="AX77" s="356"/>
      <c r="AY77" s="356"/>
      <c r="AZ77" s="356"/>
      <c r="BA77" s="356"/>
      <c r="BB77" s="356"/>
      <c r="BC77" s="356"/>
      <c r="BD77" s="356"/>
      <c r="BE77" s="356"/>
      <c r="BF77" s="356"/>
      <c r="BG77" s="356"/>
      <c r="BH77" s="356"/>
      <c r="BI77" s="356"/>
      <c r="BJ77" s="356"/>
      <c r="BK77" s="356"/>
      <c r="BL77" s="356"/>
      <c r="BM77" s="356"/>
      <c r="BN77" s="356"/>
      <c r="BO77" s="356"/>
      <c r="BP77" s="356"/>
      <c r="BQ77" s="356"/>
      <c r="BR77" s="356"/>
    </row>
    <row r="78" spans="2:70" ht="14.25" customHeight="1" thickBot="1">
      <c r="B78" s="401" t="s">
        <v>27</v>
      </c>
      <c r="C78" s="92">
        <v>60.133243892105632</v>
      </c>
      <c r="D78" s="92" t="s">
        <v>193</v>
      </c>
      <c r="E78" s="92">
        <v>68.177023906547134</v>
      </c>
      <c r="F78" s="92" t="s">
        <v>193</v>
      </c>
      <c r="G78" s="92">
        <v>0</v>
      </c>
      <c r="H78" s="92">
        <v>0</v>
      </c>
      <c r="I78" s="92">
        <v>65.564870442559041</v>
      </c>
      <c r="J78" s="392" t="s">
        <v>193</v>
      </c>
      <c r="K78" s="92">
        <v>70.43719524930691</v>
      </c>
      <c r="L78" s="92" t="s">
        <v>193</v>
      </c>
      <c r="M78" s="92">
        <v>73.762792882525858</v>
      </c>
      <c r="N78" s="92" t="s">
        <v>193</v>
      </c>
      <c r="O78" s="92">
        <v>81.25454545454545</v>
      </c>
      <c r="P78" s="92" t="s">
        <v>193</v>
      </c>
      <c r="Q78" s="92">
        <v>72.171944395031474</v>
      </c>
      <c r="R78" s="392" t="s">
        <v>193</v>
      </c>
      <c r="U78" s="356"/>
      <c r="V78" s="366"/>
      <c r="W78" s="357"/>
      <c r="X78" s="366"/>
      <c r="Y78" s="357"/>
      <c r="Z78" s="366"/>
      <c r="AA78" s="357"/>
      <c r="AB78" s="366"/>
      <c r="AC78" s="357"/>
      <c r="AD78" s="366"/>
      <c r="AE78" s="357"/>
      <c r="AF78" s="366"/>
      <c r="AG78" s="357"/>
      <c r="AH78" s="366"/>
      <c r="AI78" s="357"/>
      <c r="AJ78" s="366"/>
      <c r="AK78" s="357"/>
      <c r="AL78" s="356"/>
      <c r="AM78" s="356"/>
      <c r="AN78" s="356"/>
      <c r="AO78" s="356"/>
      <c r="AP78" s="356"/>
      <c r="AQ78" s="356"/>
      <c r="AR78" s="356"/>
      <c r="AS78" s="356"/>
      <c r="AT78" s="356"/>
      <c r="AU78" s="356"/>
      <c r="AV78" s="356"/>
      <c r="AW78" s="356"/>
      <c r="AX78" s="356"/>
      <c r="AY78" s="356"/>
      <c r="AZ78" s="356"/>
      <c r="BA78" s="356"/>
      <c r="BB78" s="356"/>
      <c r="BC78" s="356"/>
      <c r="BD78" s="356"/>
      <c r="BE78" s="356"/>
      <c r="BF78" s="356"/>
      <c r="BG78" s="356"/>
      <c r="BH78" s="356"/>
      <c r="BI78" s="356"/>
      <c r="BJ78" s="356"/>
      <c r="BK78" s="356"/>
      <c r="BL78" s="356"/>
      <c r="BM78" s="356"/>
      <c r="BN78" s="356"/>
      <c r="BO78" s="356"/>
      <c r="BP78" s="356"/>
      <c r="BQ78" s="356"/>
      <c r="BR78" s="356"/>
    </row>
    <row r="79" spans="2:70" ht="16.350000000000001" customHeight="1" thickTop="1">
      <c r="U79" s="356"/>
      <c r="V79" s="354"/>
      <c r="W79" s="353"/>
      <c r="X79" s="354"/>
      <c r="Y79" s="353"/>
      <c r="Z79" s="354"/>
      <c r="AA79" s="353"/>
      <c r="AB79" s="354"/>
      <c r="AC79" s="353"/>
      <c r="AD79" s="354"/>
      <c r="AE79" s="353"/>
      <c r="AF79" s="354"/>
      <c r="AG79" s="353"/>
      <c r="AH79" s="354"/>
      <c r="AI79" s="353"/>
      <c r="AJ79" s="354"/>
      <c r="AK79" s="353"/>
      <c r="AL79" s="356"/>
      <c r="AM79" s="356"/>
      <c r="AN79" s="356"/>
      <c r="AO79" s="356"/>
      <c r="AP79" s="356"/>
      <c r="AQ79" s="356"/>
      <c r="AR79" s="356"/>
      <c r="AS79" s="356"/>
      <c r="AT79" s="356"/>
      <c r="AU79" s="356"/>
      <c r="AV79" s="356"/>
      <c r="AW79" s="356"/>
      <c r="AX79" s="356"/>
      <c r="AY79" s="356"/>
      <c r="AZ79" s="356"/>
      <c r="BA79" s="356"/>
      <c r="BB79" s="356"/>
      <c r="BC79" s="356"/>
      <c r="BD79" s="356"/>
      <c r="BE79" s="356"/>
      <c r="BF79" s="356"/>
      <c r="BG79" s="356"/>
      <c r="BH79" s="356"/>
      <c r="BI79" s="356"/>
      <c r="BJ79" s="356"/>
      <c r="BK79" s="356"/>
      <c r="BL79" s="356"/>
      <c r="BM79" s="356"/>
      <c r="BN79" s="356"/>
      <c r="BO79" s="356"/>
      <c r="BP79" s="356"/>
      <c r="BQ79" s="356"/>
      <c r="BR79" s="356"/>
    </row>
    <row r="80" spans="2:70" ht="15">
      <c r="B80" s="436" t="s">
        <v>198</v>
      </c>
      <c r="C80" s="436"/>
      <c r="D80" s="436"/>
      <c r="Q80" s="100" t="s">
        <v>132</v>
      </c>
      <c r="U80" s="356"/>
      <c r="V80" s="366"/>
      <c r="W80" s="366"/>
      <c r="X80" s="366"/>
      <c r="Y80" s="366"/>
      <c r="Z80" s="366"/>
      <c r="AA80" s="366"/>
      <c r="AB80" s="366"/>
      <c r="AC80" s="366"/>
      <c r="AD80" s="366"/>
      <c r="AE80" s="366"/>
      <c r="AF80" s="366"/>
      <c r="AG80" s="366"/>
      <c r="AH80" s="366"/>
      <c r="AI80" s="366"/>
      <c r="AJ80" s="366"/>
      <c r="AK80" s="366"/>
      <c r="AL80" s="356"/>
      <c r="AM80" s="356"/>
      <c r="AN80" s="356"/>
      <c r="AO80" s="356"/>
      <c r="AP80" s="356"/>
      <c r="AQ80" s="356"/>
      <c r="AR80" s="356"/>
      <c r="AS80" s="356"/>
      <c r="AT80" s="356"/>
      <c r="AU80" s="356"/>
      <c r="AV80" s="356"/>
      <c r="AW80" s="356"/>
      <c r="AX80" s="356"/>
      <c r="AY80" s="356"/>
      <c r="AZ80" s="356"/>
      <c r="BA80" s="356"/>
      <c r="BB80" s="356"/>
      <c r="BC80" s="356"/>
      <c r="BD80" s="356"/>
      <c r="BE80" s="356"/>
      <c r="BF80" s="356"/>
      <c r="BG80" s="356"/>
      <c r="BH80" s="356"/>
      <c r="BI80" s="356"/>
      <c r="BJ80" s="356"/>
      <c r="BK80" s="356"/>
      <c r="BL80" s="356"/>
      <c r="BM80" s="356"/>
      <c r="BN80" s="356"/>
      <c r="BO80" s="356"/>
      <c r="BP80" s="356"/>
      <c r="BQ80" s="356"/>
      <c r="BR80" s="356"/>
    </row>
    <row r="81" spans="19:70">
      <c r="U81" s="356"/>
      <c r="V81" s="356"/>
      <c r="W81" s="356"/>
      <c r="X81" s="356"/>
      <c r="Y81" s="356"/>
      <c r="Z81" s="356"/>
      <c r="AA81" s="356"/>
      <c r="AB81" s="356"/>
      <c r="AC81" s="356"/>
      <c r="AD81" s="356"/>
      <c r="AE81" s="356"/>
      <c r="AF81" s="356"/>
      <c r="AG81" s="356"/>
      <c r="AH81" s="356"/>
      <c r="AI81" s="356"/>
      <c r="AJ81" s="356"/>
      <c r="AK81" s="356"/>
      <c r="AL81" s="356"/>
      <c r="AM81" s="356"/>
      <c r="AN81" s="356"/>
      <c r="AO81" s="356"/>
      <c r="AP81" s="356"/>
      <c r="AQ81" s="356"/>
      <c r="AR81" s="356"/>
      <c r="AS81" s="356"/>
      <c r="AT81" s="356"/>
      <c r="AU81" s="356"/>
      <c r="AV81" s="356"/>
      <c r="AW81" s="356"/>
      <c r="AX81" s="356"/>
      <c r="AY81" s="356"/>
      <c r="AZ81" s="356"/>
      <c r="BA81" s="356"/>
      <c r="BB81" s="356"/>
      <c r="BC81" s="356"/>
      <c r="BD81" s="356"/>
      <c r="BE81" s="356"/>
      <c r="BF81" s="356"/>
      <c r="BG81" s="356"/>
      <c r="BH81" s="356"/>
      <c r="BI81" s="356"/>
      <c r="BJ81" s="356"/>
      <c r="BK81" s="356"/>
      <c r="BL81" s="356"/>
      <c r="BM81" s="356"/>
      <c r="BN81" s="356"/>
      <c r="BO81" s="356"/>
      <c r="BP81" s="356"/>
      <c r="BQ81" s="356"/>
      <c r="BR81" s="356"/>
    </row>
    <row r="82" spans="19:70">
      <c r="U82" s="356"/>
      <c r="V82" s="356"/>
      <c r="W82" s="356"/>
      <c r="X82" s="356"/>
      <c r="Y82" s="356"/>
      <c r="Z82" s="356"/>
      <c r="AA82" s="356"/>
      <c r="AB82" s="356"/>
      <c r="AC82" s="356"/>
      <c r="AD82" s="356"/>
      <c r="AE82" s="356"/>
      <c r="AF82" s="356"/>
      <c r="AG82" s="356"/>
      <c r="AH82" s="356"/>
      <c r="AI82" s="356"/>
      <c r="AJ82" s="356"/>
      <c r="AK82" s="356"/>
      <c r="AL82" s="356"/>
      <c r="AM82" s="356"/>
      <c r="AN82" s="356"/>
      <c r="AO82" s="356"/>
      <c r="AP82" s="356"/>
      <c r="AQ82" s="356"/>
      <c r="AR82" s="356"/>
      <c r="AS82" s="356"/>
      <c r="AT82" s="356"/>
      <c r="AU82" s="356"/>
      <c r="AV82" s="356"/>
      <c r="AW82" s="356"/>
      <c r="AX82" s="356"/>
      <c r="AY82" s="356"/>
      <c r="AZ82" s="356"/>
      <c r="BA82" s="356"/>
      <c r="BB82" s="356"/>
      <c r="BC82" s="356"/>
      <c r="BD82" s="356"/>
      <c r="BE82" s="356"/>
      <c r="BF82" s="356"/>
      <c r="BG82" s="356"/>
      <c r="BH82" s="356"/>
      <c r="BI82" s="356"/>
      <c r="BJ82" s="356"/>
      <c r="BK82" s="356"/>
      <c r="BL82" s="356"/>
      <c r="BM82" s="356"/>
      <c r="BN82" s="356"/>
      <c r="BO82" s="356"/>
      <c r="BP82" s="356"/>
      <c r="BQ82" s="356"/>
      <c r="BR82" s="356"/>
    </row>
    <row r="83" spans="19:70">
      <c r="S83" s="97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  <c r="AG83" s="356"/>
      <c r="AH83" s="356"/>
      <c r="AI83" s="356"/>
      <c r="AJ83" s="356"/>
      <c r="AK83" s="356"/>
      <c r="AL83" s="356"/>
      <c r="AM83" s="356"/>
      <c r="AN83" s="356"/>
      <c r="AO83" s="356"/>
      <c r="AP83" s="356"/>
      <c r="AQ83" s="356"/>
      <c r="AR83" s="356"/>
      <c r="AS83" s="356"/>
      <c r="AT83" s="356"/>
      <c r="AU83" s="356"/>
      <c r="AV83" s="356"/>
      <c r="AW83" s="356"/>
      <c r="AX83" s="356"/>
      <c r="AY83" s="356"/>
      <c r="AZ83" s="356"/>
      <c r="BA83" s="356"/>
      <c r="BB83" s="356"/>
      <c r="BC83" s="356"/>
      <c r="BD83" s="356"/>
      <c r="BE83" s="356"/>
      <c r="BF83" s="356"/>
      <c r="BG83" s="356"/>
      <c r="BH83" s="356"/>
      <c r="BI83" s="356"/>
      <c r="BJ83" s="356"/>
      <c r="BK83" s="356"/>
      <c r="BL83" s="356"/>
      <c r="BM83" s="356"/>
      <c r="BN83" s="356"/>
      <c r="BO83" s="356"/>
      <c r="BP83" s="356"/>
      <c r="BQ83" s="356"/>
      <c r="BR83" s="356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7" activePane="bottomLeft" state="frozen"/>
      <selection activeCell="J28" sqref="J28"/>
      <selection pane="bottomLeft" activeCell="J28" sqref="J28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6.710937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1" s="34" customFormat="1">
      <c r="B5" s="56"/>
      <c r="C5" s="56"/>
      <c r="D5" s="109"/>
      <c r="E5" s="56"/>
      <c r="F5" s="56"/>
      <c r="G5" s="56"/>
      <c r="H5" s="56"/>
      <c r="I5" s="56"/>
      <c r="J5" s="33"/>
    </row>
    <row r="6" spans="2:11" s="34" customFormat="1">
      <c r="B6" s="110">
        <v>2010</v>
      </c>
      <c r="C6" s="110"/>
      <c r="D6" s="111">
        <v>936895</v>
      </c>
      <c r="E6" s="111">
        <v>5193107</v>
      </c>
      <c r="F6" s="111">
        <v>2300877</v>
      </c>
      <c r="G6" s="111">
        <v>271182</v>
      </c>
      <c r="H6" s="111">
        <v>37671</v>
      </c>
      <c r="I6" s="111">
        <v>8739732</v>
      </c>
      <c r="J6" s="33"/>
    </row>
    <row r="7" spans="2:11" s="34" customFormat="1">
      <c r="B7" s="110">
        <v>2011</v>
      </c>
      <c r="C7" s="110"/>
      <c r="D7" s="111">
        <v>942883</v>
      </c>
      <c r="E7" s="111">
        <v>5289994</v>
      </c>
      <c r="F7" s="111">
        <v>2319204</v>
      </c>
      <c r="G7" s="111">
        <v>275993</v>
      </c>
      <c r="H7" s="111">
        <v>38203</v>
      </c>
      <c r="I7" s="111">
        <v>8866277</v>
      </c>
      <c r="J7" s="33"/>
    </row>
    <row r="8" spans="2:11" s="34" customFormat="1">
      <c r="B8" s="110">
        <v>2012</v>
      </c>
      <c r="C8" s="110"/>
      <c r="D8" s="111">
        <v>943021</v>
      </c>
      <c r="E8" s="111">
        <v>5391504</v>
      </c>
      <c r="F8" s="111">
        <v>2331726</v>
      </c>
      <c r="G8" s="111">
        <v>294827</v>
      </c>
      <c r="H8" s="111">
        <v>37967</v>
      </c>
      <c r="I8" s="111">
        <v>8999045</v>
      </c>
      <c r="J8" s="33"/>
    </row>
    <row r="9" spans="2:11" s="34" customFormat="1">
      <c r="B9" s="110">
        <v>2013</v>
      </c>
      <c r="C9" s="110"/>
      <c r="D9" s="111">
        <v>933433</v>
      </c>
      <c r="E9" s="111">
        <v>5513570</v>
      </c>
      <c r="F9" s="111">
        <v>2345901</v>
      </c>
      <c r="G9" s="111">
        <v>315013</v>
      </c>
      <c r="H9" s="111">
        <v>38049</v>
      </c>
      <c r="I9" s="111">
        <v>9145966</v>
      </c>
      <c r="J9" s="33"/>
    </row>
    <row r="10" spans="2:11" s="34" customFormat="1">
      <c r="B10" s="110">
        <v>2014</v>
      </c>
      <c r="C10" s="110"/>
      <c r="D10" s="111">
        <v>929568</v>
      </c>
      <c r="E10" s="111">
        <v>5611105</v>
      </c>
      <c r="F10" s="111">
        <v>2355965</v>
      </c>
      <c r="G10" s="111">
        <v>335637</v>
      </c>
      <c r="H10" s="111">
        <v>38667</v>
      </c>
      <c r="I10" s="111">
        <v>9270942</v>
      </c>
      <c r="J10" s="33"/>
    </row>
    <row r="11" spans="2:11" s="34" customFormat="1">
      <c r="B11" s="110">
        <v>2015</v>
      </c>
      <c r="C11" s="110"/>
      <c r="D11" s="111">
        <v>936666</v>
      </c>
      <c r="E11" s="111">
        <v>5686678</v>
      </c>
      <c r="F11" s="111">
        <v>2358932</v>
      </c>
      <c r="G11" s="111">
        <v>339166</v>
      </c>
      <c r="H11" s="111">
        <v>39357</v>
      </c>
      <c r="I11" s="111">
        <v>9360799</v>
      </c>
      <c r="J11" s="33"/>
    </row>
    <row r="12" spans="2:11" s="34" customFormat="1">
      <c r="B12" s="110">
        <v>2016</v>
      </c>
      <c r="C12" s="110"/>
      <c r="D12" s="112">
        <v>944600</v>
      </c>
      <c r="E12" s="112">
        <v>5784748</v>
      </c>
      <c r="F12" s="112">
        <v>2364388</v>
      </c>
      <c r="G12" s="112">
        <v>339471</v>
      </c>
      <c r="H12" s="112">
        <v>40275</v>
      </c>
      <c r="I12" s="111">
        <v>9473482</v>
      </c>
      <c r="J12" s="33"/>
    </row>
    <row r="13" spans="2:11" s="34" customFormat="1">
      <c r="B13" s="110">
        <v>2017</v>
      </c>
      <c r="C13" s="110"/>
      <c r="D13" s="111">
        <v>951871</v>
      </c>
      <c r="E13" s="111">
        <v>5884135</v>
      </c>
      <c r="F13" s="111">
        <v>2365468</v>
      </c>
      <c r="G13" s="111">
        <v>339052</v>
      </c>
      <c r="H13" s="111">
        <v>41244</v>
      </c>
      <c r="I13" s="111">
        <v>9581770</v>
      </c>
      <c r="J13" s="33"/>
    </row>
    <row r="14" spans="2:11" s="34" customFormat="1">
      <c r="B14" s="110">
        <v>2018</v>
      </c>
      <c r="C14" s="110"/>
      <c r="D14" s="111">
        <v>955269</v>
      </c>
      <c r="E14" s="111">
        <v>5994755</v>
      </c>
      <c r="F14" s="111">
        <v>2365497</v>
      </c>
      <c r="G14" s="111">
        <v>338470</v>
      </c>
      <c r="H14" s="111">
        <v>42281</v>
      </c>
      <c r="I14" s="111">
        <v>9696272</v>
      </c>
      <c r="J14" s="33"/>
    </row>
    <row r="15" spans="2:11" s="34" customFormat="1">
      <c r="B15" s="110">
        <v>2019</v>
      </c>
      <c r="C15" s="110"/>
      <c r="D15" s="112">
        <v>962035</v>
      </c>
      <c r="E15" s="112">
        <v>6089294</v>
      </c>
      <c r="F15" s="112">
        <v>2366788</v>
      </c>
      <c r="G15" s="112">
        <v>340106</v>
      </c>
      <c r="H15" s="112">
        <v>43156</v>
      </c>
      <c r="I15" s="111">
        <v>9801379</v>
      </c>
      <c r="J15" s="33"/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10">
      <c r="B17" s="110">
        <v>2020</v>
      </c>
      <c r="C17" s="110" t="s">
        <v>120</v>
      </c>
      <c r="D17" s="111">
        <v>960706</v>
      </c>
      <c r="E17" s="111">
        <v>6094290</v>
      </c>
      <c r="F17" s="111">
        <v>2363223</v>
      </c>
      <c r="G17" s="111">
        <v>339620</v>
      </c>
      <c r="H17" s="111">
        <v>43177</v>
      </c>
      <c r="I17" s="111">
        <v>9801016</v>
      </c>
    </row>
    <row r="18" spans="2:10">
      <c r="B18" s="110"/>
      <c r="C18" s="110" t="s">
        <v>121</v>
      </c>
      <c r="D18" s="111">
        <v>958823</v>
      </c>
      <c r="E18" s="111">
        <v>6102437</v>
      </c>
      <c r="F18" s="111">
        <v>2361066</v>
      </c>
      <c r="G18" s="111">
        <v>339765</v>
      </c>
      <c r="H18" s="111">
        <v>43057</v>
      </c>
      <c r="I18" s="111">
        <v>9805148</v>
      </c>
      <c r="J18" s="46"/>
    </row>
    <row r="19" spans="2:10">
      <c r="B19" s="110"/>
      <c r="C19" s="110" t="s">
        <v>122</v>
      </c>
      <c r="D19" s="111">
        <v>958824</v>
      </c>
      <c r="E19" s="111">
        <v>6097333</v>
      </c>
      <c r="F19" s="111">
        <v>2359666</v>
      </c>
      <c r="G19" s="111">
        <v>340456</v>
      </c>
      <c r="H19" s="111">
        <v>43116</v>
      </c>
      <c r="I19" s="111">
        <v>9799395</v>
      </c>
      <c r="J19" s="46"/>
    </row>
    <row r="20" spans="2:10">
      <c r="B20" s="110"/>
      <c r="C20" s="110" t="s">
        <v>123</v>
      </c>
      <c r="D20" s="111">
        <v>957192</v>
      </c>
      <c r="E20" s="111">
        <v>6094913</v>
      </c>
      <c r="F20" s="111">
        <v>2356800</v>
      </c>
      <c r="G20" s="111">
        <v>340639</v>
      </c>
      <c r="H20" s="111">
        <v>43101</v>
      </c>
      <c r="I20" s="111">
        <v>9792645</v>
      </c>
      <c r="J20" s="46"/>
    </row>
    <row r="21" spans="2:10">
      <c r="B21" s="110"/>
      <c r="C21" s="110" t="s">
        <v>124</v>
      </c>
      <c r="D21" s="111">
        <v>953905</v>
      </c>
      <c r="E21" s="111">
        <v>6073499</v>
      </c>
      <c r="F21" s="111">
        <v>2343975</v>
      </c>
      <c r="G21" s="111">
        <v>339814</v>
      </c>
      <c r="H21" s="111">
        <v>42944</v>
      </c>
      <c r="I21" s="111">
        <v>9754137</v>
      </c>
      <c r="J21" s="46"/>
    </row>
    <row r="22" spans="2:10">
      <c r="B22" s="110"/>
      <c r="C22" s="110" t="s">
        <v>125</v>
      </c>
      <c r="D22" s="111">
        <v>951530</v>
      </c>
      <c r="E22" s="111">
        <v>6074345</v>
      </c>
      <c r="F22" s="111">
        <v>2346038</v>
      </c>
      <c r="G22" s="111">
        <v>339906</v>
      </c>
      <c r="H22" s="111">
        <v>42921</v>
      </c>
      <c r="I22" s="111">
        <v>9754740</v>
      </c>
      <c r="J22" s="46"/>
    </row>
    <row r="23" spans="2:10">
      <c r="B23" s="110"/>
      <c r="C23" s="110" t="s">
        <v>126</v>
      </c>
      <c r="D23" s="111">
        <v>950820</v>
      </c>
      <c r="E23" s="111">
        <v>6081618</v>
      </c>
      <c r="F23" s="111">
        <v>2351398</v>
      </c>
      <c r="G23" s="111">
        <v>340212</v>
      </c>
      <c r="H23" s="111">
        <v>43002</v>
      </c>
      <c r="I23" s="111">
        <v>9767050</v>
      </c>
      <c r="J23" s="46"/>
    </row>
    <row r="24" spans="2:10">
      <c r="B24" s="110"/>
      <c r="C24" s="110" t="s">
        <v>127</v>
      </c>
      <c r="D24" s="111">
        <v>950119</v>
      </c>
      <c r="E24" s="111">
        <v>6091312</v>
      </c>
      <c r="F24" s="111">
        <v>2352543</v>
      </c>
      <c r="G24" s="111">
        <v>340621</v>
      </c>
      <c r="H24" s="111">
        <v>42961</v>
      </c>
      <c r="I24" s="111">
        <v>9777556</v>
      </c>
      <c r="J24" s="46"/>
    </row>
    <row r="25" spans="2:10">
      <c r="B25" s="110"/>
      <c r="C25" s="110" t="s">
        <v>128</v>
      </c>
      <c r="D25" s="113">
        <v>947782</v>
      </c>
      <c r="E25" s="113">
        <v>6088231</v>
      </c>
      <c r="F25" s="113">
        <v>2346957</v>
      </c>
      <c r="G25" s="113">
        <v>339424</v>
      </c>
      <c r="H25" s="113">
        <v>42958</v>
      </c>
      <c r="I25" s="111">
        <v>9765352</v>
      </c>
      <c r="J25" s="46"/>
    </row>
    <row r="26" spans="2:10">
      <c r="B26" s="110"/>
      <c r="C26" s="110" t="s">
        <v>129</v>
      </c>
      <c r="D26" s="111">
        <v>946925</v>
      </c>
      <c r="E26" s="111">
        <v>6098053</v>
      </c>
      <c r="F26" s="111">
        <v>2347804</v>
      </c>
      <c r="G26" s="111">
        <v>337762</v>
      </c>
      <c r="H26" s="111">
        <v>42927</v>
      </c>
      <c r="I26" s="111">
        <v>9773471</v>
      </c>
      <c r="J26" s="46"/>
    </row>
    <row r="27" spans="2:10">
      <c r="B27" s="110"/>
      <c r="C27" s="110" t="s">
        <v>130</v>
      </c>
      <c r="D27" s="112">
        <v>946900</v>
      </c>
      <c r="E27" s="112">
        <v>6111538</v>
      </c>
      <c r="F27" s="112">
        <v>2349946</v>
      </c>
      <c r="G27" s="112">
        <v>337265</v>
      </c>
      <c r="H27" s="112">
        <v>42938</v>
      </c>
      <c r="I27" s="111">
        <v>9788587</v>
      </c>
      <c r="J27" s="46"/>
    </row>
    <row r="28" spans="2:10">
      <c r="B28" s="110"/>
      <c r="C28" s="110" t="s">
        <v>131</v>
      </c>
      <c r="D28" s="111">
        <v>948917</v>
      </c>
      <c r="E28" s="111">
        <v>6125792</v>
      </c>
      <c r="F28" s="111">
        <v>2352738</v>
      </c>
      <c r="G28" s="111">
        <v>338540</v>
      </c>
      <c r="H28" s="111">
        <v>43032</v>
      </c>
      <c r="I28" s="111">
        <v>9809019</v>
      </c>
      <c r="J28" s="46"/>
    </row>
    <row r="29" spans="2:10">
      <c r="B29" s="110">
        <v>2021</v>
      </c>
      <c r="C29" s="110" t="s">
        <v>120</v>
      </c>
      <c r="D29" s="111">
        <v>949193</v>
      </c>
      <c r="E29" s="111">
        <v>6130604</v>
      </c>
      <c r="F29" s="111">
        <v>2349865</v>
      </c>
      <c r="G29" s="111">
        <v>338414</v>
      </c>
      <c r="H29" s="111">
        <v>43048</v>
      </c>
      <c r="I29" s="111">
        <v>9811124</v>
      </c>
      <c r="J29" s="46"/>
    </row>
    <row r="30" spans="2:10">
      <c r="B30" s="110"/>
      <c r="C30" s="110" t="s">
        <v>121</v>
      </c>
      <c r="D30" s="111">
        <v>947026</v>
      </c>
      <c r="E30" s="111">
        <v>6132449</v>
      </c>
      <c r="F30" s="111">
        <v>2345906</v>
      </c>
      <c r="G30" s="111">
        <v>338925</v>
      </c>
      <c r="H30" s="111">
        <v>42944</v>
      </c>
      <c r="I30" s="111">
        <v>9807250</v>
      </c>
      <c r="J30" s="46"/>
    </row>
    <row r="31" spans="2:10">
      <c r="B31" s="110"/>
      <c r="C31" s="110" t="s">
        <v>122</v>
      </c>
      <c r="D31" s="111">
        <v>947359</v>
      </c>
      <c r="E31" s="111">
        <v>6136784</v>
      </c>
      <c r="F31" s="111">
        <v>2348572</v>
      </c>
      <c r="G31" s="111">
        <v>339935</v>
      </c>
      <c r="H31" s="111">
        <v>43078</v>
      </c>
      <c r="I31" s="111">
        <v>9815728</v>
      </c>
      <c r="J31" s="46"/>
    </row>
    <row r="32" spans="2:10">
      <c r="B32" s="110"/>
      <c r="C32" s="110" t="s">
        <v>123</v>
      </c>
      <c r="D32" s="111">
        <v>947296</v>
      </c>
      <c r="E32" s="111">
        <v>6141415</v>
      </c>
      <c r="F32" s="111">
        <v>2352694</v>
      </c>
      <c r="G32" s="111">
        <v>340912</v>
      </c>
      <c r="H32" s="111">
        <v>43228</v>
      </c>
      <c r="I32" s="111">
        <v>9825545</v>
      </c>
      <c r="J32" s="46"/>
    </row>
    <row r="33" spans="2:42">
      <c r="B33" s="110"/>
      <c r="C33" s="110" t="s">
        <v>124</v>
      </c>
      <c r="D33" s="111">
        <v>947910</v>
      </c>
      <c r="E33" s="111">
        <v>6148412</v>
      </c>
      <c r="F33" s="111">
        <v>2354615</v>
      </c>
      <c r="G33" s="111">
        <v>341846</v>
      </c>
      <c r="H33" s="111">
        <v>43332</v>
      </c>
      <c r="I33" s="111">
        <v>9836115</v>
      </c>
      <c r="J33" s="46"/>
      <c r="AC33" s="33"/>
      <c r="AD33" s="33"/>
      <c r="AE33" s="33"/>
    </row>
    <row r="34" spans="2:42">
      <c r="B34" s="110"/>
      <c r="C34" s="114" t="s">
        <v>125</v>
      </c>
      <c r="D34" s="115">
        <v>949983</v>
      </c>
      <c r="E34" s="115">
        <v>6160232</v>
      </c>
      <c r="F34" s="115">
        <v>2357930</v>
      </c>
      <c r="G34" s="115">
        <v>342930</v>
      </c>
      <c r="H34" s="115">
        <v>43610</v>
      </c>
      <c r="I34" s="116">
        <v>9854685</v>
      </c>
      <c r="J34" s="46"/>
    </row>
    <row r="35" spans="2:42">
      <c r="B35" s="110"/>
      <c r="C35" s="110" t="s">
        <v>126</v>
      </c>
      <c r="D35" s="111"/>
      <c r="E35" s="111"/>
      <c r="F35" s="111"/>
      <c r="G35" s="111"/>
      <c r="H35" s="111"/>
      <c r="I35" s="111"/>
      <c r="J35" s="46"/>
    </row>
    <row r="36" spans="2:42">
      <c r="B36" s="110"/>
      <c r="C36" s="110" t="s">
        <v>127</v>
      </c>
      <c r="D36" s="111"/>
      <c r="E36" s="111"/>
      <c r="F36" s="111"/>
      <c r="G36" s="111"/>
      <c r="H36" s="111"/>
      <c r="I36" s="111"/>
      <c r="J36" s="46"/>
    </row>
    <row r="37" spans="2:42">
      <c r="B37" s="110"/>
      <c r="C37" s="110" t="s">
        <v>128</v>
      </c>
      <c r="D37" s="111"/>
      <c r="E37" s="111"/>
      <c r="F37" s="111"/>
      <c r="G37" s="111"/>
      <c r="H37" s="111"/>
      <c r="I37" s="111"/>
      <c r="J37" s="46"/>
    </row>
    <row r="38" spans="2:42">
      <c r="B38" s="110"/>
      <c r="C38" s="110" t="s">
        <v>129</v>
      </c>
      <c r="D38" s="111"/>
      <c r="E38" s="111"/>
      <c r="F38" s="111"/>
      <c r="G38" s="111"/>
      <c r="H38" s="111"/>
      <c r="I38" s="111"/>
      <c r="J38" s="46"/>
      <c r="K38" s="367"/>
      <c r="L38" s="367"/>
      <c r="M38" s="367"/>
      <c r="N38" s="367"/>
      <c r="O38" s="367"/>
      <c r="P38" s="367"/>
    </row>
    <row r="39" spans="2:42">
      <c r="B39" s="117"/>
      <c r="C39" s="110" t="s">
        <v>130</v>
      </c>
      <c r="D39" s="111"/>
      <c r="E39" s="111"/>
      <c r="F39" s="111"/>
      <c r="G39" s="111"/>
      <c r="H39" s="111"/>
      <c r="I39" s="111"/>
    </row>
    <row r="40" spans="2:42" ht="15.75" customHeight="1">
      <c r="B40" s="117"/>
      <c r="C40" s="110" t="s">
        <v>131</v>
      </c>
      <c r="D40" s="111"/>
      <c r="E40" s="111"/>
      <c r="F40" s="111"/>
      <c r="G40" s="111"/>
      <c r="H40" s="111"/>
      <c r="I40" s="111"/>
    </row>
    <row r="41" spans="2:42">
      <c r="B41" s="117"/>
      <c r="C41" s="110"/>
      <c r="D41" s="111"/>
      <c r="E41" s="111"/>
      <c r="F41" s="111"/>
      <c r="G41" s="111"/>
      <c r="H41" s="111"/>
      <c r="I41" s="111"/>
    </row>
    <row r="42" spans="2:42">
      <c r="B42" s="110"/>
      <c r="C42" s="110"/>
      <c r="D42" s="116" t="s">
        <v>133</v>
      </c>
      <c r="E42" s="111"/>
      <c r="F42" s="111"/>
      <c r="G42" s="111"/>
      <c r="H42" s="111"/>
      <c r="I42" s="111"/>
    </row>
    <row r="43" spans="2:42">
      <c r="B43" s="110">
        <v>2010</v>
      </c>
      <c r="C43" s="110"/>
      <c r="D43" s="118">
        <v>0.64605465145384233</v>
      </c>
      <c r="E43" s="118">
        <v>2.0740877893759446</v>
      </c>
      <c r="F43" s="118">
        <v>0.85947739636256237</v>
      </c>
      <c r="G43" s="118">
        <v>1.7392870273798877</v>
      </c>
      <c r="H43" s="118">
        <v>-0.43609261021249068</v>
      </c>
      <c r="I43" s="118">
        <v>1.5761404508701116</v>
      </c>
    </row>
    <row r="44" spans="2:42">
      <c r="B44" s="110">
        <v>2011</v>
      </c>
      <c r="C44" s="110"/>
      <c r="D44" s="118">
        <v>0.63913245347664294</v>
      </c>
      <c r="E44" s="118">
        <v>1.8656846469753186</v>
      </c>
      <c r="F44" s="118">
        <v>0.79652236951388566</v>
      </c>
      <c r="G44" s="118">
        <v>1.7740853006467994</v>
      </c>
      <c r="H44" s="118">
        <v>1.4122269119481778</v>
      </c>
      <c r="I44" s="118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10">
        <v>2012</v>
      </c>
      <c r="C45" s="110"/>
      <c r="D45" s="119">
        <v>1.4635962256193125E-2</v>
      </c>
      <c r="E45" s="119">
        <v>1.9189057681350929</v>
      </c>
      <c r="F45" s="119">
        <v>0.53992662999891028</v>
      </c>
      <c r="G45" s="119">
        <v>6.8240861181261936</v>
      </c>
      <c r="H45" s="119">
        <v>-0.61775253252361884</v>
      </c>
      <c r="I45" s="119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10">
        <v>2013</v>
      </c>
      <c r="C46" s="110"/>
      <c r="D46" s="118">
        <v>-1.0167323951428386</v>
      </c>
      <c r="E46" s="118">
        <v>2.2640435767088407</v>
      </c>
      <c r="F46" s="118">
        <v>0.60791876918642185</v>
      </c>
      <c r="G46" s="118">
        <v>6.8467270636678457</v>
      </c>
      <c r="H46" s="118">
        <v>0.21597703268627644</v>
      </c>
      <c r="I46" s="118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10">
        <v>2014</v>
      </c>
      <c r="C47" s="110"/>
      <c r="D47" s="118">
        <v>-0.41406292685174373</v>
      </c>
      <c r="E47" s="118">
        <v>1.7689990332942163</v>
      </c>
      <c r="F47" s="118">
        <v>0.42900361097932826</v>
      </c>
      <c r="G47" s="118">
        <v>6.5470313923552403</v>
      </c>
      <c r="H47" s="118">
        <v>1.6242213987226917</v>
      </c>
      <c r="I47" s="118">
        <v>1.3664603607754566</v>
      </c>
    </row>
    <row r="48" spans="2:42">
      <c r="B48" s="110">
        <v>2015</v>
      </c>
      <c r="C48" s="110"/>
      <c r="D48" s="118">
        <v>0.7635805019105657</v>
      </c>
      <c r="E48" s="118">
        <v>1.3468470114175402</v>
      </c>
      <c r="F48" s="118">
        <v>0.12593565693888031</v>
      </c>
      <c r="G48" s="118">
        <v>1.0514335427858068</v>
      </c>
      <c r="H48" s="118">
        <v>1.7844673752812401</v>
      </c>
      <c r="I48" s="118">
        <v>0.96923268422992592</v>
      </c>
    </row>
    <row r="49" spans="2:9">
      <c r="B49" s="110">
        <v>2016</v>
      </c>
      <c r="C49" s="110"/>
      <c r="D49" s="118">
        <v>0.84704686622552039</v>
      </c>
      <c r="E49" s="118">
        <v>1.724556938163202</v>
      </c>
      <c r="F49" s="118">
        <v>0.23129110970558919</v>
      </c>
      <c r="G49" s="118">
        <v>8.9926466685930073E-2</v>
      </c>
      <c r="H49" s="118">
        <v>2.3324948547907676</v>
      </c>
      <c r="I49" s="118">
        <v>1.2037754469463646</v>
      </c>
    </row>
    <row r="50" spans="2:9">
      <c r="B50" s="110">
        <v>2017</v>
      </c>
      <c r="C50" s="110"/>
      <c r="D50" s="118">
        <v>0.76974380690240096</v>
      </c>
      <c r="E50" s="118">
        <v>1.7180869417302125</v>
      </c>
      <c r="F50" s="118">
        <v>4.5677782157582669E-2</v>
      </c>
      <c r="G50" s="118">
        <v>-0.12342733252619364</v>
      </c>
      <c r="H50" s="118">
        <v>2.4059590316573454</v>
      </c>
      <c r="I50" s="118">
        <v>1.1430643980745447</v>
      </c>
    </row>
    <row r="51" spans="2:9">
      <c r="B51" s="110">
        <v>2018</v>
      </c>
      <c r="C51" s="110"/>
      <c r="D51" s="118">
        <v>0.35698114555438032</v>
      </c>
      <c r="E51" s="118">
        <v>1.879970462948255</v>
      </c>
      <c r="F51" s="118">
        <v>1.2259730421293469E-3</v>
      </c>
      <c r="G51" s="118">
        <v>-0.17165508535563756</v>
      </c>
      <c r="H51" s="118">
        <v>2.5143051110464443</v>
      </c>
      <c r="I51" s="118">
        <v>1.1949984188724949</v>
      </c>
    </row>
    <row r="52" spans="2:9">
      <c r="B52" s="110">
        <v>2019</v>
      </c>
      <c r="C52" s="110"/>
      <c r="D52" s="118">
        <v>0.70828216973439773</v>
      </c>
      <c r="E52" s="118">
        <v>1.5770285858221156</v>
      </c>
      <c r="F52" s="118">
        <v>5.4576268750294865E-2</v>
      </c>
      <c r="G52" s="118">
        <v>0.48335155257481777</v>
      </c>
      <c r="H52" s="118">
        <v>2.0694874766443494</v>
      </c>
      <c r="I52" s="118">
        <v>1.0839939308633362</v>
      </c>
    </row>
    <row r="53" spans="2:9">
      <c r="B53" s="110"/>
      <c r="C53" s="110"/>
      <c r="D53" s="118"/>
      <c r="E53" s="118"/>
      <c r="F53" s="118"/>
      <c r="G53" s="118"/>
      <c r="H53" s="118"/>
      <c r="I53" s="118"/>
    </row>
    <row r="54" spans="2:9">
      <c r="B54" s="110">
        <v>2020</v>
      </c>
      <c r="C54" s="110" t="s">
        <v>120</v>
      </c>
      <c r="D54" s="118">
        <v>0.69966279921722663</v>
      </c>
      <c r="E54" s="118">
        <v>1.5682667435086728</v>
      </c>
      <c r="F54" s="118">
        <v>7.1267054549140063E-2</v>
      </c>
      <c r="G54" s="118">
        <v>0.51914072442920123</v>
      </c>
      <c r="H54" s="118">
        <v>2.2134368637848567</v>
      </c>
      <c r="I54" s="118">
        <v>1.0844411073993365</v>
      </c>
    </row>
    <row r="55" spans="2:9">
      <c r="B55" s="110"/>
      <c r="C55" s="110" t="s">
        <v>121</v>
      </c>
      <c r="D55" s="118">
        <v>0.59930060612036762</v>
      </c>
      <c r="E55" s="118">
        <v>1.4969478251237289</v>
      </c>
      <c r="F55" s="118">
        <v>-1.905882442632123E-3</v>
      </c>
      <c r="G55" s="118">
        <v>0.41553497911981374</v>
      </c>
      <c r="H55" s="118">
        <v>2.2124629080118696</v>
      </c>
      <c r="I55" s="118">
        <v>1.0096485679613076</v>
      </c>
    </row>
    <row r="56" spans="2:9">
      <c r="B56" s="110"/>
      <c r="C56" s="110" t="s">
        <v>122</v>
      </c>
      <c r="D56" s="118">
        <v>0.44753978829858987</v>
      </c>
      <c r="E56" s="118">
        <v>1.4366383368294322</v>
      </c>
      <c r="F56" s="118">
        <v>4.6002236090258997E-2</v>
      </c>
      <c r="G56" s="118">
        <v>0.40521171869931649</v>
      </c>
      <c r="H56" s="118">
        <v>2.0641984660543455</v>
      </c>
      <c r="I56" s="118">
        <v>0.96810694542728282</v>
      </c>
    </row>
    <row r="57" spans="2:9">
      <c r="B57" s="110"/>
      <c r="C57" s="110" t="s">
        <v>123</v>
      </c>
      <c r="D57" s="118">
        <v>0.15873597195699141</v>
      </c>
      <c r="E57" s="118">
        <v>1.2899656523233327</v>
      </c>
      <c r="F57" s="118">
        <v>-0.13296959496393868</v>
      </c>
      <c r="G57" s="118">
        <v>0.19000391184524901</v>
      </c>
      <c r="H57" s="118">
        <v>1.6772823779193313</v>
      </c>
      <c r="I57" s="118">
        <v>0.79623990560033775</v>
      </c>
    </row>
    <row r="58" spans="2:9">
      <c r="B58" s="110"/>
      <c r="C58" s="110" t="s">
        <v>124</v>
      </c>
      <c r="D58" s="118">
        <v>-0.19638369418968349</v>
      </c>
      <c r="E58" s="118">
        <v>0.98425370321382211</v>
      </c>
      <c r="F58" s="118">
        <v>-0.50799191661258236</v>
      </c>
      <c r="G58" s="118">
        <v>0.10870685972690364</v>
      </c>
      <c r="H58" s="118">
        <v>1.1089397970475368</v>
      </c>
      <c r="I58" s="118">
        <v>0.47580610769775156</v>
      </c>
    </row>
    <row r="59" spans="2:9">
      <c r="B59" s="110"/>
      <c r="C59" s="110" t="s">
        <v>125</v>
      </c>
      <c r="D59" s="118">
        <v>-0.70366169139691737</v>
      </c>
      <c r="E59" s="118">
        <v>0.72294538685595544</v>
      </c>
      <c r="F59" s="118">
        <v>-0.62622256146376287</v>
      </c>
      <c r="G59" s="118">
        <v>-0.25442156508878044</v>
      </c>
      <c r="H59" s="118">
        <v>0.70624120131392853</v>
      </c>
      <c r="I59" s="118">
        <v>0.22095430973918528</v>
      </c>
    </row>
    <row r="60" spans="2:9">
      <c r="B60" s="110"/>
      <c r="C60" s="110" t="s">
        <v>126</v>
      </c>
      <c r="D60" s="118">
        <v>-0.87581485392834724</v>
      </c>
      <c r="E60" s="118">
        <v>0.6895898603419548</v>
      </c>
      <c r="F60" s="118">
        <v>-0.44464202548795129</v>
      </c>
      <c r="G60" s="118">
        <v>-0.32841828947098861</v>
      </c>
      <c r="H60" s="118">
        <v>0.70725995316158752</v>
      </c>
      <c r="I60" s="118">
        <v>0.2250254255437234</v>
      </c>
    </row>
    <row r="61" spans="2:9">
      <c r="B61" s="110"/>
      <c r="C61" s="110" t="s">
        <v>127</v>
      </c>
      <c r="D61" s="118">
        <v>-1.0346314574627202</v>
      </c>
      <c r="E61" s="118">
        <v>0.70418227465720573</v>
      </c>
      <c r="F61" s="118">
        <v>-0.42963667745379297</v>
      </c>
      <c r="G61" s="118">
        <v>-0.38632282667820927</v>
      </c>
      <c r="H61" s="118">
        <v>0.52648820666416629</v>
      </c>
      <c r="I61" s="118">
        <v>0.21949250021167099</v>
      </c>
    </row>
    <row r="62" spans="2:9">
      <c r="B62" s="110"/>
      <c r="C62" s="110" t="s">
        <v>128</v>
      </c>
      <c r="D62" s="118">
        <v>-1.1519283457808394</v>
      </c>
      <c r="E62" s="118">
        <v>0.54966606655151296</v>
      </c>
      <c r="F62" s="118">
        <v>-0.63439349247080834</v>
      </c>
      <c r="G62" s="118">
        <v>-0.71082976943372955</v>
      </c>
      <c r="H62" s="118">
        <v>0.53828870997940648</v>
      </c>
      <c r="I62" s="118">
        <v>5.1770954967667038E-2</v>
      </c>
    </row>
    <row r="63" spans="2:9">
      <c r="B63" s="110"/>
      <c r="C63" s="110" t="s">
        <v>129</v>
      </c>
      <c r="D63" s="118">
        <v>-1.2128723458637025</v>
      </c>
      <c r="E63" s="118">
        <v>0.56001779656082995</v>
      </c>
      <c r="F63" s="118">
        <v>-0.64900909425209541</v>
      </c>
      <c r="G63" s="118">
        <v>-0.72480806988255431</v>
      </c>
      <c r="H63" s="118">
        <v>0.32485743666448297</v>
      </c>
      <c r="I63" s="118">
        <v>4.7805252660992892E-2</v>
      </c>
    </row>
    <row r="64" spans="2:9">
      <c r="B64" s="110"/>
      <c r="C64" s="110" t="s">
        <v>130</v>
      </c>
      <c r="D64" s="118">
        <v>-1.3536911367296844</v>
      </c>
      <c r="E64" s="118">
        <v>0.56929949306741001</v>
      </c>
      <c r="F64" s="118">
        <v>-0.6380452559707317</v>
      </c>
      <c r="G64" s="118">
        <v>-0.62436649930461829</v>
      </c>
      <c r="H64" s="118">
        <v>-0.15811747198065662</v>
      </c>
      <c r="I64" s="118">
        <v>4.420364049939618E-2</v>
      </c>
    </row>
    <row r="65" spans="2:17">
      <c r="B65" s="110"/>
      <c r="C65" s="120" t="s">
        <v>131</v>
      </c>
      <c r="D65" s="118">
        <v>-1.3635678535604212</v>
      </c>
      <c r="E65" s="118">
        <v>0.59937982958286895</v>
      </c>
      <c r="F65" s="118">
        <v>-0.59363153776341715</v>
      </c>
      <c r="G65" s="118">
        <v>-0.46044468489235824</v>
      </c>
      <c r="H65" s="118">
        <v>-0.2873296876448217</v>
      </c>
      <c r="I65" s="118">
        <v>7.7948215246048669E-2</v>
      </c>
    </row>
    <row r="66" spans="2:17">
      <c r="B66" s="110">
        <v>2021</v>
      </c>
      <c r="C66" s="120" t="s">
        <v>120</v>
      </c>
      <c r="D66" s="118">
        <v>-1.1983895177088533</v>
      </c>
      <c r="E66" s="118">
        <v>0.59586924809944541</v>
      </c>
      <c r="F66" s="118">
        <v>-0.56524500650171339</v>
      </c>
      <c r="G66" s="118">
        <v>-0.35510276191037526</v>
      </c>
      <c r="H66" s="118">
        <v>-0.29877017856729804</v>
      </c>
      <c r="I66" s="118">
        <v>0.10313216507349399</v>
      </c>
    </row>
    <row r="67" spans="2:17">
      <c r="B67" s="110"/>
      <c r="C67" s="120" t="s">
        <v>121</v>
      </c>
      <c r="D67" s="118">
        <v>-1.2303626425315239</v>
      </c>
      <c r="E67" s="118">
        <v>0.49180352046240827</v>
      </c>
      <c r="F67" s="118">
        <v>-0.64208285579480107</v>
      </c>
      <c r="G67" s="118">
        <v>-0.24722970288287849</v>
      </c>
      <c r="H67" s="118">
        <v>-0.2624428083703001</v>
      </c>
      <c r="I67" s="118">
        <v>2.1437718227201863E-2</v>
      </c>
    </row>
    <row r="68" spans="2:17">
      <c r="B68" s="110"/>
      <c r="C68" s="120" t="s">
        <v>122</v>
      </c>
      <c r="D68" s="118">
        <v>-1.1957356094549176</v>
      </c>
      <c r="E68" s="118">
        <v>0.64702059080585794</v>
      </c>
      <c r="F68" s="118">
        <v>-0.47015128412241092</v>
      </c>
      <c r="G68" s="118">
        <v>-0.15303005381018808</v>
      </c>
      <c r="H68" s="118">
        <v>-8.8134335281564447E-2</v>
      </c>
      <c r="I68" s="118">
        <v>0.16667355484700774</v>
      </c>
    </row>
    <row r="69" spans="2:17">
      <c r="B69" s="110"/>
      <c r="C69" s="120" t="s">
        <v>123</v>
      </c>
      <c r="D69" s="118">
        <v>-1.0338573661292649</v>
      </c>
      <c r="E69" s="118">
        <v>0.7629641309071955</v>
      </c>
      <c r="F69" s="118">
        <v>-0.17421928038017231</v>
      </c>
      <c r="G69" s="118">
        <v>8.0143495019657784E-2</v>
      </c>
      <c r="H69" s="118">
        <v>0.2946567365026409</v>
      </c>
      <c r="I69" s="118">
        <v>0.33596643194968578</v>
      </c>
    </row>
    <row r="70" spans="2:17">
      <c r="B70" s="110"/>
      <c r="C70" s="120" t="s">
        <v>124</v>
      </c>
      <c r="D70" s="118">
        <v>-0.62846929201545443</v>
      </c>
      <c r="E70" s="118">
        <v>1.2334405587290043</v>
      </c>
      <c r="F70" s="118">
        <v>0.45392975607674302</v>
      </c>
      <c r="G70" s="118">
        <v>0.59797418587814732</v>
      </c>
      <c r="H70" s="118">
        <v>0.90350223546944441</v>
      </c>
      <c r="I70" s="118">
        <v>0.84044339340323404</v>
      </c>
    </row>
    <row r="71" spans="2:17">
      <c r="B71" s="110"/>
      <c r="C71" s="121" t="s">
        <v>125</v>
      </c>
      <c r="D71" s="122">
        <v>-0.16258026546719373</v>
      </c>
      <c r="E71" s="122">
        <v>1.4139302262219156</v>
      </c>
      <c r="F71" s="122">
        <v>0.5068971602335548</v>
      </c>
      <c r="G71" s="122">
        <v>0.88965772890152728</v>
      </c>
      <c r="H71" s="122">
        <v>1.605274807203938</v>
      </c>
      <c r="I71" s="122">
        <v>1.0245788201428185</v>
      </c>
    </row>
    <row r="72" spans="2:17">
      <c r="B72" s="110"/>
      <c r="C72" s="120" t="s">
        <v>126</v>
      </c>
      <c r="D72" s="118"/>
      <c r="E72" s="118"/>
      <c r="F72" s="118"/>
      <c r="G72" s="118"/>
      <c r="H72" s="118"/>
      <c r="I72" s="118"/>
    </row>
    <row r="73" spans="2:17">
      <c r="B73" s="110"/>
      <c r="C73" s="120" t="s">
        <v>127</v>
      </c>
      <c r="D73" s="118"/>
      <c r="E73" s="118"/>
      <c r="F73" s="118"/>
      <c r="G73" s="118"/>
      <c r="H73" s="118"/>
      <c r="I73" s="118"/>
    </row>
    <row r="74" spans="2:17">
      <c r="B74" s="110"/>
      <c r="C74" s="120" t="s">
        <v>128</v>
      </c>
      <c r="D74" s="118"/>
      <c r="E74" s="118"/>
      <c r="F74" s="118"/>
      <c r="G74" s="118"/>
      <c r="H74" s="118"/>
      <c r="I74" s="118"/>
    </row>
    <row r="75" spans="2:17">
      <c r="B75" s="110"/>
      <c r="C75" s="120" t="s">
        <v>129</v>
      </c>
      <c r="D75" s="118"/>
      <c r="E75" s="118"/>
      <c r="F75" s="118"/>
      <c r="G75" s="118"/>
      <c r="H75" s="118"/>
      <c r="I75" s="118"/>
      <c r="L75" s="368"/>
      <c r="M75" s="368"/>
      <c r="N75" s="368"/>
      <c r="O75" s="368"/>
      <c r="P75" s="368"/>
      <c r="Q75" s="368"/>
    </row>
    <row r="76" spans="2:17">
      <c r="B76" s="110"/>
      <c r="C76" s="120" t="s">
        <v>130</v>
      </c>
      <c r="D76" s="118"/>
      <c r="E76" s="118"/>
      <c r="F76" s="118"/>
      <c r="G76" s="118"/>
      <c r="H76" s="118"/>
      <c r="I76" s="118"/>
    </row>
    <row r="77" spans="2:17">
      <c r="B77" s="110"/>
      <c r="C77" s="120" t="s">
        <v>131</v>
      </c>
      <c r="D77" s="118"/>
      <c r="E77" s="118"/>
      <c r="F77" s="118"/>
      <c r="G77" s="118"/>
      <c r="H77" s="118"/>
      <c r="I77" s="118"/>
    </row>
    <row r="78" spans="2:17" ht="15" customHeight="1">
      <c r="B78" s="110"/>
      <c r="C78" s="110"/>
      <c r="D78" s="110"/>
      <c r="E78" s="110"/>
      <c r="F78" s="110"/>
      <c r="G78" s="110"/>
      <c r="H78" s="110"/>
      <c r="I78" s="110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3"/>
      <c r="C80" s="102"/>
      <c r="D80" s="102"/>
      <c r="E80" s="102"/>
      <c r="F80" s="102"/>
      <c r="G80" s="102"/>
      <c r="H80" s="102"/>
      <c r="I80" s="102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41" activePane="bottomLeft" state="frozen"/>
      <selection activeCell="J28" sqref="J28"/>
      <selection pane="bottomLeft" activeCell="J28" sqref="J28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</row>
    <row r="5" spans="2:11" s="34" customFormat="1">
      <c r="B5" s="56"/>
      <c r="C5" s="56"/>
      <c r="D5" s="109"/>
      <c r="E5" s="56"/>
      <c r="F5" s="56"/>
      <c r="G5" s="56"/>
      <c r="H5" s="56"/>
      <c r="I5" s="56"/>
    </row>
    <row r="6" spans="2:11" s="34" customFormat="1">
      <c r="B6" s="110">
        <v>2010</v>
      </c>
      <c r="C6" s="110"/>
      <c r="D6" s="111">
        <v>800117.55995000037</v>
      </c>
      <c r="E6" s="111">
        <v>4634212.5802099966</v>
      </c>
      <c r="F6" s="111">
        <v>1321001.3474400009</v>
      </c>
      <c r="G6" s="111">
        <v>95208.784000000058</v>
      </c>
      <c r="H6" s="111">
        <v>17407.443399999993</v>
      </c>
      <c r="I6" s="111">
        <v>6867947.7149999971</v>
      </c>
    </row>
    <row r="7" spans="2:11" s="34" customFormat="1">
      <c r="B7" s="110">
        <v>2011</v>
      </c>
      <c r="C7" s="110"/>
      <c r="D7" s="111">
        <v>823332.52611000114</v>
      </c>
      <c r="E7" s="111">
        <v>4883002.884100019</v>
      </c>
      <c r="F7" s="111">
        <v>1365368.6668599991</v>
      </c>
      <c r="G7" s="111">
        <v>99452.258420000027</v>
      </c>
      <c r="H7" s="111">
        <v>18095.940089999978</v>
      </c>
      <c r="I7" s="111">
        <v>7189252.2755800188</v>
      </c>
    </row>
    <row r="8" spans="2:11" s="34" customFormat="1">
      <c r="B8" s="110">
        <v>2012</v>
      </c>
      <c r="C8" s="110"/>
      <c r="D8" s="111">
        <v>840195.9084800015</v>
      </c>
      <c r="E8" s="111">
        <v>5151099.0235399846</v>
      </c>
      <c r="F8" s="111">
        <v>1408058.9732500033</v>
      </c>
      <c r="G8" s="111">
        <v>107701.54429999999</v>
      </c>
      <c r="H8" s="111">
        <v>18537.104830000037</v>
      </c>
      <c r="I8" s="111">
        <v>7525592.5543999895</v>
      </c>
    </row>
    <row r="9" spans="2:11" s="34" customFormat="1">
      <c r="B9" s="110">
        <v>2013</v>
      </c>
      <c r="C9" s="110"/>
      <c r="D9" s="111">
        <v>849771.3442700014</v>
      </c>
      <c r="E9" s="111">
        <v>5444543.6090999832</v>
      </c>
      <c r="F9" s="111">
        <v>1453888.2699700024</v>
      </c>
      <c r="G9" s="111">
        <v>116454.52990999994</v>
      </c>
      <c r="H9" s="111">
        <v>19170.105830000011</v>
      </c>
      <c r="I9" s="111">
        <v>7883827.8590799868</v>
      </c>
    </row>
    <row r="10" spans="2:11" s="34" customFormat="1">
      <c r="B10" s="110">
        <v>2014</v>
      </c>
      <c r="C10" s="110"/>
      <c r="D10" s="111">
        <v>853614.96671999933</v>
      </c>
      <c r="E10" s="111">
        <v>5654245.3628200023</v>
      </c>
      <c r="F10" s="111">
        <v>1475113.4939899985</v>
      </c>
      <c r="G10" s="111">
        <v>123516.43977000006</v>
      </c>
      <c r="H10" s="111">
        <v>19755.526400000013</v>
      </c>
      <c r="I10" s="111">
        <v>8126245.7897000005</v>
      </c>
    </row>
    <row r="11" spans="2:11" s="34" customFormat="1">
      <c r="B11" s="110">
        <v>2015</v>
      </c>
      <c r="C11" s="110"/>
      <c r="D11" s="111">
        <v>866570.22713999904</v>
      </c>
      <c r="E11" s="111">
        <v>5854633.2526199855</v>
      </c>
      <c r="F11" s="111">
        <v>1492582.3197100002</v>
      </c>
      <c r="G11" s="111">
        <v>126146.7780500001</v>
      </c>
      <c r="H11" s="111">
        <v>20489.345300000004</v>
      </c>
      <c r="I11" s="111">
        <v>8360421.9228199851</v>
      </c>
    </row>
    <row r="12" spans="2:11" s="34" customFormat="1">
      <c r="B12" s="110">
        <v>2016</v>
      </c>
      <c r="C12" s="110"/>
      <c r="D12" s="112">
        <v>880035.74225000117</v>
      </c>
      <c r="E12" s="112">
        <v>6078750.8298199791</v>
      </c>
      <c r="F12" s="112">
        <v>1515316.8190599994</v>
      </c>
      <c r="G12" s="112">
        <v>127783.98148</v>
      </c>
      <c r="H12" s="112">
        <v>21290.935639999985</v>
      </c>
      <c r="I12" s="111">
        <v>8623178.3082499783</v>
      </c>
    </row>
    <row r="13" spans="2:11" s="34" customFormat="1">
      <c r="B13" s="110">
        <v>2017</v>
      </c>
      <c r="C13" s="110"/>
      <c r="D13" s="111">
        <v>892032.10908000171</v>
      </c>
      <c r="E13" s="111">
        <v>6301951.7490800014</v>
      </c>
      <c r="F13" s="111">
        <v>1535639.4871500004</v>
      </c>
      <c r="G13" s="111">
        <v>129198.52848999998</v>
      </c>
      <c r="H13" s="111">
        <v>22205.811080000018</v>
      </c>
      <c r="I13" s="111">
        <v>8881027.6848800033</v>
      </c>
    </row>
    <row r="14" spans="2:11" s="34" customFormat="1">
      <c r="B14" s="110">
        <v>2018</v>
      </c>
      <c r="C14" s="110"/>
      <c r="D14" s="111">
        <v>911251.40633000177</v>
      </c>
      <c r="E14" s="111">
        <v>6639113.9908599965</v>
      </c>
      <c r="F14" s="111">
        <v>1610805.7869399975</v>
      </c>
      <c r="G14" s="111">
        <v>133154.47646999999</v>
      </c>
      <c r="H14" s="111">
        <v>23610.275499999996</v>
      </c>
      <c r="I14" s="111">
        <v>9317935.9360999949</v>
      </c>
    </row>
    <row r="15" spans="2:11" s="34" customFormat="1">
      <c r="B15" s="110">
        <v>2019</v>
      </c>
      <c r="C15" s="110"/>
      <c r="D15" s="111">
        <v>941258.33551000012</v>
      </c>
      <c r="E15" s="111">
        <v>6963418.5504199909</v>
      </c>
      <c r="F15" s="111">
        <v>1692196.8619700018</v>
      </c>
      <c r="G15" s="111">
        <v>137928.00965999984</v>
      </c>
      <c r="H15" s="111">
        <v>24998.320610000002</v>
      </c>
      <c r="I15" s="111">
        <v>9759800.0781699922</v>
      </c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9">
      <c r="B17" s="110">
        <v>2020</v>
      </c>
      <c r="C17" s="110" t="s">
        <v>120</v>
      </c>
      <c r="D17" s="111">
        <v>939763.63153999986</v>
      </c>
      <c r="E17" s="111">
        <v>6975564.2685099924</v>
      </c>
      <c r="F17" s="111">
        <v>1690755.5916900001</v>
      </c>
      <c r="G17" s="111">
        <v>137867.55580999996</v>
      </c>
      <c r="H17" s="111">
        <v>25039.391869999996</v>
      </c>
      <c r="I17" s="111">
        <v>9768990.4394199923</v>
      </c>
    </row>
    <row r="18" spans="2:9">
      <c r="B18" s="110"/>
      <c r="C18" s="110" t="s">
        <v>121</v>
      </c>
      <c r="D18" s="111">
        <v>945690.01529000117</v>
      </c>
      <c r="E18" s="111">
        <v>7056005.1909299968</v>
      </c>
      <c r="F18" s="111">
        <v>1706214.8767100014</v>
      </c>
      <c r="G18" s="111">
        <v>139178.29983000012</v>
      </c>
      <c r="H18" s="111">
        <v>25232.541410000023</v>
      </c>
      <c r="I18" s="111">
        <v>9872320.9241699986</v>
      </c>
    </row>
    <row r="19" spans="2:9">
      <c r="B19" s="110"/>
      <c r="C19" s="110" t="s">
        <v>122</v>
      </c>
      <c r="D19" s="111">
        <v>945839.12278000126</v>
      </c>
      <c r="E19" s="111">
        <v>7060519.6306599937</v>
      </c>
      <c r="F19" s="111">
        <v>1706548.6437800014</v>
      </c>
      <c r="G19" s="111">
        <v>139552.23875000008</v>
      </c>
      <c r="H19" s="111">
        <v>25314.986990000001</v>
      </c>
      <c r="I19" s="111">
        <v>9877774.6229599975</v>
      </c>
    </row>
    <row r="20" spans="2:9">
      <c r="B20" s="110"/>
      <c r="C20" s="110" t="s">
        <v>123</v>
      </c>
      <c r="D20" s="111">
        <v>943805.83269000042</v>
      </c>
      <c r="E20" s="111">
        <v>7064534.3524900042</v>
      </c>
      <c r="F20" s="111">
        <v>1705849.0010400033</v>
      </c>
      <c r="G20" s="111">
        <v>139616.6990599999</v>
      </c>
      <c r="H20" s="111">
        <v>25355.246370000001</v>
      </c>
      <c r="I20" s="111">
        <v>9879161.1316500083</v>
      </c>
    </row>
    <row r="21" spans="2:9">
      <c r="B21" s="110"/>
      <c r="C21" s="110" t="s">
        <v>124</v>
      </c>
      <c r="D21" s="111">
        <v>940178.15504999983</v>
      </c>
      <c r="E21" s="111">
        <v>7049446.2736699972</v>
      </c>
      <c r="F21" s="111">
        <v>1698649.4617500023</v>
      </c>
      <c r="G21" s="111">
        <v>139195.47882999998</v>
      </c>
      <c r="H21" s="111">
        <v>25311.587419999993</v>
      </c>
      <c r="I21" s="111">
        <v>9852780.9567200001</v>
      </c>
    </row>
    <row r="22" spans="2:9">
      <c r="B22" s="110"/>
      <c r="C22" s="110" t="s">
        <v>125</v>
      </c>
      <c r="D22" s="111">
        <v>937749.57556000026</v>
      </c>
      <c r="E22" s="111">
        <v>7057661.8657799941</v>
      </c>
      <c r="F22" s="111">
        <v>1702316.3966300038</v>
      </c>
      <c r="G22" s="111">
        <v>139292.52832999986</v>
      </c>
      <c r="H22" s="111">
        <v>25328.627030000003</v>
      </c>
      <c r="I22" s="111">
        <v>9862348.9933299981</v>
      </c>
    </row>
    <row r="23" spans="2:9">
      <c r="B23" s="110"/>
      <c r="C23" s="110" t="s">
        <v>126</v>
      </c>
      <c r="D23" s="111">
        <v>936927.41510999831</v>
      </c>
      <c r="E23" s="111">
        <v>7072760.2215199908</v>
      </c>
      <c r="F23" s="111">
        <v>1708029.3437100006</v>
      </c>
      <c r="G23" s="111">
        <v>139534.52611000004</v>
      </c>
      <c r="H23" s="111">
        <v>25410.283800000001</v>
      </c>
      <c r="I23" s="111">
        <v>9882661.7902499903</v>
      </c>
    </row>
    <row r="24" spans="2:9">
      <c r="B24" s="110"/>
      <c r="C24" s="110" t="s">
        <v>127</v>
      </c>
      <c r="D24" s="111">
        <v>936227.97279999871</v>
      </c>
      <c r="E24" s="111">
        <v>7092191.4481099965</v>
      </c>
      <c r="F24" s="111">
        <v>1710388.5950400019</v>
      </c>
      <c r="G24" s="111">
        <v>139801.43761999984</v>
      </c>
      <c r="H24" s="111">
        <v>25419.385750000001</v>
      </c>
      <c r="I24" s="111">
        <v>9904028.8393199965</v>
      </c>
    </row>
    <row r="25" spans="2:9">
      <c r="B25" s="110"/>
      <c r="C25" s="110" t="s">
        <v>128</v>
      </c>
      <c r="D25" s="111">
        <v>934108.72281999921</v>
      </c>
      <c r="E25" s="111">
        <v>7103242.6117699826</v>
      </c>
      <c r="F25" s="111">
        <v>1708997.1415000025</v>
      </c>
      <c r="G25" s="111">
        <v>139620.2782899999</v>
      </c>
      <c r="H25" s="111">
        <v>25456.379160000004</v>
      </c>
      <c r="I25" s="111">
        <v>9911425.1335399821</v>
      </c>
    </row>
    <row r="26" spans="2:9">
      <c r="B26" s="110"/>
      <c r="C26" s="110" t="s">
        <v>129</v>
      </c>
      <c r="D26" s="111">
        <v>933248.27372999955</v>
      </c>
      <c r="E26" s="111">
        <v>7121517.7533299848</v>
      </c>
      <c r="F26" s="111">
        <v>1710740.6910200007</v>
      </c>
      <c r="G26" s="111">
        <v>139136.99188999989</v>
      </c>
      <c r="H26" s="111">
        <v>25468.939839999995</v>
      </c>
      <c r="I26" s="111">
        <v>9930112.6498099845</v>
      </c>
    </row>
    <row r="27" spans="2:9">
      <c r="B27" s="110"/>
      <c r="C27" s="110" t="s">
        <v>130</v>
      </c>
      <c r="D27" s="111">
        <v>932896.92177999998</v>
      </c>
      <c r="E27" s="111">
        <v>7144385.9493499873</v>
      </c>
      <c r="F27" s="111">
        <v>1713308.9258700022</v>
      </c>
      <c r="G27" s="111">
        <v>138979.05212999988</v>
      </c>
      <c r="H27" s="111">
        <v>25520.309649999996</v>
      </c>
      <c r="I27" s="111">
        <v>9955091.1587799881</v>
      </c>
    </row>
    <row r="28" spans="2:9">
      <c r="B28" s="110"/>
      <c r="C28" s="110" t="s">
        <v>131</v>
      </c>
      <c r="D28" s="111">
        <v>934830.95553000015</v>
      </c>
      <c r="E28" s="111">
        <v>7168760.3746499866</v>
      </c>
      <c r="F28" s="111">
        <v>1716601.2477200024</v>
      </c>
      <c r="G28" s="111">
        <v>139481.00810000006</v>
      </c>
      <c r="H28" s="111">
        <v>25586.222180000001</v>
      </c>
      <c r="I28" s="111">
        <v>9985259.8081799876</v>
      </c>
    </row>
    <row r="29" spans="2:9">
      <c r="B29" s="110">
        <v>2021</v>
      </c>
      <c r="C29" s="110" t="s">
        <v>120</v>
      </c>
      <c r="D29" s="111">
        <v>943238.2103500003</v>
      </c>
      <c r="E29" s="111">
        <v>7246793.5733700013</v>
      </c>
      <c r="F29" s="111">
        <v>1731033.1283699996</v>
      </c>
      <c r="G29" s="111">
        <v>140771.30845000001</v>
      </c>
      <c r="H29" s="111">
        <v>25860.56504999999</v>
      </c>
      <c r="I29" s="111">
        <v>10087696.78559</v>
      </c>
    </row>
    <row r="30" spans="2:9">
      <c r="B30" s="110"/>
      <c r="C30" s="110" t="s">
        <v>121</v>
      </c>
      <c r="D30" s="111">
        <v>941036.2800800004</v>
      </c>
      <c r="E30" s="111">
        <v>7262416.8523399979</v>
      </c>
      <c r="F30" s="111">
        <v>1730238.198040002</v>
      </c>
      <c r="G30" s="111">
        <v>140991.78568999984</v>
      </c>
      <c r="H30" s="111">
        <v>25837.455249999999</v>
      </c>
      <c r="I30" s="111">
        <v>10100520.571400002</v>
      </c>
    </row>
    <row r="31" spans="2:9">
      <c r="B31" s="110"/>
      <c r="C31" s="110" t="s">
        <v>122</v>
      </c>
      <c r="D31" s="111">
        <v>941424.81355000031</v>
      </c>
      <c r="E31" s="111">
        <v>7277049.4986599898</v>
      </c>
      <c r="F31" s="111">
        <v>1733762.0797200014</v>
      </c>
      <c r="G31" s="111">
        <v>141409.82865999988</v>
      </c>
      <c r="H31" s="111">
        <v>25942.088170000003</v>
      </c>
      <c r="I31" s="111">
        <v>10119588.308759991</v>
      </c>
    </row>
    <row r="32" spans="2:9">
      <c r="B32" s="110"/>
      <c r="C32" s="110" t="s">
        <v>123</v>
      </c>
      <c r="D32" s="111">
        <v>941359.99406999943</v>
      </c>
      <c r="E32" s="111">
        <v>7289054.5718799839</v>
      </c>
      <c r="F32" s="111">
        <v>1737842.9220700038</v>
      </c>
      <c r="G32" s="111">
        <v>141906.24934999979</v>
      </c>
      <c r="H32" s="111">
        <v>26032.011889999991</v>
      </c>
      <c r="I32" s="111">
        <v>10136195.749259984</v>
      </c>
    </row>
    <row r="33" spans="2:43">
      <c r="B33" s="110"/>
      <c r="C33" s="110" t="s">
        <v>124</v>
      </c>
      <c r="D33" s="111">
        <v>942059.60006999993</v>
      </c>
      <c r="E33" s="111">
        <v>7303065.717689991</v>
      </c>
      <c r="F33" s="111">
        <v>1740518.3103200018</v>
      </c>
      <c r="G33" s="111">
        <v>142375.42885999978</v>
      </c>
      <c r="H33" s="111">
        <v>26117.613589999979</v>
      </c>
      <c r="I33" s="111">
        <v>10154136.670529993</v>
      </c>
    </row>
    <row r="34" spans="2:43">
      <c r="B34" s="110"/>
      <c r="C34" s="114" t="s">
        <v>125</v>
      </c>
      <c r="D34" s="116">
        <v>944092.82411000133</v>
      </c>
      <c r="E34" s="116">
        <v>7322908.2769199889</v>
      </c>
      <c r="F34" s="116">
        <v>1744071.1067300015</v>
      </c>
      <c r="G34" s="116">
        <v>142883.8839799999</v>
      </c>
      <c r="H34" s="116">
        <v>26273.380219999992</v>
      </c>
      <c r="I34" s="116">
        <v>10180229.471959993</v>
      </c>
    </row>
    <row r="35" spans="2:43">
      <c r="B35" s="110"/>
      <c r="C35" s="110" t="s">
        <v>126</v>
      </c>
    </row>
    <row r="36" spans="2:43">
      <c r="B36" s="110"/>
      <c r="C36" s="110" t="s">
        <v>127</v>
      </c>
    </row>
    <row r="37" spans="2:43">
      <c r="B37" s="110"/>
      <c r="C37" s="110" t="s">
        <v>128</v>
      </c>
    </row>
    <row r="38" spans="2:43">
      <c r="B38" s="110"/>
      <c r="C38" s="110" t="s">
        <v>129</v>
      </c>
    </row>
    <row r="39" spans="2:43">
      <c r="B39" s="117"/>
      <c r="C39" s="110" t="s">
        <v>130</v>
      </c>
    </row>
    <row r="40" spans="2:43">
      <c r="B40" s="117"/>
      <c r="C40" s="110" t="s">
        <v>131</v>
      </c>
      <c r="L40" s="370"/>
      <c r="M40" s="370"/>
      <c r="N40" s="370"/>
      <c r="O40" s="370"/>
      <c r="P40" s="370"/>
      <c r="Q40" s="370"/>
    </row>
    <row r="41" spans="2:43" ht="15.75" customHeight="1">
      <c r="B41" s="117"/>
      <c r="C41" s="110"/>
      <c r="D41" s="125"/>
      <c r="E41" s="125"/>
      <c r="F41" s="125"/>
      <c r="G41" s="125"/>
      <c r="H41" s="125"/>
      <c r="I41" s="125"/>
    </row>
    <row r="42" spans="2:43">
      <c r="B42" s="110"/>
      <c r="C42" s="110"/>
      <c r="D42" s="122" t="s">
        <v>133</v>
      </c>
      <c r="E42" s="118"/>
      <c r="F42" s="118"/>
      <c r="G42" s="118"/>
      <c r="H42" s="118"/>
      <c r="I42" s="118"/>
    </row>
    <row r="43" spans="2:43">
      <c r="B43" s="110">
        <v>2010</v>
      </c>
      <c r="C43" s="110"/>
      <c r="D43" s="118">
        <v>2.834365539271877</v>
      </c>
      <c r="E43" s="118">
        <v>5.7338720293969914</v>
      </c>
      <c r="F43" s="118">
        <v>4.0954971341678359</v>
      </c>
      <c r="G43" s="118">
        <v>4.688202749908954</v>
      </c>
      <c r="H43" s="118">
        <v>2.3744656387648222</v>
      </c>
      <c r="I43" s="118">
        <v>5.0475144168232511</v>
      </c>
    </row>
    <row r="44" spans="2:43">
      <c r="B44" s="110">
        <v>2011</v>
      </c>
      <c r="C44" s="110"/>
      <c r="D44" s="118">
        <v>2.9014444029264341</v>
      </c>
      <c r="E44" s="118">
        <v>5.3685561372920132</v>
      </c>
      <c r="F44" s="118">
        <v>3.3586127301064916</v>
      </c>
      <c r="G44" s="118">
        <v>4.457019869091039</v>
      </c>
      <c r="H44" s="118">
        <v>3.9551855730864283</v>
      </c>
      <c r="I44" s="118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10">
        <v>2012</v>
      </c>
      <c r="C45" s="110"/>
      <c r="D45" s="119">
        <v>2.0481861016319547</v>
      </c>
      <c r="E45" s="119">
        <v>5.4903948615909526</v>
      </c>
      <c r="F45" s="119">
        <v>3.1266505103109798</v>
      </c>
      <c r="G45" s="119">
        <v>8.2947195076879421</v>
      </c>
      <c r="H45" s="119">
        <v>2.4379210906199322</v>
      </c>
      <c r="I45" s="119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10">
        <v>2013</v>
      </c>
      <c r="C46" s="110"/>
      <c r="D46" s="118">
        <v>1.1396670340043435</v>
      </c>
      <c r="E46" s="118">
        <v>5.6967374189272446</v>
      </c>
      <c r="F46" s="118">
        <v>3.2547853172810282</v>
      </c>
      <c r="G46" s="118">
        <v>8.1270753050844959</v>
      </c>
      <c r="H46" s="118">
        <v>3.4147781209908246</v>
      </c>
      <c r="I46" s="118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10">
        <v>2014</v>
      </c>
      <c r="C47" s="110"/>
      <c r="D47" s="118">
        <v>0.45231255159583483</v>
      </c>
      <c r="E47" s="118">
        <v>3.8515947116214644</v>
      </c>
      <c r="F47" s="118">
        <v>1.4598937523881528</v>
      </c>
      <c r="G47" s="118">
        <v>6.0640920241211704</v>
      </c>
      <c r="H47" s="118">
        <v>3.053820230266302</v>
      </c>
      <c r="I47" s="118">
        <v>3.0748759987296648</v>
      </c>
    </row>
    <row r="48" spans="2:43" s="34" customFormat="1">
      <c r="B48" s="110">
        <v>2015</v>
      </c>
      <c r="C48" s="110"/>
      <c r="D48" s="118">
        <v>1.5176936821738263</v>
      </c>
      <c r="E48" s="118">
        <v>3.5440253639796415</v>
      </c>
      <c r="F48" s="118">
        <v>1.1842360463228285</v>
      </c>
      <c r="G48" s="118">
        <v>2.1295450912429015</v>
      </c>
      <c r="H48" s="118">
        <v>3.7144993514320657</v>
      </c>
      <c r="I48" s="118">
        <v>2.8817259430769626</v>
      </c>
    </row>
    <row r="49" spans="2:9" s="34" customFormat="1">
      <c r="B49" s="110">
        <v>2016</v>
      </c>
      <c r="C49" s="110"/>
      <c r="D49" s="118">
        <v>1.55388619274901</v>
      </c>
      <c r="E49" s="118">
        <v>3.8280378553122718</v>
      </c>
      <c r="F49" s="118">
        <v>1.5231655266033428</v>
      </c>
      <c r="G49" s="118">
        <v>1.2978559225277797</v>
      </c>
      <c r="H49" s="118">
        <v>3.9122301287000116</v>
      </c>
      <c r="I49" s="118">
        <v>3.1428603467104077</v>
      </c>
    </row>
    <row r="50" spans="2:9" s="34" customFormat="1">
      <c r="B50" s="110">
        <v>2017</v>
      </c>
      <c r="C50" s="110"/>
      <c r="D50" s="118">
        <v>1.3631681367087811</v>
      </c>
      <c r="E50" s="118">
        <v>3.6718221474893342</v>
      </c>
      <c r="F50" s="118">
        <v>1.3411497737224165</v>
      </c>
      <c r="G50" s="118">
        <v>1.1069830456185814</v>
      </c>
      <c r="H50" s="118">
        <v>4.2970184846232273</v>
      </c>
      <c r="I50" s="118">
        <v>2.9901895497549402</v>
      </c>
    </row>
    <row r="51" spans="2:9" s="34" customFormat="1">
      <c r="B51" s="110">
        <v>2018</v>
      </c>
      <c r="C51" s="110"/>
      <c r="D51" s="118">
        <v>2.1545521797216471</v>
      </c>
      <c r="E51" s="118">
        <v>5.3501241393861143</v>
      </c>
      <c r="F51" s="118">
        <v>4.8947881595242437</v>
      </c>
      <c r="G51" s="118">
        <v>3.0619141148393147</v>
      </c>
      <c r="H51" s="118">
        <v>6.3247607346571089</v>
      </c>
      <c r="I51" s="118">
        <v>4.9195686211386258</v>
      </c>
    </row>
    <row r="52" spans="2:9" s="34" customFormat="1">
      <c r="B52" s="110">
        <v>2019</v>
      </c>
      <c r="C52" s="110"/>
      <c r="D52" s="118">
        <v>3.2929363918184906</v>
      </c>
      <c r="E52" s="118">
        <v>4.8847566106932527</v>
      </c>
      <c r="F52" s="118">
        <v>5.0528173967279377</v>
      </c>
      <c r="G52" s="118">
        <v>3.5849588512146813</v>
      </c>
      <c r="H52" s="118">
        <v>5.8789873502323342</v>
      </c>
      <c r="I52" s="118">
        <v>4.7420817775544633</v>
      </c>
    </row>
    <row r="53" spans="2:9" s="34" customFormat="1">
      <c r="B53" s="110"/>
      <c r="C53" s="110"/>
      <c r="D53" s="118"/>
      <c r="E53" s="118"/>
      <c r="F53" s="118"/>
      <c r="G53" s="118"/>
      <c r="H53" s="118"/>
      <c r="I53" s="118"/>
    </row>
    <row r="54" spans="2:9" s="34" customFormat="1">
      <c r="B54" s="110">
        <v>2020</v>
      </c>
      <c r="C54" s="110" t="s">
        <v>120</v>
      </c>
      <c r="D54" s="118">
        <v>1.4286166178126614</v>
      </c>
      <c r="E54" s="118">
        <v>2.9122509269340791</v>
      </c>
      <c r="F54" s="118">
        <v>1.2090449571755535</v>
      </c>
      <c r="G54" s="118">
        <v>1.2864903050949339</v>
      </c>
      <c r="H54" s="118">
        <v>3.6651529418935569</v>
      </c>
      <c r="I54" s="118">
        <v>2.4484023555305656</v>
      </c>
    </row>
    <row r="55" spans="2:9" s="34" customFormat="1">
      <c r="B55" s="110"/>
      <c r="C55" s="110" t="s">
        <v>121</v>
      </c>
      <c r="D55" s="118">
        <v>2.218285987422508</v>
      </c>
      <c r="E55" s="118">
        <v>3.6845453842800691</v>
      </c>
      <c r="F55" s="118">
        <v>2.0295408263142578</v>
      </c>
      <c r="G55" s="118">
        <v>2.1174355135192169</v>
      </c>
      <c r="H55" s="118">
        <v>4.5611662346426218</v>
      </c>
      <c r="I55" s="118">
        <v>3.2331670664786705</v>
      </c>
    </row>
    <row r="56" spans="2:9" s="34" customFormat="1">
      <c r="B56" s="110"/>
      <c r="C56" s="110" t="s">
        <v>122</v>
      </c>
      <c r="D56" s="118">
        <v>2.0353989767477154</v>
      </c>
      <c r="E56" s="118">
        <v>3.5858722752978966</v>
      </c>
      <c r="F56" s="118">
        <v>2.037612713349235</v>
      </c>
      <c r="G56" s="118">
        <v>2.0809307329507476</v>
      </c>
      <c r="H56" s="118">
        <v>4.4903342269752011</v>
      </c>
      <c r="I56" s="118">
        <v>3.1462026708399815</v>
      </c>
    </row>
    <row r="57" spans="2:9" s="34" customFormat="1">
      <c r="B57" s="110"/>
      <c r="C57" s="110" t="s">
        <v>123</v>
      </c>
      <c r="D57" s="118">
        <v>1.645918459836726</v>
      </c>
      <c r="E57" s="118">
        <v>3.4171525489576471</v>
      </c>
      <c r="F57" s="118">
        <v>1.7264615006260087</v>
      </c>
      <c r="G57" s="118">
        <v>1.781299646450063</v>
      </c>
      <c r="H57" s="118">
        <v>4.1204126733589863</v>
      </c>
      <c r="I57" s="118">
        <v>2.9288224046814859</v>
      </c>
    </row>
    <row r="58" spans="2:9" s="34" customFormat="1">
      <c r="B58" s="110"/>
      <c r="C58" s="110" t="s">
        <v>124</v>
      </c>
      <c r="D58" s="118">
        <v>1.1529692105522127</v>
      </c>
      <c r="E58" s="118">
        <v>3.0240468372183305</v>
      </c>
      <c r="F58" s="118">
        <v>1.2755233922110421</v>
      </c>
      <c r="G58" s="118">
        <v>1.3856091146033034</v>
      </c>
      <c r="H58" s="118">
        <v>3.6185729381584375</v>
      </c>
      <c r="I58" s="118">
        <v>2.5160603684301952</v>
      </c>
    </row>
    <row r="59" spans="2:9" s="34" customFormat="1">
      <c r="B59" s="110"/>
      <c r="C59" s="110" t="s">
        <v>125</v>
      </c>
      <c r="D59" s="118">
        <v>-2.5715820593852357E-3</v>
      </c>
      <c r="E59" s="118">
        <v>2.8376260833707923</v>
      </c>
      <c r="F59" s="118">
        <v>1.2473157004056601</v>
      </c>
      <c r="G59" s="118">
        <v>1.1005657537370483</v>
      </c>
      <c r="H59" s="118">
        <v>3.2499272631483667</v>
      </c>
      <c r="I59" s="118">
        <v>2.2604448942264099</v>
      </c>
    </row>
    <row r="60" spans="2:9" s="34" customFormat="1">
      <c r="B60" s="110"/>
      <c r="C60" s="110" t="s">
        <v>126</v>
      </c>
      <c r="D60" s="118">
        <v>-0.18122906679951534</v>
      </c>
      <c r="E60" s="118">
        <v>2.8315437917375563</v>
      </c>
      <c r="F60" s="118">
        <v>1.4946019139154165</v>
      </c>
      <c r="G60" s="118">
        <v>1.0974589824340075</v>
      </c>
      <c r="H60" s="118">
        <v>3.2680571841508854</v>
      </c>
      <c r="I60" s="118">
        <v>2.2823506017316531</v>
      </c>
    </row>
    <row r="61" spans="2:9" s="34" customFormat="1">
      <c r="B61" s="110"/>
      <c r="C61" s="110" t="s">
        <v>127</v>
      </c>
      <c r="D61" s="118">
        <v>-0.3362471369608655</v>
      </c>
      <c r="E61" s="118">
        <v>2.8676132359132467</v>
      </c>
      <c r="F61" s="118">
        <v>1.5288303294523242</v>
      </c>
      <c r="G61" s="118">
        <v>1.0451639126349832</v>
      </c>
      <c r="H61" s="118">
        <v>3.083473047899199</v>
      </c>
      <c r="I61" s="118">
        <v>2.2982971032642574</v>
      </c>
    </row>
    <row r="62" spans="2:9" s="34" customFormat="1">
      <c r="B62" s="110"/>
      <c r="C62" s="110" t="s">
        <v>128</v>
      </c>
      <c r="D62" s="118">
        <v>-0.4017613660828645</v>
      </c>
      <c r="E62" s="118">
        <v>2.8417316961269812</v>
      </c>
      <c r="F62" s="118">
        <v>1.4184920156251168</v>
      </c>
      <c r="G62" s="118">
        <v>0.89320629528859552</v>
      </c>
      <c r="H62" s="118">
        <v>3.1067630148400749</v>
      </c>
      <c r="I62" s="118">
        <v>2.2533291700091551</v>
      </c>
    </row>
    <row r="63" spans="2:9" s="34" customFormat="1">
      <c r="B63" s="110"/>
      <c r="C63" s="110" t="s">
        <v>129</v>
      </c>
      <c r="D63" s="118">
        <v>-0.45736754847708339</v>
      </c>
      <c r="E63" s="118">
        <v>2.867977049374737</v>
      </c>
      <c r="F63" s="118">
        <v>1.3907061932348697</v>
      </c>
      <c r="G63" s="118">
        <v>0.92988379331737647</v>
      </c>
      <c r="H63" s="118">
        <v>2.8824330616251004</v>
      </c>
      <c r="I63" s="118">
        <v>2.2627478206763918</v>
      </c>
    </row>
    <row r="64" spans="2:9" s="34" customFormat="1">
      <c r="B64" s="110"/>
      <c r="C64" s="110" t="s">
        <v>130</v>
      </c>
      <c r="D64" s="118">
        <v>-0.66252457542931298</v>
      </c>
      <c r="E64" s="118">
        <v>2.8862309766258143</v>
      </c>
      <c r="F64" s="118">
        <v>1.3859743723306783</v>
      </c>
      <c r="G64" s="118">
        <v>0.98241875321456451</v>
      </c>
      <c r="H64" s="118">
        <v>2.4870105013012678</v>
      </c>
      <c r="I64" s="118">
        <v>2.2555572479669106</v>
      </c>
    </row>
    <row r="65" spans="2:20" s="34" customFormat="1">
      <c r="B65" s="110"/>
      <c r="C65" s="110" t="s">
        <v>131</v>
      </c>
      <c r="D65" s="118">
        <v>-0.68284972759549145</v>
      </c>
      <c r="E65" s="118">
        <v>2.9488651693584611</v>
      </c>
      <c r="F65" s="118">
        <v>1.4421717885466867</v>
      </c>
      <c r="G65" s="118">
        <v>1.1259485610125131</v>
      </c>
      <c r="H65" s="118">
        <v>2.3517642611752709</v>
      </c>
      <c r="I65" s="118">
        <v>2.3100855366317896</v>
      </c>
    </row>
    <row r="66" spans="2:20" s="34" customFormat="1">
      <c r="B66" s="110">
        <v>2021</v>
      </c>
      <c r="C66" s="110" t="s">
        <v>120</v>
      </c>
      <c r="D66" s="118">
        <v>0.36972901412513082</v>
      </c>
      <c r="E66" s="118">
        <v>3.8882776277241238</v>
      </c>
      <c r="F66" s="118">
        <v>2.3822211133271542</v>
      </c>
      <c r="G66" s="118">
        <v>2.1061899755456137</v>
      </c>
      <c r="H66" s="118">
        <v>3.2795252547001663</v>
      </c>
      <c r="I66" s="118">
        <v>3.2624286833564886</v>
      </c>
    </row>
    <row r="67" spans="2:20" s="34" customFormat="1">
      <c r="B67" s="110"/>
      <c r="C67" s="110" t="s">
        <v>121</v>
      </c>
      <c r="D67" s="118">
        <v>-0.49209943372119369</v>
      </c>
      <c r="E67" s="118">
        <v>2.925333185345913</v>
      </c>
      <c r="F67" s="118">
        <v>1.4079892080371526</v>
      </c>
      <c r="G67" s="118">
        <v>1.3029946925741775</v>
      </c>
      <c r="H67" s="118">
        <v>2.3973559784202347</v>
      </c>
      <c r="I67" s="118">
        <v>2.3115096134214808</v>
      </c>
    </row>
    <row r="68" spans="2:20" s="34" customFormat="1">
      <c r="B68" s="110"/>
      <c r="C68" s="110" t="s">
        <v>122</v>
      </c>
      <c r="D68" s="118">
        <v>-0.46670825129586646</v>
      </c>
      <c r="E68" s="118">
        <v>3.0667695768415104</v>
      </c>
      <c r="F68" s="118">
        <v>1.5946475384211345</v>
      </c>
      <c r="G68" s="118">
        <v>1.3311072087690556</v>
      </c>
      <c r="H68" s="118">
        <v>2.4771933726362105</v>
      </c>
      <c r="I68" s="118">
        <v>2.4480583434038472</v>
      </c>
    </row>
    <row r="69" spans="2:20" s="34" customFormat="1">
      <c r="B69" s="110"/>
      <c r="C69" s="110" t="s">
        <v>123</v>
      </c>
      <c r="D69" s="118">
        <v>-0.25914637685900965</v>
      </c>
      <c r="E69" s="118">
        <v>3.1781318935883096</v>
      </c>
      <c r="F69" s="118">
        <v>1.8755423844956765</v>
      </c>
      <c r="G69" s="118">
        <v>1.6398828402439003</v>
      </c>
      <c r="H69" s="118">
        <v>2.669134072389534</v>
      </c>
      <c r="I69" s="118">
        <v>2.601785862025463</v>
      </c>
      <c r="O69" s="369"/>
      <c r="P69" s="369"/>
      <c r="Q69" s="369"/>
      <c r="R69" s="369"/>
      <c r="S69" s="369"/>
      <c r="T69" s="369"/>
    </row>
    <row r="70" spans="2:20" s="34" customFormat="1">
      <c r="B70" s="110"/>
      <c r="C70" s="110" t="s">
        <v>124</v>
      </c>
      <c r="D70" s="118">
        <v>0.2001157982552515</v>
      </c>
      <c r="E70" s="118">
        <v>3.5977214971804505</v>
      </c>
      <c r="F70" s="118">
        <v>2.4648315919674646</v>
      </c>
      <c r="G70" s="118">
        <v>2.284521061121203</v>
      </c>
      <c r="H70" s="118">
        <v>3.1844157248039462</v>
      </c>
      <c r="I70" s="118">
        <v>3.0585853388375162</v>
      </c>
    </row>
    <row r="71" spans="2:20" s="34" customFormat="1">
      <c r="B71" s="110"/>
      <c r="C71" s="114" t="s">
        <v>125</v>
      </c>
      <c r="D71" s="122">
        <v>0.67643310275171675</v>
      </c>
      <c r="E71" s="122">
        <v>3.7582759869253524</v>
      </c>
      <c r="F71" s="122">
        <v>2.4528172425913652</v>
      </c>
      <c r="G71" s="122">
        <v>2.5782830515444166</v>
      </c>
      <c r="H71" s="122">
        <v>3.7299818457628975</v>
      </c>
      <c r="I71" s="122">
        <v>3.223172074370817</v>
      </c>
    </row>
    <row r="72" spans="2:20" s="34" customFormat="1">
      <c r="B72" s="110"/>
      <c r="C72" s="110" t="s">
        <v>126</v>
      </c>
      <c r="D72" s="118"/>
      <c r="E72" s="118"/>
      <c r="F72" s="118"/>
      <c r="G72" s="118"/>
      <c r="H72" s="118"/>
      <c r="I72" s="118"/>
    </row>
    <row r="73" spans="2:20" s="34" customFormat="1">
      <c r="B73" s="110"/>
      <c r="C73" s="110" t="s">
        <v>127</v>
      </c>
      <c r="D73" s="118"/>
      <c r="E73" s="118"/>
      <c r="F73" s="118"/>
      <c r="G73" s="118"/>
      <c r="H73" s="118"/>
      <c r="I73" s="118"/>
    </row>
    <row r="74" spans="2:20" s="34" customFormat="1">
      <c r="B74" s="110"/>
      <c r="C74" s="110" t="s">
        <v>128</v>
      </c>
      <c r="D74" s="118"/>
      <c r="E74" s="118"/>
      <c r="F74" s="118"/>
      <c r="G74" s="118"/>
      <c r="H74" s="118"/>
      <c r="I74" s="118"/>
    </row>
    <row r="75" spans="2:20" s="34" customFormat="1">
      <c r="B75" s="110"/>
      <c r="C75" s="110" t="s">
        <v>129</v>
      </c>
      <c r="D75" s="118"/>
      <c r="E75" s="118"/>
      <c r="F75" s="118"/>
      <c r="G75" s="118"/>
      <c r="H75" s="118"/>
      <c r="I75" s="118"/>
    </row>
    <row r="76" spans="2:20" s="34" customFormat="1">
      <c r="B76" s="110"/>
      <c r="C76" s="110" t="s">
        <v>130</v>
      </c>
      <c r="D76" s="118"/>
      <c r="E76" s="118"/>
      <c r="F76" s="118"/>
      <c r="G76" s="118"/>
      <c r="H76" s="118"/>
      <c r="I76" s="118"/>
    </row>
    <row r="77" spans="2:20" s="34" customFormat="1">
      <c r="B77" s="110"/>
      <c r="C77" s="110" t="s">
        <v>131</v>
      </c>
      <c r="D77" s="118"/>
      <c r="E77" s="118"/>
      <c r="F77" s="118"/>
      <c r="G77" s="118"/>
      <c r="H77" s="118"/>
      <c r="I77" s="118"/>
    </row>
    <row r="78" spans="2:20" s="34" customFormat="1">
      <c r="B78" s="110"/>
      <c r="C78" s="110"/>
      <c r="D78" s="118"/>
      <c r="E78" s="118"/>
      <c r="F78" s="118"/>
      <c r="G78" s="118"/>
      <c r="H78" s="118"/>
      <c r="I78" s="118"/>
    </row>
    <row r="79" spans="2:20">
      <c r="B79" s="33" t="s">
        <v>134</v>
      </c>
    </row>
    <row r="80" spans="2:20" ht="21">
      <c r="B80" s="126"/>
      <c r="C80" s="484"/>
      <c r="D80" s="485"/>
      <c r="E80" s="485"/>
      <c r="F80" s="485"/>
      <c r="G80" s="485"/>
      <c r="H80" s="485"/>
      <c r="I80" s="485"/>
    </row>
    <row r="81" spans="2:9">
      <c r="C81" s="484"/>
      <c r="D81" s="486"/>
      <c r="E81" s="486"/>
      <c r="F81" s="486"/>
      <c r="G81" s="486"/>
      <c r="H81" s="486"/>
      <c r="I81" s="486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  <row r="83" spans="2:9" ht="18.75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10"/>
      <c r="C88" s="110"/>
      <c r="D88" s="111"/>
      <c r="E88" s="111"/>
      <c r="F88" s="111"/>
      <c r="G88" s="111"/>
      <c r="H88" s="111"/>
      <c r="I88" s="111"/>
    </row>
    <row r="89" spans="2:9">
      <c r="B89" s="110"/>
      <c r="C89" s="110"/>
      <c r="D89" s="111"/>
      <c r="E89" s="111"/>
      <c r="F89" s="111"/>
      <c r="G89" s="111"/>
      <c r="H89" s="111"/>
      <c r="I89" s="111"/>
    </row>
    <row r="90" spans="2:9">
      <c r="B90" s="110"/>
      <c r="C90" s="110"/>
      <c r="D90" s="111"/>
      <c r="E90" s="111"/>
      <c r="F90" s="111"/>
      <c r="G90" s="111"/>
      <c r="H90" s="111"/>
      <c r="I90" s="111"/>
    </row>
    <row r="91" spans="2:9">
      <c r="B91" s="110"/>
      <c r="C91" s="110"/>
      <c r="D91" s="111"/>
      <c r="E91" s="111"/>
      <c r="F91" s="111"/>
      <c r="G91" s="111"/>
      <c r="H91" s="111"/>
      <c r="I91" s="111"/>
    </row>
  </sheetData>
  <mergeCells count="2">
    <mergeCell ref="C80:I80"/>
    <mergeCell ref="C81:I81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33" activePane="bottomLeft" state="frozen"/>
      <selection activeCell="J28" sqref="J28"/>
      <selection pane="bottomLeft" activeCell="J28" sqref="J28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.75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27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6">
      <c r="B5" s="56"/>
      <c r="C5" s="56"/>
      <c r="D5" s="109"/>
      <c r="E5" s="56"/>
      <c r="F5" s="56"/>
      <c r="G5" s="56"/>
      <c r="H5" s="56"/>
      <c r="I5" s="56"/>
      <c r="J5" s="57"/>
    </row>
    <row r="6" spans="2:16">
      <c r="B6" s="110">
        <v>2010</v>
      </c>
      <c r="C6" s="110"/>
      <c r="D6" s="118">
        <v>854.0098516375906</v>
      </c>
      <c r="E6" s="118">
        <v>892.37764217259462</v>
      </c>
      <c r="F6" s="118">
        <v>574.12949385821184</v>
      </c>
      <c r="G6" s="118">
        <v>351.08814006829385</v>
      </c>
      <c r="H6" s="118">
        <v>462.0913540920069</v>
      </c>
      <c r="I6" s="118">
        <v>785.83047111742064</v>
      </c>
      <c r="K6" s="47"/>
      <c r="L6" s="47"/>
      <c r="M6" s="47"/>
      <c r="N6" s="47"/>
      <c r="O6" s="47"/>
      <c r="P6" s="47"/>
    </row>
    <row r="7" spans="2:16">
      <c r="B7" s="110">
        <v>2011</v>
      </c>
      <c r="C7" s="110"/>
      <c r="D7" s="118">
        <v>873.20752003164876</v>
      </c>
      <c r="E7" s="118">
        <v>923.06397400451101</v>
      </c>
      <c r="F7" s="118">
        <v>588.72296997590513</v>
      </c>
      <c r="G7" s="118">
        <v>360.34340878210691</v>
      </c>
      <c r="H7" s="118">
        <v>473.67850927937536</v>
      </c>
      <c r="I7" s="118">
        <v>810.85356069746285</v>
      </c>
      <c r="K7" s="47"/>
      <c r="L7" s="47"/>
      <c r="M7" s="47"/>
      <c r="N7" s="47"/>
      <c r="O7" s="47"/>
      <c r="P7" s="47"/>
    </row>
    <row r="8" spans="2:16">
      <c r="B8" s="110">
        <v>2012</v>
      </c>
      <c r="C8" s="110"/>
      <c r="D8" s="118">
        <v>890.96203422829547</v>
      </c>
      <c r="E8" s="118">
        <v>955.4104056196536</v>
      </c>
      <c r="F8" s="118">
        <v>603.86982572137697</v>
      </c>
      <c r="G8" s="118">
        <v>365.30420992649925</v>
      </c>
      <c r="H8" s="118">
        <v>488.24254826560002</v>
      </c>
      <c r="I8" s="118">
        <v>836.26568757017981</v>
      </c>
      <c r="K8" s="47"/>
      <c r="L8" s="47"/>
      <c r="M8" s="47"/>
      <c r="N8" s="47"/>
      <c r="O8" s="47"/>
      <c r="P8" s="47"/>
    </row>
    <row r="9" spans="2:16">
      <c r="B9" s="110">
        <v>2013</v>
      </c>
      <c r="C9" s="110"/>
      <c r="D9" s="118">
        <v>910.3720826990276</v>
      </c>
      <c r="E9" s="118">
        <v>987.48063579495374</v>
      </c>
      <c r="F9" s="118">
        <v>619.75687378538237</v>
      </c>
      <c r="G9" s="118">
        <v>369.68166364562711</v>
      </c>
      <c r="H9" s="118">
        <v>503.82679781334627</v>
      </c>
      <c r="I9" s="118">
        <v>862.0005649572704</v>
      </c>
      <c r="K9" s="47"/>
      <c r="L9" s="47"/>
      <c r="M9" s="47"/>
      <c r="N9" s="47"/>
      <c r="O9" s="47"/>
      <c r="P9" s="47"/>
    </row>
    <row r="10" spans="2:16">
      <c r="B10" s="110">
        <v>2014</v>
      </c>
      <c r="C10" s="110"/>
      <c r="D10" s="118">
        <v>918.29211711246444</v>
      </c>
      <c r="E10" s="118">
        <v>1007.6883898661677</v>
      </c>
      <c r="F10" s="118">
        <v>626.11859428726598</v>
      </c>
      <c r="G10" s="118">
        <v>368.0060296391639</v>
      </c>
      <c r="H10" s="118">
        <v>510.91438177257129</v>
      </c>
      <c r="I10" s="118">
        <v>876.52859760097738</v>
      </c>
      <c r="K10" s="47"/>
      <c r="L10" s="47"/>
      <c r="M10" s="47"/>
      <c r="N10" s="47"/>
      <c r="O10" s="47"/>
      <c r="P10" s="47"/>
    </row>
    <row r="11" spans="2:16">
      <c r="B11" s="110">
        <v>2015</v>
      </c>
      <c r="C11" s="110"/>
      <c r="D11" s="118">
        <v>925.16460204597911</v>
      </c>
      <c r="E11" s="118">
        <v>1029.5348624662738</v>
      </c>
      <c r="F11" s="118">
        <v>632.73647553638693</v>
      </c>
      <c r="G11" s="118">
        <v>371.93226340494067</v>
      </c>
      <c r="H11" s="118">
        <v>520.60231470894644</v>
      </c>
      <c r="I11" s="118">
        <v>893.13122980420644</v>
      </c>
      <c r="K11" s="47"/>
      <c r="L11" s="47"/>
      <c r="M11" s="47"/>
      <c r="N11" s="47"/>
      <c r="O11" s="47"/>
      <c r="P11" s="47"/>
    </row>
    <row r="12" spans="2:16">
      <c r="B12" s="110">
        <v>2016</v>
      </c>
      <c r="C12" s="110"/>
      <c r="D12" s="128">
        <v>931.64910253017274</v>
      </c>
      <c r="E12" s="128">
        <v>1050.8237921202408</v>
      </c>
      <c r="F12" s="128">
        <v>640.89177371057519</v>
      </c>
      <c r="G12" s="128">
        <v>376.42090629243734</v>
      </c>
      <c r="H12" s="128">
        <v>528.63899788950926</v>
      </c>
      <c r="I12" s="118">
        <v>910.2438056302824</v>
      </c>
      <c r="K12" s="47"/>
      <c r="L12" s="47"/>
      <c r="M12" s="47"/>
      <c r="N12" s="47"/>
      <c r="O12" s="47"/>
      <c r="P12" s="47"/>
    </row>
    <row r="13" spans="2:16">
      <c r="B13" s="110">
        <v>2017</v>
      </c>
      <c r="C13" s="110"/>
      <c r="D13" s="118">
        <v>937.13550373947908</v>
      </c>
      <c r="E13" s="118">
        <v>1071.0073356712587</v>
      </c>
      <c r="F13" s="118">
        <v>649.19055643534398</v>
      </c>
      <c r="G13" s="118">
        <v>381.05815181742025</v>
      </c>
      <c r="H13" s="118">
        <v>538.40100572204483</v>
      </c>
      <c r="I13" s="118">
        <v>926.86713257362715</v>
      </c>
      <c r="K13" s="47"/>
      <c r="L13" s="47"/>
      <c r="M13" s="47"/>
      <c r="N13" s="47"/>
      <c r="O13" s="47"/>
      <c r="P13" s="47"/>
    </row>
    <row r="14" spans="2:16">
      <c r="B14" s="110">
        <v>2018</v>
      </c>
      <c r="C14" s="110"/>
      <c r="D14" s="118">
        <v>953.92125812729375</v>
      </c>
      <c r="E14" s="118">
        <v>1107.4871268066829</v>
      </c>
      <c r="F14" s="118">
        <v>680.95871055427142</v>
      </c>
      <c r="G14" s="118">
        <v>393.40111817886367</v>
      </c>
      <c r="H14" s="118">
        <v>558.41336534140623</v>
      </c>
      <c r="I14" s="118">
        <v>960.98128601384064</v>
      </c>
      <c r="K14" s="47"/>
      <c r="L14" s="47"/>
      <c r="M14" s="47"/>
      <c r="N14" s="47"/>
      <c r="O14" s="47"/>
      <c r="P14" s="47"/>
    </row>
    <row r="15" spans="2:16">
      <c r="B15" s="110">
        <v>2019</v>
      </c>
      <c r="C15" s="110"/>
      <c r="D15" s="118">
        <v>978.40342140358734</v>
      </c>
      <c r="E15" s="118">
        <v>1143.5510504863109</v>
      </c>
      <c r="F15" s="118">
        <v>714.976103465964</v>
      </c>
      <c r="G15" s="118">
        <v>405.54418228434622</v>
      </c>
      <c r="H15" s="118">
        <v>579.25481068681074</v>
      </c>
      <c r="I15" s="118">
        <v>995.75784980562355</v>
      </c>
      <c r="K15" s="47"/>
      <c r="L15" s="47"/>
      <c r="M15" s="47"/>
      <c r="N15" s="47"/>
      <c r="O15" s="47"/>
      <c r="P15" s="47"/>
    </row>
    <row r="16" spans="2:16">
      <c r="B16" s="110"/>
      <c r="C16" s="110"/>
      <c r="D16" s="118"/>
      <c r="E16" s="118"/>
      <c r="F16" s="118"/>
      <c r="G16" s="118"/>
      <c r="H16" s="118"/>
      <c r="I16" s="118"/>
      <c r="K16" s="47"/>
      <c r="L16" s="47"/>
      <c r="M16" s="47"/>
      <c r="N16" s="47"/>
      <c r="O16" s="47"/>
      <c r="P16" s="47"/>
    </row>
    <row r="17" spans="2:16">
      <c r="B17" s="110">
        <v>2020</v>
      </c>
      <c r="C17" s="110" t="s">
        <v>120</v>
      </c>
      <c r="D17" s="118">
        <v>978.20106415490261</v>
      </c>
      <c r="E17" s="118">
        <v>1144.6065527748094</v>
      </c>
      <c r="F17" s="118">
        <v>715.44479369488192</v>
      </c>
      <c r="G17" s="118">
        <v>405.94651613568095</v>
      </c>
      <c r="H17" s="118">
        <v>579.92430854390068</v>
      </c>
      <c r="I17" s="118">
        <v>996.73242441599859</v>
      </c>
      <c r="K17" s="47"/>
      <c r="L17" s="47"/>
      <c r="M17" s="47"/>
      <c r="N17" s="47"/>
      <c r="O17" s="47"/>
      <c r="P17" s="47"/>
    </row>
    <row r="18" spans="2:16">
      <c r="B18" s="110"/>
      <c r="C18" s="110" t="s">
        <v>121</v>
      </c>
      <c r="D18" s="118">
        <v>986.30301451884361</v>
      </c>
      <c r="E18" s="118">
        <v>1156.2602270093073</v>
      </c>
      <c r="F18" s="118">
        <v>722.64598986644228</v>
      </c>
      <c r="G18" s="118">
        <v>409.63106803231682</v>
      </c>
      <c r="H18" s="118">
        <v>586.02646282834439</v>
      </c>
      <c r="I18" s="118">
        <v>1006.8507812600074</v>
      </c>
      <c r="K18" s="47"/>
      <c r="L18" s="47"/>
      <c r="M18" s="47"/>
      <c r="N18" s="47"/>
      <c r="O18" s="47"/>
      <c r="P18" s="47"/>
    </row>
    <row r="19" spans="2:16">
      <c r="B19" s="110"/>
      <c r="C19" s="110" t="s">
        <v>122</v>
      </c>
      <c r="D19" s="118">
        <v>986.45749666257962</v>
      </c>
      <c r="E19" s="118">
        <v>1157.9685135550237</v>
      </c>
      <c r="F19" s="118">
        <v>723.21618558728289</v>
      </c>
      <c r="G19" s="118">
        <v>409.89801545574198</v>
      </c>
      <c r="H19" s="118">
        <v>587.13672395398464</v>
      </c>
      <c r="I19" s="118">
        <v>1007.9984144898739</v>
      </c>
      <c r="K19" s="47"/>
      <c r="L19" s="47"/>
      <c r="M19" s="47"/>
      <c r="N19" s="47"/>
      <c r="O19" s="47"/>
      <c r="P19" s="47"/>
    </row>
    <row r="20" spans="2:16">
      <c r="B20" s="110"/>
      <c r="C20" s="110" t="s">
        <v>123</v>
      </c>
      <c r="D20" s="118">
        <v>986.01517009126735</v>
      </c>
      <c r="E20" s="118">
        <v>1159.0869881965509</v>
      </c>
      <c r="F20" s="118">
        <v>723.79879541751666</v>
      </c>
      <c r="G20" s="118">
        <v>409.86704123720386</v>
      </c>
      <c r="H20" s="118">
        <v>588.27512981137329</v>
      </c>
      <c r="I20" s="118">
        <v>1008.8348073120193</v>
      </c>
      <c r="K20" s="47"/>
      <c r="L20" s="47"/>
      <c r="M20" s="47"/>
      <c r="N20" s="47"/>
      <c r="O20" s="47"/>
      <c r="P20" s="47"/>
    </row>
    <row r="21" spans="2:16">
      <c r="B21" s="110"/>
      <c r="C21" s="110" t="s">
        <v>124</v>
      </c>
      <c r="D21" s="118">
        <v>985.60984065499167</v>
      </c>
      <c r="E21" s="118">
        <v>1160.6894598434933</v>
      </c>
      <c r="F21" s="118">
        <v>724.687533676768</v>
      </c>
      <c r="G21" s="118">
        <v>409.6225547799678</v>
      </c>
      <c r="H21" s="118">
        <v>589.40917054768988</v>
      </c>
      <c r="I21" s="118">
        <v>1010.1130378546046</v>
      </c>
      <c r="K21" s="47"/>
      <c r="L21" s="47"/>
      <c r="M21" s="47"/>
      <c r="N21" s="47"/>
      <c r="O21" s="47"/>
      <c r="P21" s="47"/>
    </row>
    <row r="22" spans="2:16">
      <c r="B22" s="110"/>
      <c r="C22" s="110" t="s">
        <v>125</v>
      </c>
      <c r="D22" s="118">
        <v>985.51761432640092</v>
      </c>
      <c r="E22" s="118">
        <v>1161.8803123266778</v>
      </c>
      <c r="F22" s="118">
        <v>725.61330917487442</v>
      </c>
      <c r="G22" s="118">
        <v>409.79720372691236</v>
      </c>
      <c r="H22" s="118">
        <v>590.12201556347725</v>
      </c>
      <c r="I22" s="118">
        <v>1011.0314568435446</v>
      </c>
      <c r="K22" s="47"/>
      <c r="L22" s="47"/>
      <c r="M22" s="47"/>
      <c r="N22" s="47"/>
      <c r="O22" s="47"/>
      <c r="P22" s="47"/>
    </row>
    <row r="23" spans="2:16">
      <c r="B23" s="110"/>
      <c r="C23" s="110" t="s">
        <v>126</v>
      </c>
      <c r="D23" s="118">
        <v>985.388838171261</v>
      </c>
      <c r="E23" s="118">
        <v>1162.9734425148029</v>
      </c>
      <c r="F23" s="118">
        <v>726.38887321925108</v>
      </c>
      <c r="G23" s="118">
        <v>410.13993071966905</v>
      </c>
      <c r="H23" s="118">
        <v>590.90934840239993</v>
      </c>
      <c r="I23" s="118">
        <v>1011.8369200782212</v>
      </c>
      <c r="K23" s="47"/>
      <c r="L23" s="47"/>
      <c r="M23" s="47"/>
      <c r="N23" s="47"/>
      <c r="O23" s="47"/>
      <c r="P23" s="47"/>
    </row>
    <row r="24" spans="2:16">
      <c r="B24" s="110"/>
      <c r="C24" s="110" t="s">
        <v>127</v>
      </c>
      <c r="D24" s="118">
        <v>985.37969749052354</v>
      </c>
      <c r="E24" s="118">
        <v>1164.3126223234003</v>
      </c>
      <c r="F24" s="118">
        <v>727.03818592901462</v>
      </c>
      <c r="G24" s="118">
        <v>410.43105862527511</v>
      </c>
      <c r="H24" s="118">
        <v>591.6851504853239</v>
      </c>
      <c r="I24" s="118">
        <v>1012.9350155928532</v>
      </c>
      <c r="K24" s="47"/>
      <c r="L24" s="47"/>
      <c r="M24" s="47"/>
      <c r="N24" s="47"/>
      <c r="O24" s="47"/>
      <c r="P24" s="47"/>
    </row>
    <row r="25" spans="2:16">
      <c r="B25" s="110"/>
      <c r="C25" s="110" t="s">
        <v>128</v>
      </c>
      <c r="D25" s="118">
        <v>985.57339432485446</v>
      </c>
      <c r="E25" s="118">
        <v>1166.7170006804904</v>
      </c>
      <c r="F25" s="118">
        <v>728.17573628319667</v>
      </c>
      <c r="G25" s="118">
        <v>411.34474371287803</v>
      </c>
      <c r="H25" s="118">
        <v>592.5876241910704</v>
      </c>
      <c r="I25" s="118">
        <v>1014.958307036959</v>
      </c>
      <c r="K25" s="47"/>
      <c r="L25" s="47"/>
      <c r="M25" s="47"/>
      <c r="N25" s="47"/>
      <c r="O25" s="47"/>
      <c r="P25" s="47"/>
    </row>
    <row r="26" spans="2:16">
      <c r="B26" s="110"/>
      <c r="C26" s="110" t="s">
        <v>129</v>
      </c>
      <c r="D26" s="118">
        <v>985.55669533489936</v>
      </c>
      <c r="E26" s="118">
        <v>1167.8346766303907</v>
      </c>
      <c r="F26" s="118">
        <v>728.65566760257695</v>
      </c>
      <c r="G26" s="118">
        <v>411.93796782941803</v>
      </c>
      <c r="H26" s="118">
        <v>593.30817061523044</v>
      </c>
      <c r="I26" s="118">
        <v>1016.0272281781963</v>
      </c>
      <c r="K26" s="47"/>
      <c r="L26" s="47"/>
      <c r="M26" s="47"/>
      <c r="N26" s="47"/>
      <c r="O26" s="47"/>
      <c r="P26" s="47"/>
    </row>
    <row r="27" spans="2:16">
      <c r="B27" s="110"/>
      <c r="C27" s="110" t="s">
        <v>130</v>
      </c>
      <c r="D27" s="118">
        <v>985.21166097792798</v>
      </c>
      <c r="E27" s="118">
        <v>1168.9996772252725</v>
      </c>
      <c r="F27" s="118">
        <v>729.08438145812806</v>
      </c>
      <c r="G27" s="118">
        <v>412.07671157694949</v>
      </c>
      <c r="H27" s="118">
        <v>594.35254669523488</v>
      </c>
      <c r="I27" s="118">
        <v>1017.0100300257828</v>
      </c>
      <c r="K27" s="47"/>
      <c r="L27" s="47"/>
      <c r="M27" s="47"/>
      <c r="N27" s="47"/>
      <c r="O27" s="47"/>
      <c r="P27" s="47"/>
    </row>
    <row r="28" spans="2:16">
      <c r="B28" s="110"/>
      <c r="C28" s="110" t="s">
        <v>131</v>
      </c>
      <c r="D28" s="118">
        <v>985.15566222335588</v>
      </c>
      <c r="E28" s="118">
        <v>1170.2585354922246</v>
      </c>
      <c r="F28" s="118">
        <v>729.61853284131189</v>
      </c>
      <c r="G28" s="118">
        <v>412.00746765522553</v>
      </c>
      <c r="H28" s="118">
        <v>594.58594023052615</v>
      </c>
      <c r="I28" s="118">
        <v>1017.9672205936176</v>
      </c>
      <c r="K28" s="47"/>
      <c r="L28" s="47"/>
      <c r="M28" s="47"/>
      <c r="N28" s="47"/>
      <c r="O28" s="47"/>
      <c r="P28" s="47"/>
    </row>
    <row r="29" spans="2:16">
      <c r="B29" s="110">
        <v>2021</v>
      </c>
      <c r="C29" s="110" t="s">
        <v>120</v>
      </c>
      <c r="D29" s="118">
        <v>993.72647117077372</v>
      </c>
      <c r="E29" s="118">
        <v>1182.0684509014122</v>
      </c>
      <c r="F29" s="118">
        <v>736.65216017515888</v>
      </c>
      <c r="G29" s="118">
        <v>415.97365490198399</v>
      </c>
      <c r="H29" s="118">
        <v>600.73789839249184</v>
      </c>
      <c r="I29" s="118">
        <v>1028.1897146127192</v>
      </c>
      <c r="K29" s="47"/>
      <c r="L29" s="47"/>
      <c r="M29" s="47"/>
      <c r="N29" s="47"/>
      <c r="O29" s="47"/>
      <c r="P29" s="47"/>
    </row>
    <row r="30" spans="2:16">
      <c r="B30" s="110"/>
      <c r="C30" s="110" t="s">
        <v>121</v>
      </c>
      <c r="D30" s="118">
        <v>993.67523180989792</v>
      </c>
      <c r="E30" s="118">
        <v>1184.2604565223451</v>
      </c>
      <c r="F30" s="118">
        <v>737.55649119785789</v>
      </c>
      <c r="G30" s="118">
        <v>415.99700727299506</v>
      </c>
      <c r="H30" s="118">
        <v>601.65460250558863</v>
      </c>
      <c r="I30" s="118">
        <v>1029.9034460628618</v>
      </c>
      <c r="K30" s="47"/>
      <c r="L30" s="47"/>
      <c r="M30" s="47"/>
      <c r="N30" s="47"/>
      <c r="O30" s="47"/>
      <c r="P30" s="47"/>
    </row>
    <row r="31" spans="2:16">
      <c r="B31" s="110"/>
      <c r="C31" s="110" t="s">
        <v>122</v>
      </c>
      <c r="D31" s="118">
        <v>993.73607423373858</v>
      </c>
      <c r="E31" s="118">
        <v>1185.8083156682701</v>
      </c>
      <c r="F31" s="118">
        <v>738.21968401224296</v>
      </c>
      <c r="G31" s="118">
        <v>415.99078841543201</v>
      </c>
      <c r="H31" s="118">
        <v>602.21199150378391</v>
      </c>
      <c r="I31" s="118">
        <v>1030.9564719764026</v>
      </c>
      <c r="K31" s="47"/>
      <c r="L31" s="47"/>
      <c r="M31" s="47"/>
      <c r="N31" s="47"/>
      <c r="O31" s="47"/>
      <c r="P31" s="47"/>
    </row>
    <row r="32" spans="2:16">
      <c r="B32" s="110"/>
      <c r="C32" s="110" t="s">
        <v>123</v>
      </c>
      <c r="D32" s="118">
        <v>993.73373694177894</v>
      </c>
      <c r="E32" s="118">
        <v>1186.8689173227967</v>
      </c>
      <c r="F32" s="118">
        <v>738.66083820080462</v>
      </c>
      <c r="G32" s="118">
        <v>416.25477938588193</v>
      </c>
      <c r="H32" s="118">
        <v>602.20255135560262</v>
      </c>
      <c r="I32" s="118">
        <v>1031.6166430727237</v>
      </c>
      <c r="K32" s="47"/>
      <c r="L32" s="47"/>
      <c r="M32" s="47"/>
      <c r="N32" s="47"/>
      <c r="O32" s="47"/>
      <c r="P32" s="47"/>
    </row>
    <row r="33" spans="2:42">
      <c r="B33" s="110"/>
      <c r="C33" s="110" t="s">
        <v>124</v>
      </c>
      <c r="D33" s="118">
        <v>993.82810611766934</v>
      </c>
      <c r="E33" s="118">
        <v>1187.7970633213895</v>
      </c>
      <c r="F33" s="118">
        <v>739.19443744306477</v>
      </c>
      <c r="G33" s="118">
        <v>416.48996583256724</v>
      </c>
      <c r="H33" s="118">
        <v>602.7327053909346</v>
      </c>
      <c r="I33" s="118">
        <v>1032.3320407020449</v>
      </c>
      <c r="K33" s="47"/>
      <c r="L33" s="47"/>
      <c r="M33" s="47"/>
      <c r="N33" s="47"/>
      <c r="O33" s="47"/>
      <c r="P33" s="47"/>
    </row>
    <row r="34" spans="2:42">
      <c r="B34" s="110"/>
      <c r="C34" s="114" t="s">
        <v>125</v>
      </c>
      <c r="D34" s="122">
        <v>993.79970389996595</v>
      </c>
      <c r="E34" s="122">
        <v>1188.7390404971743</v>
      </c>
      <c r="F34" s="122">
        <v>739.66195210629724</v>
      </c>
      <c r="G34" s="122">
        <v>416.6561221823693</v>
      </c>
      <c r="H34" s="122">
        <v>602.46228433845431</v>
      </c>
      <c r="I34" s="122">
        <v>1033.034487856283</v>
      </c>
      <c r="K34" s="47"/>
      <c r="L34" s="47"/>
      <c r="M34" s="47"/>
      <c r="N34" s="47"/>
      <c r="O34" s="47"/>
      <c r="P34" s="47"/>
    </row>
    <row r="35" spans="2:42">
      <c r="B35" s="110"/>
      <c r="C35" s="110" t="s">
        <v>126</v>
      </c>
      <c r="D35" s="118"/>
      <c r="E35" s="118"/>
      <c r="F35" s="118"/>
      <c r="G35" s="118"/>
      <c r="H35" s="118"/>
      <c r="I35" s="118"/>
      <c r="K35" s="47"/>
      <c r="L35" s="47"/>
      <c r="M35" s="47"/>
      <c r="N35" s="47"/>
      <c r="O35" s="47"/>
      <c r="P35" s="47"/>
    </row>
    <row r="36" spans="2:42">
      <c r="B36" s="110"/>
      <c r="C36" s="110" t="s">
        <v>127</v>
      </c>
      <c r="D36" s="118"/>
      <c r="E36" s="118"/>
      <c r="F36" s="118"/>
      <c r="G36" s="118"/>
      <c r="H36" s="118"/>
      <c r="I36" s="118"/>
      <c r="K36" s="47"/>
      <c r="L36" s="47"/>
      <c r="M36" s="47"/>
      <c r="N36" s="47"/>
      <c r="O36" s="47"/>
      <c r="P36" s="47"/>
    </row>
    <row r="37" spans="2:42">
      <c r="B37" s="110"/>
      <c r="C37" s="110" t="s">
        <v>128</v>
      </c>
      <c r="D37" s="118"/>
      <c r="E37" s="118"/>
      <c r="F37" s="118"/>
      <c r="G37" s="118"/>
      <c r="H37" s="118"/>
      <c r="I37" s="118"/>
      <c r="K37" s="47"/>
      <c r="L37" s="47"/>
      <c r="M37" s="47"/>
      <c r="N37" s="47"/>
      <c r="O37" s="47"/>
      <c r="P37" s="47"/>
    </row>
    <row r="38" spans="2:42">
      <c r="B38" s="110"/>
      <c r="C38" s="110" t="s">
        <v>129</v>
      </c>
      <c r="D38" s="118"/>
      <c r="E38" s="118"/>
      <c r="F38" s="118"/>
      <c r="G38" s="118"/>
      <c r="H38" s="118"/>
      <c r="I38" s="118"/>
      <c r="K38" s="47"/>
      <c r="L38" s="47"/>
      <c r="M38" s="47"/>
      <c r="N38" s="47"/>
      <c r="O38" s="47"/>
      <c r="P38" s="47"/>
    </row>
    <row r="39" spans="2:42">
      <c r="B39" s="117"/>
      <c r="C39" s="110" t="s">
        <v>130</v>
      </c>
      <c r="D39" s="118"/>
      <c r="E39" s="118"/>
      <c r="F39" s="118"/>
      <c r="G39" s="118"/>
      <c r="H39" s="118"/>
      <c r="I39" s="118"/>
      <c r="K39" s="47"/>
      <c r="L39" s="47"/>
      <c r="M39" s="47"/>
      <c r="N39" s="47"/>
      <c r="O39" s="47"/>
      <c r="P39" s="47"/>
    </row>
    <row r="40" spans="2:42">
      <c r="B40" s="117"/>
      <c r="C40" s="110" t="s">
        <v>131</v>
      </c>
      <c r="D40" s="118"/>
      <c r="E40" s="118"/>
      <c r="F40" s="118"/>
      <c r="G40" s="118"/>
      <c r="H40" s="118"/>
      <c r="I40" s="118"/>
      <c r="K40" s="47"/>
      <c r="L40" s="371"/>
      <c r="M40" s="371"/>
      <c r="N40" s="371"/>
      <c r="O40" s="371"/>
      <c r="P40" s="371"/>
      <c r="Q40" s="371"/>
    </row>
    <row r="41" spans="2:42">
      <c r="B41" s="117"/>
      <c r="C41" s="110"/>
      <c r="D41" s="125"/>
      <c r="E41" s="125"/>
      <c r="F41" s="125"/>
      <c r="G41" s="125"/>
      <c r="H41" s="125"/>
      <c r="I41" s="125"/>
      <c r="K41" s="47"/>
      <c r="L41" s="47"/>
      <c r="M41" s="47"/>
      <c r="N41" s="47"/>
      <c r="O41" s="47"/>
      <c r="P41" s="47"/>
    </row>
    <row r="42" spans="2:42">
      <c r="B42" s="110"/>
      <c r="C42" s="110"/>
      <c r="D42" s="122" t="s">
        <v>133</v>
      </c>
      <c r="E42" s="118"/>
      <c r="F42" s="118"/>
      <c r="G42" s="118"/>
      <c r="H42" s="118"/>
      <c r="I42" s="118"/>
      <c r="K42" s="47"/>
      <c r="L42" s="47"/>
      <c r="M42" s="47"/>
      <c r="N42" s="47"/>
      <c r="O42" s="47"/>
      <c r="P42" s="47"/>
    </row>
    <row r="43" spans="2:42">
      <c r="B43" s="110">
        <v>2010</v>
      </c>
      <c r="C43" s="110"/>
      <c r="D43" s="118">
        <v>2.1742639544057196</v>
      </c>
      <c r="E43" s="118">
        <v>3.5854194921367322</v>
      </c>
      <c r="F43" s="118">
        <v>3.2084438878145383</v>
      </c>
      <c r="G43" s="118">
        <v>2.8985024455060904</v>
      </c>
      <c r="H43" s="118">
        <v>2.8228685702079925</v>
      </c>
      <c r="I43" s="118">
        <v>3.4175092207132662</v>
      </c>
      <c r="K43" s="47"/>
      <c r="L43" s="47"/>
      <c r="M43" s="47"/>
      <c r="N43" s="47"/>
      <c r="O43" s="47"/>
      <c r="P43" s="47"/>
    </row>
    <row r="44" spans="2:42">
      <c r="B44" s="110">
        <v>2011</v>
      </c>
      <c r="C44" s="110"/>
      <c r="D44" s="118">
        <v>2.2479446059370467</v>
      </c>
      <c r="E44" s="118">
        <v>3.4387158957957631</v>
      </c>
      <c r="F44" s="118">
        <v>2.541844004498639</v>
      </c>
      <c r="G44" s="118">
        <v>2.636166722126454</v>
      </c>
      <c r="H44" s="118">
        <v>2.5075464158243799</v>
      </c>
      <c r="I44" s="118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10">
        <v>2012</v>
      </c>
      <c r="C45" s="110"/>
      <c r="D45" s="119">
        <v>2.0332525532994916</v>
      </c>
      <c r="E45" s="119">
        <v>3.5042459164357442</v>
      </c>
      <c r="F45" s="119">
        <v>2.5728324726469909</v>
      </c>
      <c r="G45" s="119">
        <v>1.3766870777958573</v>
      </c>
      <c r="H45" s="119">
        <v>3.0746674592396994</v>
      </c>
      <c r="I45" s="119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10">
        <v>2013</v>
      </c>
      <c r="C46" s="110"/>
      <c r="D46" s="118">
        <v>2.1785494471202815</v>
      </c>
      <c r="E46" s="118">
        <v>3.3566967647270074</v>
      </c>
      <c r="F46" s="118">
        <v>2.6308729774710882</v>
      </c>
      <c r="G46" s="118">
        <v>1.1983036603954389</v>
      </c>
      <c r="H46" s="118">
        <v>3.1919073016283939</v>
      </c>
      <c r="I46" s="118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10">
        <v>2014</v>
      </c>
      <c r="C47" s="110"/>
      <c r="D47" s="118">
        <v>0.86997773371475517</v>
      </c>
      <c r="E47" s="118">
        <v>2.0463949710716189</v>
      </c>
      <c r="F47" s="118">
        <v>1.0264864773547711</v>
      </c>
      <c r="G47" s="118">
        <v>-0.45326402990586434</v>
      </c>
      <c r="H47" s="118">
        <v>1.4067500954664913</v>
      </c>
      <c r="I47" s="118">
        <v>1.6853855129929318</v>
      </c>
      <c r="K47" s="47"/>
      <c r="L47" s="47"/>
      <c r="M47" s="47"/>
      <c r="N47" s="47"/>
      <c r="O47" s="47"/>
      <c r="P47" s="47"/>
    </row>
    <row r="48" spans="2:42">
      <c r="B48" s="110">
        <v>2015</v>
      </c>
      <c r="C48" s="110"/>
      <c r="D48" s="118">
        <v>0.74839855482207174</v>
      </c>
      <c r="E48" s="118">
        <v>2.1679789922961712</v>
      </c>
      <c r="F48" s="118">
        <v>1.0569692881672532</v>
      </c>
      <c r="G48" s="118">
        <v>1.0668938684582185</v>
      </c>
      <c r="H48" s="118">
        <v>1.8961949950916823</v>
      </c>
      <c r="I48" s="118">
        <v>1.8941346863832864</v>
      </c>
      <c r="K48" s="47"/>
      <c r="L48" s="47"/>
      <c r="M48" s="47"/>
      <c r="N48" s="47"/>
      <c r="O48" s="47"/>
      <c r="P48" s="47"/>
    </row>
    <row r="49" spans="2:16">
      <c r="B49" s="110">
        <v>2016</v>
      </c>
      <c r="C49" s="110"/>
      <c r="D49" s="118">
        <v>0.70090235508939447</v>
      </c>
      <c r="E49" s="118">
        <v>2.0678201807531771</v>
      </c>
      <c r="F49" s="118">
        <v>1.2888933212321652</v>
      </c>
      <c r="G49" s="118">
        <v>1.2068441835092036</v>
      </c>
      <c r="H49" s="118">
        <v>1.5437279000681814</v>
      </c>
      <c r="I49" s="118">
        <v>1.9160203176220136</v>
      </c>
      <c r="K49" s="47"/>
      <c r="L49" s="47"/>
      <c r="M49" s="47"/>
      <c r="N49" s="47"/>
      <c r="O49" s="47"/>
      <c r="P49" s="47"/>
    </row>
    <row r="50" spans="2:16">
      <c r="B50" s="110">
        <v>2017</v>
      </c>
      <c r="C50" s="110"/>
      <c r="D50" s="118">
        <v>0.58889137491855426</v>
      </c>
      <c r="E50" s="118">
        <v>1.9207353033274588</v>
      </c>
      <c r="F50" s="118">
        <v>1.2948805188622181</v>
      </c>
      <c r="G50" s="118">
        <v>1.231930917614954</v>
      </c>
      <c r="H50" s="118">
        <v>1.8466302848462846</v>
      </c>
      <c r="I50" s="118">
        <v>1.8262499388099984</v>
      </c>
      <c r="K50" s="47"/>
      <c r="L50" s="47"/>
      <c r="M50" s="47"/>
      <c r="N50" s="47"/>
      <c r="O50" s="47"/>
      <c r="P50" s="47"/>
    </row>
    <row r="51" spans="2:16">
      <c r="B51" s="110">
        <v>2018</v>
      </c>
      <c r="C51" s="110"/>
      <c r="D51" s="118">
        <v>1.7911768704562014</v>
      </c>
      <c r="E51" s="118">
        <v>3.4061196333973198</v>
      </c>
      <c r="F51" s="118">
        <v>4.8935021934644274</v>
      </c>
      <c r="G51" s="118">
        <v>3.2391293304118607</v>
      </c>
      <c r="H51" s="118">
        <v>3.7169989295475103</v>
      </c>
      <c r="I51" s="118">
        <v>3.6805872429081399</v>
      </c>
      <c r="K51" s="47"/>
      <c r="L51" s="47"/>
      <c r="M51" s="47"/>
      <c r="N51" s="47"/>
      <c r="O51" s="47"/>
      <c r="P51" s="47"/>
    </row>
    <row r="52" spans="2:16">
      <c r="B52" s="110">
        <v>2019</v>
      </c>
      <c r="C52" s="110"/>
      <c r="D52" s="118">
        <v>2.5664763278633762</v>
      </c>
      <c r="E52" s="118">
        <v>3.2563740748494663</v>
      </c>
      <c r="F52" s="118">
        <v>4.995514762415465</v>
      </c>
      <c r="G52" s="118">
        <v>3.0866877454988728</v>
      </c>
      <c r="H52" s="118">
        <v>3.7322611955504126</v>
      </c>
      <c r="I52" s="118">
        <v>3.6188596279576268</v>
      </c>
      <c r="K52" s="47"/>
      <c r="L52" s="47"/>
      <c r="M52" s="47"/>
      <c r="N52" s="47"/>
      <c r="O52" s="47"/>
      <c r="P52" s="47"/>
    </row>
    <row r="53" spans="2:16">
      <c r="B53" s="129"/>
      <c r="C53" s="110"/>
      <c r="D53" s="118"/>
      <c r="E53" s="118"/>
      <c r="F53" s="118"/>
      <c r="G53" s="118"/>
      <c r="H53" s="118"/>
      <c r="I53" s="118"/>
      <c r="K53" s="47"/>
      <c r="L53" s="47"/>
      <c r="M53" s="47"/>
      <c r="N53" s="47"/>
      <c r="O53" s="47"/>
      <c r="P53" s="47"/>
    </row>
    <row r="54" spans="2:16">
      <c r="B54" s="129">
        <v>2020</v>
      </c>
      <c r="C54" s="110" t="s">
        <v>120</v>
      </c>
      <c r="D54" s="118">
        <v>0.723889036300851</v>
      </c>
      <c r="E54" s="118">
        <v>1.3232323702238702</v>
      </c>
      <c r="F54" s="118">
        <v>1.1369676192929612</v>
      </c>
      <c r="G54" s="118">
        <v>0.76338653030212367</v>
      </c>
      <c r="H54" s="118">
        <v>1.4202790970069268</v>
      </c>
      <c r="I54" s="118">
        <v>1.3493285743965799</v>
      </c>
      <c r="K54" s="47"/>
      <c r="L54" s="47"/>
      <c r="M54" s="47"/>
      <c r="N54" s="47"/>
      <c r="O54" s="47"/>
      <c r="P54" s="47"/>
    </row>
    <row r="55" spans="2:16">
      <c r="B55" s="129"/>
      <c r="C55" s="110" t="s">
        <v>121</v>
      </c>
      <c r="D55" s="118">
        <v>1.6093405933714999</v>
      </c>
      <c r="E55" s="118">
        <v>2.1553333435459399</v>
      </c>
      <c r="F55" s="118">
        <v>2.0314854264809501</v>
      </c>
      <c r="G55" s="118">
        <v>1.6948578073634701</v>
      </c>
      <c r="H55" s="118">
        <v>2.2978639392972067</v>
      </c>
      <c r="I55" s="118">
        <v>2.2012931735143404</v>
      </c>
      <c r="K55" s="47"/>
      <c r="L55" s="47"/>
      <c r="M55" s="47"/>
      <c r="N55" s="47"/>
      <c r="O55" s="47"/>
      <c r="P55" s="47"/>
    </row>
    <row r="56" spans="2:16">
      <c r="B56" s="129"/>
      <c r="C56" s="110" t="s">
        <v>122</v>
      </c>
      <c r="D56" s="118">
        <v>1.5807845486267347</v>
      </c>
      <c r="E56" s="118">
        <v>2.1187945240572104</v>
      </c>
      <c r="F56" s="118">
        <v>1.9906947131771879</v>
      </c>
      <c r="G56" s="118">
        <v>1.6689562081162013</v>
      </c>
      <c r="H56" s="118">
        <v>2.3770683524524605</v>
      </c>
      <c r="I56" s="118">
        <v>2.1572116099888294</v>
      </c>
      <c r="K56" s="47"/>
      <c r="L56" s="47"/>
      <c r="M56" s="47"/>
      <c r="N56" s="47"/>
      <c r="O56" s="47"/>
      <c r="P56" s="47"/>
    </row>
    <row r="57" spans="2:16">
      <c r="B57" s="129"/>
      <c r="C57" s="110" t="s">
        <v>123</v>
      </c>
      <c r="D57" s="118">
        <v>1.4848255356338713</v>
      </c>
      <c r="E57" s="118">
        <v>2.1000963747345391</v>
      </c>
      <c r="F57" s="118">
        <v>1.8619068656077431</v>
      </c>
      <c r="G57" s="118">
        <v>1.5882779443795236</v>
      </c>
      <c r="H57" s="118">
        <v>2.4028280834246907</v>
      </c>
      <c r="I57" s="118">
        <v>2.1157361634505545</v>
      </c>
      <c r="K57" s="47"/>
      <c r="L57" s="47"/>
      <c r="M57" s="47"/>
      <c r="N57" s="47"/>
      <c r="O57" s="47"/>
      <c r="P57" s="47"/>
    </row>
    <row r="58" spans="2:16">
      <c r="B58" s="129"/>
      <c r="C58" s="110" t="s">
        <v>124</v>
      </c>
      <c r="D58" s="118">
        <v>1.352008028053131</v>
      </c>
      <c r="E58" s="118">
        <v>2.0199120746084986</v>
      </c>
      <c r="F58" s="118">
        <v>1.7926216820639329</v>
      </c>
      <c r="G58" s="118">
        <v>1.2755156818333502</v>
      </c>
      <c r="H58" s="118">
        <v>2.4821080570604392</v>
      </c>
      <c r="I58" s="118">
        <v>2.0305925772275302</v>
      </c>
      <c r="K58" s="47"/>
      <c r="L58" s="47"/>
      <c r="M58" s="47"/>
      <c r="N58" s="47"/>
      <c r="O58" s="47"/>
      <c r="P58" s="47"/>
    </row>
    <row r="59" spans="2:16">
      <c r="B59" s="129"/>
      <c r="C59" s="110" t="s">
        <v>125</v>
      </c>
      <c r="D59" s="118">
        <v>0.70605837161750173</v>
      </c>
      <c r="E59" s="118">
        <v>2.0995024404744989</v>
      </c>
      <c r="F59" s="118">
        <v>1.8853447158413861</v>
      </c>
      <c r="G59" s="118">
        <v>1.3584434920190791</v>
      </c>
      <c r="H59" s="118">
        <v>2.5258474862045022</v>
      </c>
      <c r="I59" s="118">
        <v>2.0349941771498736</v>
      </c>
      <c r="K59" s="47"/>
      <c r="L59" s="47"/>
      <c r="M59" s="47"/>
      <c r="N59" s="47"/>
      <c r="O59" s="47"/>
      <c r="P59" s="47"/>
    </row>
    <row r="60" spans="2:16">
      <c r="B60" s="110"/>
      <c r="C60" s="110" t="s">
        <v>126</v>
      </c>
      <c r="D60" s="118">
        <v>0.7007228216860284</v>
      </c>
      <c r="E60" s="118">
        <v>2.1272843939145192</v>
      </c>
      <c r="F60" s="118">
        <v>1.9479051442915285</v>
      </c>
      <c r="G60" s="118">
        <v>1.4305755436349932</v>
      </c>
      <c r="H60" s="118">
        <v>2.5428129334273519</v>
      </c>
      <c r="I60" s="118">
        <v>2.0527060656285956</v>
      </c>
      <c r="K60" s="47"/>
      <c r="L60" s="47"/>
      <c r="M60" s="47"/>
      <c r="N60" s="47"/>
      <c r="O60" s="47"/>
      <c r="P60" s="47"/>
    </row>
    <row r="61" spans="2:16">
      <c r="B61" s="129"/>
      <c r="C61" s="110" t="s">
        <v>127</v>
      </c>
      <c r="D61" s="118">
        <v>0.70568556535177684</v>
      </c>
      <c r="E61" s="118">
        <v>2.1483029923778041</v>
      </c>
      <c r="F61" s="118">
        <v>1.9669176063583205</v>
      </c>
      <c r="G61" s="118">
        <v>1.4370383464737513</v>
      </c>
      <c r="H61" s="118">
        <v>2.5435931234147224</v>
      </c>
      <c r="I61" s="118">
        <v>2.0742517759688273</v>
      </c>
      <c r="K61" s="47"/>
      <c r="L61" s="47"/>
      <c r="M61" s="47"/>
      <c r="N61" s="47"/>
      <c r="O61" s="47"/>
      <c r="P61" s="47"/>
    </row>
    <row r="62" spans="2:16">
      <c r="B62" s="110"/>
      <c r="C62" s="110" t="s">
        <v>128</v>
      </c>
      <c r="D62" s="118">
        <v>0.75890906837527972</v>
      </c>
      <c r="E62" s="118">
        <v>2.2795357948363737</v>
      </c>
      <c r="F62" s="118">
        <v>2.0659920270706289</v>
      </c>
      <c r="G62" s="118">
        <v>1.6155196593923726</v>
      </c>
      <c r="H62" s="118">
        <v>2.5547225219537006</v>
      </c>
      <c r="I62" s="118">
        <v>2.2004190370926935</v>
      </c>
      <c r="K62" s="47"/>
      <c r="L62" s="47"/>
      <c r="M62" s="47"/>
      <c r="N62" s="47"/>
      <c r="O62" s="47"/>
      <c r="P62" s="47"/>
    </row>
    <row r="63" spans="2:16">
      <c r="B63" s="110"/>
      <c r="C63" s="110" t="s">
        <v>129</v>
      </c>
      <c r="D63" s="118">
        <v>0.76478060991074237</v>
      </c>
      <c r="E63" s="118">
        <v>2.2951062493674401</v>
      </c>
      <c r="F63" s="118">
        <v>2.0530397018606372</v>
      </c>
      <c r="G63" s="118">
        <v>1.6667727667197152</v>
      </c>
      <c r="H63" s="118">
        <v>2.5492940536449016</v>
      </c>
      <c r="I63" s="118">
        <v>2.2138842150727367</v>
      </c>
      <c r="K63" s="47"/>
      <c r="L63" s="47"/>
      <c r="M63" s="47"/>
      <c r="N63" s="47"/>
      <c r="O63" s="47"/>
      <c r="P63" s="47"/>
    </row>
    <row r="64" spans="2:16">
      <c r="B64" s="110"/>
      <c r="C64" s="110" t="s">
        <v>130</v>
      </c>
      <c r="D64" s="118">
        <v>0.70065121469304881</v>
      </c>
      <c r="E64" s="118">
        <v>2.3038158714808743</v>
      </c>
      <c r="F64" s="118">
        <v>2.0370167168264564</v>
      </c>
      <c r="G64" s="118">
        <v>1.6168805127747543</v>
      </c>
      <c r="H64" s="118">
        <v>2.6493170063571325</v>
      </c>
      <c r="I64" s="118">
        <v>2.2103765405678155</v>
      </c>
      <c r="K64" s="47"/>
      <c r="L64" s="47"/>
      <c r="M64" s="47"/>
      <c r="N64" s="47"/>
      <c r="O64" s="47"/>
      <c r="P64" s="47"/>
    </row>
    <row r="65" spans="2:16">
      <c r="B65" s="110"/>
      <c r="C65" s="110" t="s">
        <v>131</v>
      </c>
      <c r="D65" s="118">
        <v>0.69012849628857786</v>
      </c>
      <c r="E65" s="118">
        <v>2.3354869023602731</v>
      </c>
      <c r="F65" s="118">
        <v>2.0479606667086703</v>
      </c>
      <c r="G65" s="118">
        <v>1.5937314978782924</v>
      </c>
      <c r="H65" s="118">
        <v>2.6466986999275077</v>
      </c>
      <c r="I65" s="118">
        <v>2.2303987653552682</v>
      </c>
      <c r="K65" s="47"/>
      <c r="L65" s="47"/>
      <c r="M65" s="47"/>
      <c r="N65" s="47"/>
      <c r="O65" s="47"/>
      <c r="P65" s="47"/>
    </row>
    <row r="66" spans="2:16">
      <c r="B66" s="129">
        <v>2021</v>
      </c>
      <c r="C66" s="110" t="s">
        <v>120</v>
      </c>
      <c r="D66" s="118">
        <v>1.5871386348657035</v>
      </c>
      <c r="E66" s="118">
        <v>3.2729061384266345</v>
      </c>
      <c r="F66" s="118">
        <v>2.9642212323262696</v>
      </c>
      <c r="G66" s="118">
        <v>2.4700640029513998</v>
      </c>
      <c r="H66" s="118">
        <v>3.5890183497999661</v>
      </c>
      <c r="I66" s="118">
        <v>3.156041624225292</v>
      </c>
      <c r="K66" s="47"/>
      <c r="L66" s="47"/>
      <c r="M66" s="47"/>
      <c r="N66" s="47"/>
      <c r="O66" s="47"/>
      <c r="P66" s="47"/>
    </row>
    <row r="67" spans="2:16">
      <c r="B67" s="129"/>
      <c r="C67" s="110" t="s">
        <v>121</v>
      </c>
      <c r="D67" s="118">
        <v>0.74745967339981956</v>
      </c>
      <c r="E67" s="118">
        <v>2.4216200522145126</v>
      </c>
      <c r="F67" s="118">
        <v>2.0633202896720659</v>
      </c>
      <c r="G67" s="118">
        <v>1.5540665094710082</v>
      </c>
      <c r="H67" s="118">
        <v>2.6667976053194931</v>
      </c>
      <c r="I67" s="118">
        <v>2.2895810612577838</v>
      </c>
      <c r="K67" s="47"/>
      <c r="L67" s="47"/>
      <c r="M67" s="47"/>
      <c r="N67" s="47"/>
      <c r="O67" s="47"/>
      <c r="P67" s="47"/>
    </row>
    <row r="68" spans="2:16">
      <c r="B68" s="129"/>
      <c r="C68" s="110" t="s">
        <v>122</v>
      </c>
      <c r="D68" s="118">
        <v>0.73785009448317229</v>
      </c>
      <c r="E68" s="118">
        <v>2.4041933599539655</v>
      </c>
      <c r="F68" s="118">
        <v>2.0745523570902202</v>
      </c>
      <c r="G68" s="118">
        <v>1.4864119195395542</v>
      </c>
      <c r="H68" s="118">
        <v>2.567590636858319</v>
      </c>
      <c r="I68" s="118">
        <v>2.2775886505881138</v>
      </c>
      <c r="K68" s="47"/>
      <c r="L68" s="47"/>
      <c r="M68" s="47"/>
      <c r="N68" s="47"/>
      <c r="O68" s="47"/>
      <c r="P68" s="47"/>
    </row>
    <row r="69" spans="2:16">
      <c r="B69" s="129"/>
      <c r="C69" s="110" t="s">
        <v>123</v>
      </c>
      <c r="D69" s="118">
        <v>0.78280406677697645</v>
      </c>
      <c r="E69" s="118">
        <v>2.3968804247793019</v>
      </c>
      <c r="F69" s="118">
        <v>2.0533389772658062</v>
      </c>
      <c r="G69" s="118">
        <v>1.5584903166149688</v>
      </c>
      <c r="H69" s="118">
        <v>2.367501333720301</v>
      </c>
      <c r="I69" s="118">
        <v>2.2582325268302617</v>
      </c>
      <c r="K69" s="47"/>
      <c r="L69" s="47"/>
      <c r="M69" s="47"/>
      <c r="N69" s="47"/>
      <c r="O69" s="47"/>
      <c r="P69" s="47"/>
    </row>
    <row r="70" spans="2:16">
      <c r="B70" s="129"/>
      <c r="C70" s="110" t="s">
        <v>124</v>
      </c>
      <c r="D70" s="118">
        <v>0.83382542702858942</v>
      </c>
      <c r="E70" s="118">
        <v>2.3354742517912142</v>
      </c>
      <c r="F70" s="118">
        <v>2.0018150019353476</v>
      </c>
      <c r="G70" s="118">
        <v>1.6765217082073347</v>
      </c>
      <c r="H70" s="118">
        <v>2.2604899124430089</v>
      </c>
      <c r="I70" s="118">
        <v>2.1996550895564626</v>
      </c>
      <c r="K70" s="47"/>
      <c r="L70" s="47"/>
      <c r="M70" s="47"/>
      <c r="N70" s="47"/>
      <c r="O70" s="47"/>
      <c r="P70" s="47"/>
    </row>
    <row r="71" spans="2:16">
      <c r="B71" s="129"/>
      <c r="C71" s="114" t="s">
        <v>125</v>
      </c>
      <c r="D71" s="122">
        <v>0.84037965970058526</v>
      </c>
      <c r="E71" s="122">
        <v>2.3116604942476471</v>
      </c>
      <c r="F71" s="122">
        <v>1.9361060159438725</v>
      </c>
      <c r="G71" s="122">
        <v>1.6737348115307915</v>
      </c>
      <c r="H71" s="122">
        <v>2.0911385187339926</v>
      </c>
      <c r="I71" s="122">
        <v>2.1762953925719586</v>
      </c>
      <c r="K71" s="47"/>
      <c r="L71" s="47"/>
      <c r="M71" s="47"/>
      <c r="N71" s="47"/>
      <c r="O71" s="47"/>
      <c r="P71" s="47"/>
    </row>
    <row r="72" spans="2:16">
      <c r="B72" s="110"/>
      <c r="C72" s="110" t="s">
        <v>126</v>
      </c>
      <c r="D72" s="118" t="s">
        <v>132</v>
      </c>
      <c r="E72" s="118" t="s">
        <v>132</v>
      </c>
      <c r="F72" s="118" t="s">
        <v>132</v>
      </c>
      <c r="G72" s="118" t="s">
        <v>132</v>
      </c>
      <c r="H72" s="118" t="s">
        <v>132</v>
      </c>
      <c r="I72" s="118" t="s">
        <v>132</v>
      </c>
      <c r="K72" s="47"/>
      <c r="L72" s="47"/>
      <c r="M72" s="47"/>
      <c r="N72" s="47"/>
      <c r="O72" s="47"/>
      <c r="P72" s="47"/>
    </row>
    <row r="73" spans="2:16">
      <c r="B73" s="129"/>
      <c r="C73" s="110" t="s">
        <v>127</v>
      </c>
      <c r="D73" s="118"/>
      <c r="E73" s="118"/>
      <c r="F73" s="118"/>
      <c r="G73" s="118"/>
      <c r="H73" s="118"/>
      <c r="I73" s="118"/>
      <c r="K73" s="372"/>
      <c r="L73" s="372"/>
      <c r="M73" s="372"/>
      <c r="N73" s="372"/>
      <c r="O73" s="372"/>
      <c r="P73" s="372"/>
    </row>
    <row r="74" spans="2:16">
      <c r="B74" s="110"/>
      <c r="C74" s="110" t="s">
        <v>128</v>
      </c>
      <c r="D74" s="118"/>
      <c r="E74" s="118"/>
      <c r="F74" s="118"/>
      <c r="G74" s="118"/>
      <c r="H74" s="118"/>
      <c r="I74" s="118"/>
      <c r="K74" s="47"/>
      <c r="L74" s="47"/>
      <c r="M74" s="47"/>
      <c r="N74" s="47"/>
      <c r="O74" s="47"/>
      <c r="P74" s="47"/>
    </row>
    <row r="75" spans="2:16">
      <c r="B75" s="110"/>
      <c r="C75" s="110" t="s">
        <v>129</v>
      </c>
      <c r="D75" s="118"/>
      <c r="E75" s="118"/>
      <c r="F75" s="118"/>
      <c r="G75" s="118"/>
      <c r="H75" s="118"/>
      <c r="I75" s="118"/>
      <c r="K75" s="47"/>
      <c r="L75" s="47"/>
      <c r="M75" s="47"/>
      <c r="N75" s="47"/>
      <c r="O75" s="47"/>
      <c r="P75" s="47"/>
    </row>
    <row r="76" spans="2:16">
      <c r="B76" s="110"/>
      <c r="C76" s="110" t="s">
        <v>130</v>
      </c>
      <c r="D76" s="118"/>
      <c r="E76" s="118"/>
      <c r="F76" s="118"/>
      <c r="G76" s="118"/>
      <c r="H76" s="118"/>
      <c r="I76" s="118"/>
      <c r="K76" s="47"/>
      <c r="L76" s="47"/>
      <c r="M76" s="47"/>
      <c r="N76" s="47"/>
      <c r="O76" s="47"/>
      <c r="P76" s="47"/>
    </row>
    <row r="77" spans="2:16">
      <c r="B77" s="110"/>
      <c r="C77" s="110" t="s">
        <v>131</v>
      </c>
      <c r="D77" s="118"/>
      <c r="E77" s="118"/>
      <c r="F77" s="118"/>
      <c r="G77" s="118"/>
      <c r="H77" s="118"/>
      <c r="I77" s="118"/>
      <c r="K77" s="47"/>
      <c r="L77" s="47"/>
      <c r="M77" s="47"/>
      <c r="N77" s="47"/>
      <c r="O77" s="47"/>
      <c r="P77" s="47"/>
    </row>
    <row r="78" spans="2:16">
      <c r="B78" s="110"/>
      <c r="C78" s="110"/>
      <c r="D78" s="119"/>
      <c r="E78" s="119"/>
      <c r="F78" s="119"/>
      <c r="G78" s="119"/>
      <c r="H78" s="119"/>
      <c r="I78" s="119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84"/>
      <c r="D80" s="487"/>
      <c r="E80" s="487"/>
      <c r="F80" s="487"/>
      <c r="G80" s="487"/>
      <c r="H80" s="487"/>
      <c r="I80" s="487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/>
  </sheetPr>
  <dimension ref="A1:EI219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I19" sqref="I19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91" t="s">
        <v>33</v>
      </c>
      <c r="C1" s="492"/>
      <c r="D1" s="492"/>
      <c r="E1" s="492"/>
      <c r="F1" s="492"/>
      <c r="G1" s="492"/>
      <c r="H1" s="492"/>
    </row>
    <row r="3" spans="2:139" ht="18.75">
      <c r="B3" s="130" t="s">
        <v>205</v>
      </c>
      <c r="C3" s="131"/>
      <c r="D3" s="131"/>
      <c r="E3" s="131"/>
      <c r="F3" s="131"/>
      <c r="G3" s="131"/>
      <c r="H3" s="131"/>
      <c r="L3" s="9" t="s">
        <v>178</v>
      </c>
    </row>
    <row r="4" spans="2:139" ht="23.65" customHeight="1">
      <c r="B4" s="493" t="s">
        <v>41</v>
      </c>
      <c r="C4" s="495" t="s">
        <v>40</v>
      </c>
      <c r="D4" s="496"/>
      <c r="E4" s="157" t="s">
        <v>34</v>
      </c>
      <c r="F4" s="157"/>
      <c r="G4" s="157"/>
      <c r="H4" s="157"/>
      <c r="K4" s="132"/>
      <c r="L4" s="132"/>
      <c r="M4" s="132"/>
      <c r="N4" s="132"/>
      <c r="O4" s="132"/>
    </row>
    <row r="5" spans="2:139" ht="18.600000000000001" customHeight="1">
      <c r="B5" s="494"/>
      <c r="C5" s="158" t="s">
        <v>7</v>
      </c>
      <c r="D5" s="158" t="s">
        <v>32</v>
      </c>
      <c r="E5" s="159" t="s">
        <v>4</v>
      </c>
      <c r="F5" s="159" t="s">
        <v>3</v>
      </c>
      <c r="G5" s="159" t="s">
        <v>3</v>
      </c>
      <c r="H5" s="159" t="s">
        <v>6</v>
      </c>
      <c r="K5" s="133"/>
      <c r="L5" s="134"/>
      <c r="M5" s="133"/>
      <c r="N5" s="135"/>
      <c r="O5" s="133"/>
    </row>
    <row r="6" spans="2:139" ht="18.600000000000001" customHeight="1">
      <c r="B6" s="136"/>
      <c r="C6" s="137"/>
      <c r="D6" s="138"/>
      <c r="E6" s="139"/>
      <c r="F6" s="139"/>
      <c r="G6" s="139"/>
      <c r="H6" s="139"/>
      <c r="K6" s="132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</row>
    <row r="7" spans="2:139" s="142" customFormat="1" ht="30.75" customHeight="1">
      <c r="B7" s="153" t="s">
        <v>29</v>
      </c>
      <c r="C7" s="403">
        <v>1026541</v>
      </c>
      <c r="D7" s="373">
        <f>C7/C15</f>
        <v>0.45366303352994963</v>
      </c>
      <c r="E7" s="406">
        <v>0.307</v>
      </c>
      <c r="F7" s="406"/>
      <c r="G7" s="406">
        <v>0.14399999999999999</v>
      </c>
      <c r="H7" s="406">
        <v>0.20399999999999999</v>
      </c>
      <c r="I7" s="4"/>
      <c r="J7" s="4"/>
      <c r="K7" s="140"/>
      <c r="L7" s="141"/>
      <c r="M7" s="140"/>
      <c r="N7" s="141"/>
      <c r="O7" s="140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42" customFormat="1" ht="32.1" customHeight="1">
      <c r="B8" s="154" t="s">
        <v>28</v>
      </c>
      <c r="C8" s="403">
        <v>138286</v>
      </c>
      <c r="D8" s="373">
        <f>C8/C15</f>
        <v>6.1113239758297633E-2</v>
      </c>
      <c r="E8" s="406">
        <v>0.19500000000000001</v>
      </c>
      <c r="F8" s="406"/>
      <c r="G8" s="406">
        <v>0.11899999999999999</v>
      </c>
      <c r="H8" s="406">
        <v>0.14599999999999999</v>
      </c>
      <c r="I8" s="4"/>
      <c r="J8" s="328"/>
      <c r="K8" s="329"/>
      <c r="L8" s="329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297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42" customFormat="1" ht="32.1" customHeight="1">
      <c r="B9" s="153" t="s">
        <v>35</v>
      </c>
      <c r="C9" s="403">
        <v>279335</v>
      </c>
      <c r="D9" s="373">
        <f>C9/C15</f>
        <v>0.12344754225217354</v>
      </c>
      <c r="E9" s="406">
        <v>0.37</v>
      </c>
      <c r="F9" s="406"/>
      <c r="G9" s="406">
        <v>0.27300000000000002</v>
      </c>
      <c r="H9" s="406">
        <v>0.313</v>
      </c>
      <c r="I9" s="4"/>
      <c r="J9" s="328"/>
      <c r="K9" s="489"/>
      <c r="L9" s="489"/>
      <c r="M9" s="489"/>
      <c r="N9" s="489"/>
      <c r="O9" s="489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16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42" customFormat="1" ht="27.6" customHeight="1">
      <c r="B10" s="153" t="s">
        <v>30</v>
      </c>
      <c r="C10" s="403">
        <v>642857</v>
      </c>
      <c r="D10" s="373">
        <f>C10/C15</f>
        <v>0.28410015454420506</v>
      </c>
      <c r="E10" s="406">
        <v>0.29299999999999998</v>
      </c>
      <c r="F10" s="406"/>
      <c r="G10" s="406">
        <v>7.5999999999999998E-2</v>
      </c>
      <c r="H10" s="406">
        <v>0.27500000000000002</v>
      </c>
      <c r="I10" s="4"/>
      <c r="J10" s="328"/>
      <c r="K10" s="296"/>
      <c r="L10" s="320"/>
      <c r="M10" s="296"/>
      <c r="N10" s="321"/>
      <c r="O10" s="296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297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42" customFormat="1" ht="27.6" customHeight="1">
      <c r="B11" s="153" t="s">
        <v>31</v>
      </c>
      <c r="C11" s="403">
        <v>152045</v>
      </c>
      <c r="D11" s="373">
        <f>C11/C15</f>
        <v>6.7193805150560171E-2</v>
      </c>
      <c r="E11" s="406">
        <v>0.44800000000000001</v>
      </c>
      <c r="F11" s="406"/>
      <c r="G11" s="406">
        <v>0.44</v>
      </c>
      <c r="H11" s="406">
        <v>0.443</v>
      </c>
      <c r="I11" s="4"/>
      <c r="J11" s="328"/>
      <c r="K11" s="309"/>
      <c r="L11" s="304"/>
      <c r="M11" s="309"/>
      <c r="N11" s="304"/>
      <c r="O11" s="309"/>
      <c r="P11" s="291"/>
      <c r="Q11" s="291"/>
      <c r="R11" s="291"/>
      <c r="S11" s="291"/>
      <c r="T11" s="291"/>
      <c r="U11" s="291"/>
      <c r="V11" s="317"/>
      <c r="W11" s="291"/>
      <c r="X11" s="318"/>
      <c r="Y11" s="291"/>
      <c r="Z11" s="291"/>
      <c r="AA11" s="291"/>
      <c r="AB11" s="291"/>
      <c r="AC11" s="297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28"/>
      <c r="AW11" s="328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42" customFormat="1" ht="27.6" customHeight="1">
      <c r="B12" s="153" t="s">
        <v>37</v>
      </c>
      <c r="C12" s="404">
        <v>22718</v>
      </c>
      <c r="D12" s="373">
        <f>C12/C15</f>
        <v>1.0039849159199093E-2</v>
      </c>
      <c r="E12" s="407">
        <v>0.51800000000000002</v>
      </c>
      <c r="F12" s="407"/>
      <c r="G12" s="407">
        <v>0.52700000000000002</v>
      </c>
      <c r="H12" s="407">
        <v>0.52100000000000002</v>
      </c>
      <c r="I12" s="4"/>
      <c r="J12" s="328"/>
      <c r="K12" s="309"/>
      <c r="L12" s="304"/>
      <c r="M12" s="309"/>
      <c r="N12" s="304"/>
      <c r="O12" s="309"/>
      <c r="P12" s="334"/>
      <c r="Q12" s="334"/>
      <c r="R12" s="334"/>
      <c r="S12" s="334"/>
      <c r="T12" s="334"/>
      <c r="U12" s="334"/>
      <c r="V12" s="334"/>
      <c r="W12" s="291"/>
      <c r="X12" s="334"/>
      <c r="Y12" s="334"/>
      <c r="Z12" s="334"/>
      <c r="AA12" s="334"/>
      <c r="AB12" s="334"/>
      <c r="AC12" s="297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42" customFormat="1" ht="32.1" customHeight="1">
      <c r="B13" s="155" t="s">
        <v>36</v>
      </c>
      <c r="C13" s="405">
        <f>SUM(C7:C12)</f>
        <v>2261782</v>
      </c>
      <c r="D13" s="374">
        <f>SUM(D7:D12)</f>
        <v>0.99955762439438522</v>
      </c>
      <c r="E13" s="408">
        <v>0.30399999999999999</v>
      </c>
      <c r="F13" s="408"/>
      <c r="G13" s="408">
        <v>0.16500000000000001</v>
      </c>
      <c r="H13" s="408">
        <v>0.23599999999999999</v>
      </c>
      <c r="I13" s="4"/>
      <c r="J13" s="328"/>
      <c r="K13" s="309"/>
      <c r="L13" s="304"/>
      <c r="M13" s="309"/>
      <c r="N13" s="304"/>
      <c r="O13" s="309"/>
      <c r="P13" s="319"/>
      <c r="Q13" s="294"/>
      <c r="R13" s="319"/>
      <c r="S13" s="294"/>
      <c r="T13" s="319"/>
      <c r="U13" s="294"/>
      <c r="V13" s="319"/>
      <c r="W13" s="295"/>
      <c r="X13" s="296"/>
      <c r="Y13" s="320"/>
      <c r="Z13" s="296"/>
      <c r="AA13" s="321"/>
      <c r="AB13" s="296"/>
      <c r="AC13" s="297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42" customFormat="1" ht="24.75" customHeight="1">
      <c r="B14" s="153" t="s">
        <v>38</v>
      </c>
      <c r="C14" s="403">
        <v>1001</v>
      </c>
      <c r="D14" s="373">
        <f>C14/C15</f>
        <v>4.4237560561485569E-4</v>
      </c>
      <c r="E14" s="406">
        <v>4.0000000000000001E-3</v>
      </c>
      <c r="F14" s="406"/>
      <c r="G14" s="406">
        <v>5.0000000000000001E-3</v>
      </c>
      <c r="H14" s="406">
        <v>4.0000000000000001E-3</v>
      </c>
      <c r="I14" s="4"/>
      <c r="J14" s="328"/>
      <c r="K14" s="309"/>
      <c r="L14" s="304"/>
      <c r="M14" s="309"/>
      <c r="N14" s="304"/>
      <c r="O14" s="309"/>
      <c r="P14" s="293"/>
      <c r="Q14" s="294"/>
      <c r="R14" s="293"/>
      <c r="S14" s="294"/>
      <c r="T14" s="293"/>
      <c r="U14" s="294"/>
      <c r="V14" s="293"/>
      <c r="W14" s="295"/>
      <c r="X14" s="296"/>
      <c r="Y14" s="297"/>
      <c r="Z14" s="296"/>
      <c r="AA14" s="297"/>
      <c r="AB14" s="296"/>
      <c r="AC14" s="297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42" customFormat="1" ht="32.1" customHeight="1">
      <c r="B15" s="155" t="s">
        <v>39</v>
      </c>
      <c r="C15" s="156">
        <f>SUM(C13:C14)</f>
        <v>2262783</v>
      </c>
      <c r="D15" s="375">
        <v>1</v>
      </c>
      <c r="E15" s="375">
        <v>0.28999999999999998</v>
      </c>
      <c r="F15" s="375"/>
      <c r="G15" s="375">
        <v>0.16400000000000001</v>
      </c>
      <c r="H15" s="375">
        <v>0.23</v>
      </c>
      <c r="I15" s="4"/>
      <c r="J15" s="328"/>
      <c r="K15" s="309"/>
      <c r="L15" s="304"/>
      <c r="M15" s="309"/>
      <c r="N15" s="304"/>
      <c r="O15" s="309"/>
      <c r="P15" s="293"/>
      <c r="Q15" s="294"/>
      <c r="R15" s="293"/>
      <c r="S15" s="294"/>
      <c r="T15" s="293"/>
      <c r="U15" s="294"/>
      <c r="V15" s="293"/>
      <c r="W15" s="295"/>
      <c r="X15" s="322"/>
      <c r="Y15" s="297"/>
      <c r="Z15" s="322"/>
      <c r="AA15" s="297"/>
      <c r="AB15" s="322"/>
      <c r="AC15" s="297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43"/>
      <c r="C16" s="144"/>
      <c r="D16" s="144"/>
      <c r="I16" s="5"/>
      <c r="J16" s="330"/>
      <c r="K16" s="309"/>
      <c r="L16" s="304"/>
      <c r="M16" s="309"/>
      <c r="N16" s="304"/>
      <c r="O16" s="309"/>
      <c r="P16" s="301"/>
      <c r="Q16" s="302"/>
      <c r="R16" s="301"/>
      <c r="S16" s="302"/>
      <c r="T16" s="301"/>
      <c r="U16" s="302"/>
      <c r="V16" s="301"/>
      <c r="W16" s="303"/>
      <c r="X16" s="301"/>
      <c r="Y16" s="304"/>
      <c r="Z16" s="301"/>
      <c r="AA16" s="304"/>
      <c r="AB16" s="305"/>
      <c r="AC16" s="297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45" t="s">
        <v>44</v>
      </c>
      <c r="C17" s="146"/>
      <c r="D17" s="146"/>
      <c r="E17" s="146"/>
      <c r="F17" s="146"/>
      <c r="G17" s="146"/>
      <c r="H17" s="146"/>
      <c r="I17" s="5"/>
      <c r="J17" s="330"/>
      <c r="K17" s="309"/>
      <c r="L17" s="304"/>
      <c r="M17" s="309"/>
      <c r="N17" s="304"/>
      <c r="O17" s="309"/>
      <c r="P17" s="301"/>
      <c r="Q17" s="302"/>
      <c r="R17" s="301"/>
      <c r="S17" s="302"/>
      <c r="T17" s="301"/>
      <c r="U17" s="302"/>
      <c r="V17" s="301"/>
      <c r="W17" s="303"/>
      <c r="X17" s="301"/>
      <c r="Y17" s="304"/>
      <c r="Z17" s="301"/>
      <c r="AA17" s="304"/>
      <c r="AB17" s="305"/>
      <c r="AC17" s="297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30"/>
      <c r="K18" s="305"/>
      <c r="L18" s="304"/>
      <c r="M18" s="305"/>
      <c r="N18" s="304"/>
      <c r="O18" s="305"/>
      <c r="P18" s="308"/>
      <c r="Q18" s="302"/>
      <c r="R18" s="308"/>
      <c r="S18" s="302"/>
      <c r="T18" s="308"/>
      <c r="U18" s="302"/>
      <c r="V18" s="308"/>
      <c r="W18" s="303"/>
      <c r="X18" s="309"/>
      <c r="Y18" s="304"/>
      <c r="Z18" s="309"/>
      <c r="AA18" s="304"/>
      <c r="AB18" s="309"/>
      <c r="AC18" s="297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30"/>
      <c r="K19" s="305"/>
      <c r="L19" s="304"/>
      <c r="M19" s="305"/>
      <c r="N19" s="304"/>
      <c r="O19" s="305"/>
      <c r="P19" s="301"/>
      <c r="Q19" s="302"/>
      <c r="R19" s="301"/>
      <c r="S19" s="302"/>
      <c r="T19" s="301"/>
      <c r="U19" s="302"/>
      <c r="V19" s="301"/>
      <c r="W19" s="303"/>
      <c r="X19" s="305"/>
      <c r="Y19" s="304"/>
      <c r="Z19" s="305"/>
      <c r="AA19" s="304"/>
      <c r="AB19" s="305"/>
      <c r="AC19" s="297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330"/>
      <c r="AU19" s="330"/>
      <c r="AV19" s="330"/>
      <c r="AW19" s="330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30"/>
      <c r="K20" s="305"/>
      <c r="L20" s="304"/>
      <c r="M20" s="305"/>
      <c r="N20" s="304"/>
      <c r="O20" s="305"/>
      <c r="P20" s="293"/>
      <c r="Q20" s="294"/>
      <c r="R20" s="293"/>
      <c r="S20" s="294"/>
      <c r="T20" s="293"/>
      <c r="U20" s="314"/>
      <c r="V20" s="324"/>
      <c r="W20" s="303"/>
      <c r="X20" s="322"/>
      <c r="Y20" s="297"/>
      <c r="Z20" s="322"/>
      <c r="AA20" s="297"/>
      <c r="AB20" s="322"/>
      <c r="AC20" s="297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30"/>
      <c r="K21" s="305"/>
      <c r="L21" s="304"/>
      <c r="M21" s="305"/>
      <c r="N21" s="304"/>
      <c r="O21" s="305"/>
      <c r="P21" s="301"/>
      <c r="Q21" s="302"/>
      <c r="R21" s="301"/>
      <c r="S21" s="302"/>
      <c r="T21" s="301"/>
      <c r="U21" s="302"/>
      <c r="V21" s="301"/>
      <c r="W21" s="303"/>
      <c r="X21" s="305"/>
      <c r="Y21" s="304"/>
      <c r="Z21" s="305"/>
      <c r="AA21" s="304"/>
      <c r="AB21" s="305"/>
      <c r="AC21" s="297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30"/>
      <c r="K22" s="305"/>
      <c r="L22" s="304"/>
      <c r="M22" s="305"/>
      <c r="N22" s="304"/>
      <c r="O22" s="305"/>
      <c r="P22" s="301"/>
      <c r="Q22" s="302"/>
      <c r="R22" s="301"/>
      <c r="S22" s="302"/>
      <c r="T22" s="301"/>
      <c r="U22" s="302"/>
      <c r="V22" s="301"/>
      <c r="W22" s="303"/>
      <c r="X22" s="305"/>
      <c r="Y22" s="304"/>
      <c r="Z22" s="305"/>
      <c r="AA22" s="304"/>
      <c r="AB22" s="305"/>
      <c r="AC22" s="297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30"/>
      <c r="K23" s="305"/>
      <c r="L23" s="304"/>
      <c r="M23" s="305"/>
      <c r="N23" s="304"/>
      <c r="O23" s="305"/>
      <c r="P23" s="301"/>
      <c r="Q23" s="302"/>
      <c r="R23" s="301"/>
      <c r="S23" s="302"/>
      <c r="T23" s="301"/>
      <c r="U23" s="302"/>
      <c r="V23" s="301"/>
      <c r="W23" s="303"/>
      <c r="X23" s="305"/>
      <c r="Y23" s="304"/>
      <c r="Z23" s="305"/>
      <c r="AA23" s="304"/>
      <c r="AB23" s="305"/>
      <c r="AC23" s="297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30"/>
      <c r="K24" s="305"/>
      <c r="L24" s="304"/>
      <c r="M24" s="305"/>
      <c r="N24" s="304"/>
      <c r="O24" s="305"/>
      <c r="P24" s="301"/>
      <c r="Q24" s="302"/>
      <c r="R24" s="301"/>
      <c r="S24" s="302"/>
      <c r="T24" s="301"/>
      <c r="U24" s="302"/>
      <c r="V24" s="301"/>
      <c r="W24" s="303"/>
      <c r="X24" s="305"/>
      <c r="Y24" s="304"/>
      <c r="Z24" s="305"/>
      <c r="AA24" s="304"/>
      <c r="AB24" s="305"/>
      <c r="AC24" s="297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30"/>
      <c r="K25" s="309"/>
      <c r="L25" s="304"/>
      <c r="M25" s="309"/>
      <c r="N25" s="304"/>
      <c r="O25" s="309"/>
      <c r="P25" s="301"/>
      <c r="Q25" s="302"/>
      <c r="R25" s="301"/>
      <c r="S25" s="302"/>
      <c r="T25" s="301"/>
      <c r="U25" s="302"/>
      <c r="V25" s="301"/>
      <c r="W25" s="303"/>
      <c r="X25" s="305"/>
      <c r="Y25" s="304"/>
      <c r="Z25" s="305"/>
      <c r="AA25" s="304"/>
      <c r="AB25" s="305"/>
      <c r="AC25" s="297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30"/>
      <c r="K26" s="305"/>
      <c r="L26" s="304"/>
      <c r="M26" s="305"/>
      <c r="N26" s="304"/>
      <c r="O26" s="305"/>
      <c r="P26" s="301"/>
      <c r="Q26" s="302"/>
      <c r="R26" s="301"/>
      <c r="S26" s="302"/>
      <c r="T26" s="301"/>
      <c r="U26" s="302"/>
      <c r="V26" s="301"/>
      <c r="W26" s="303"/>
      <c r="X26" s="305"/>
      <c r="Y26" s="304"/>
      <c r="Z26" s="305"/>
      <c r="AA26" s="304"/>
      <c r="AB26" s="305"/>
      <c r="AC26" s="297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30"/>
      <c r="K27" s="327"/>
      <c r="L27" s="327"/>
      <c r="M27" s="327"/>
      <c r="N27" s="327"/>
      <c r="O27" s="327"/>
      <c r="P27" s="301"/>
      <c r="Q27" s="302"/>
      <c r="R27" s="301"/>
      <c r="S27" s="302"/>
      <c r="T27" s="301"/>
      <c r="U27" s="302"/>
      <c r="V27" s="301"/>
      <c r="W27" s="303"/>
      <c r="X27" s="305"/>
      <c r="Y27" s="304"/>
      <c r="Z27" s="305"/>
      <c r="AA27" s="304"/>
      <c r="AB27" s="305"/>
      <c r="AC27" s="297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47"/>
      <c r="I28" s="5"/>
      <c r="J28" s="330"/>
      <c r="K28" s="327"/>
      <c r="L28" s="327"/>
      <c r="M28" s="327"/>
      <c r="N28" s="327"/>
      <c r="O28" s="327"/>
      <c r="P28" s="308"/>
      <c r="Q28" s="302"/>
      <c r="R28" s="308"/>
      <c r="S28" s="302"/>
      <c r="T28" s="308"/>
      <c r="U28" s="302"/>
      <c r="V28" s="308"/>
      <c r="W28" s="303"/>
      <c r="X28" s="309"/>
      <c r="Y28" s="304"/>
      <c r="Z28" s="309"/>
      <c r="AA28" s="304"/>
      <c r="AB28" s="309"/>
      <c r="AC28" s="297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01"/>
      <c r="Q29" s="302"/>
      <c r="R29" s="301"/>
      <c r="S29" s="302"/>
      <c r="T29" s="301"/>
      <c r="U29" s="302"/>
      <c r="V29" s="301"/>
      <c r="W29" s="303"/>
      <c r="X29" s="305"/>
      <c r="Y29" s="304"/>
      <c r="Z29" s="305"/>
      <c r="AA29" s="304"/>
      <c r="AB29" s="305"/>
      <c r="AC29" s="297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3"/>
      <c r="Q30" s="294"/>
      <c r="R30" s="293"/>
      <c r="S30" s="294"/>
      <c r="T30" s="293"/>
      <c r="U30" s="314"/>
      <c r="V30" s="293"/>
      <c r="W30" s="303"/>
      <c r="X30" s="322"/>
      <c r="Y30" s="297"/>
      <c r="Z30" s="322"/>
      <c r="AA30" s="297"/>
      <c r="AB30" s="322"/>
      <c r="AC30" s="297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01"/>
      <c r="Q31" s="302"/>
      <c r="R31" s="301"/>
      <c r="S31" s="302"/>
      <c r="T31" s="301"/>
      <c r="U31" s="302"/>
      <c r="V31" s="301"/>
      <c r="W31" s="303"/>
      <c r="X31" s="305"/>
      <c r="Y31" s="304"/>
      <c r="Z31" s="305"/>
      <c r="AA31" s="304"/>
      <c r="AB31" s="305"/>
      <c r="AC31" s="297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01"/>
      <c r="Q32" s="302"/>
      <c r="R32" s="301"/>
      <c r="S32" s="302"/>
      <c r="T32" s="301"/>
      <c r="U32" s="302"/>
      <c r="V32" s="301"/>
      <c r="W32" s="303"/>
      <c r="X32" s="305"/>
      <c r="Y32" s="304"/>
      <c r="Z32" s="305"/>
      <c r="AA32" s="304"/>
      <c r="AB32" s="305"/>
      <c r="AC32" s="297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38"/>
      <c r="Q33" s="302"/>
      <c r="R33" s="301"/>
      <c r="S33" s="302"/>
      <c r="T33" s="301"/>
      <c r="U33" s="302"/>
      <c r="V33" s="301"/>
      <c r="W33" s="303"/>
      <c r="X33" s="305"/>
      <c r="Y33" s="304"/>
      <c r="Z33" s="305"/>
      <c r="AA33" s="304"/>
      <c r="AB33" s="305"/>
      <c r="AC33" s="297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39"/>
      <c r="L34" s="340"/>
      <c r="M34" s="339"/>
      <c r="N34" s="340"/>
      <c r="O34" s="339"/>
      <c r="P34" s="338"/>
      <c r="Q34" s="302"/>
      <c r="R34" s="301"/>
      <c r="S34" s="302"/>
      <c r="T34" s="301"/>
      <c r="U34" s="302"/>
      <c r="V34" s="301"/>
      <c r="W34" s="303"/>
      <c r="X34" s="305"/>
      <c r="Y34" s="304"/>
      <c r="Z34" s="305"/>
      <c r="AA34" s="304"/>
      <c r="AB34" s="305"/>
      <c r="AC34" s="297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41"/>
      <c r="L35" s="340"/>
      <c r="M35" s="341"/>
      <c r="N35" s="340"/>
      <c r="O35" s="341"/>
      <c r="P35" s="338"/>
      <c r="Q35" s="302"/>
      <c r="R35" s="301"/>
      <c r="S35" s="302"/>
      <c r="T35" s="301"/>
      <c r="U35" s="302"/>
      <c r="V35" s="301"/>
      <c r="W35" s="303"/>
      <c r="X35" s="305"/>
      <c r="Y35" s="304"/>
      <c r="Z35" s="305"/>
      <c r="AA35" s="304"/>
      <c r="AB35" s="305"/>
      <c r="AC35" s="297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42"/>
      <c r="M36" s="343"/>
      <c r="N36" s="344"/>
      <c r="O36" s="345"/>
      <c r="P36" s="338"/>
      <c r="Q36" s="302"/>
      <c r="R36" s="301"/>
      <c r="S36" s="302"/>
      <c r="T36" s="301"/>
      <c r="U36" s="302"/>
      <c r="V36" s="301"/>
      <c r="W36" s="303"/>
      <c r="X36" s="305"/>
      <c r="Y36" s="304"/>
      <c r="Z36" s="305"/>
      <c r="AA36" s="304"/>
      <c r="AB36" s="305"/>
      <c r="AC36" s="297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42"/>
      <c r="M37" s="343"/>
      <c r="N37" s="344"/>
      <c r="O37" s="345"/>
      <c r="P37" s="338"/>
      <c r="Q37" s="302"/>
      <c r="R37" s="301"/>
      <c r="S37" s="302"/>
      <c r="T37" s="301"/>
      <c r="U37" s="302"/>
      <c r="V37" s="301"/>
      <c r="W37" s="303"/>
      <c r="X37" s="305"/>
      <c r="Y37" s="304"/>
      <c r="Z37" s="305"/>
      <c r="AA37" s="304"/>
      <c r="AB37" s="305"/>
      <c r="AC37" s="297"/>
      <c r="AD37" s="330"/>
      <c r="AE37" s="330"/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42"/>
      <c r="M38" s="346"/>
      <c r="N38" s="347"/>
      <c r="O38" s="345"/>
      <c r="P38" s="348"/>
      <c r="Q38" s="302"/>
      <c r="R38" s="308"/>
      <c r="S38" s="302"/>
      <c r="T38" s="308"/>
      <c r="U38" s="302"/>
      <c r="V38" s="308"/>
      <c r="W38" s="303"/>
      <c r="X38" s="309"/>
      <c r="Y38" s="304"/>
      <c r="Z38" s="309"/>
      <c r="AA38" s="304"/>
      <c r="AB38" s="309"/>
      <c r="AC38" s="297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42"/>
      <c r="M39" s="343"/>
      <c r="N39" s="344"/>
      <c r="O39" s="349"/>
      <c r="P39" s="338"/>
      <c r="Q39" s="302"/>
      <c r="R39" s="301"/>
      <c r="S39" s="302"/>
      <c r="T39" s="301"/>
      <c r="U39" s="302"/>
      <c r="V39" s="301"/>
      <c r="W39" s="303"/>
      <c r="X39" s="305"/>
      <c r="Y39" s="304"/>
      <c r="Z39" s="305"/>
      <c r="AA39" s="304"/>
      <c r="AB39" s="305"/>
      <c r="AC39" s="297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30"/>
      <c r="M40" s="306"/>
      <c r="N40" s="315"/>
      <c r="O40" s="323"/>
      <c r="P40" s="293"/>
      <c r="Q40" s="294"/>
      <c r="R40" s="293"/>
      <c r="S40" s="294"/>
      <c r="T40" s="293"/>
      <c r="U40" s="314"/>
      <c r="V40" s="293"/>
      <c r="W40" s="303"/>
      <c r="X40" s="322"/>
      <c r="Y40" s="297"/>
      <c r="Z40" s="322"/>
      <c r="AA40" s="297"/>
      <c r="AB40" s="322"/>
      <c r="AC40" s="297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330"/>
      <c r="AQ40" s="330"/>
      <c r="AR40" s="330"/>
      <c r="AS40" s="330"/>
      <c r="AT40" s="330"/>
      <c r="AU40" s="330"/>
      <c r="AV40" s="330"/>
      <c r="AW40" s="330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30"/>
      <c r="M41" s="298"/>
      <c r="N41" s="299"/>
      <c r="O41" s="300"/>
      <c r="P41" s="301"/>
      <c r="Q41" s="302"/>
      <c r="R41" s="301"/>
      <c r="S41" s="302"/>
      <c r="T41" s="301"/>
      <c r="U41" s="302"/>
      <c r="V41" s="301"/>
      <c r="W41" s="303"/>
      <c r="X41" s="305"/>
      <c r="Y41" s="304"/>
      <c r="Z41" s="305"/>
      <c r="AA41" s="304"/>
      <c r="AB41" s="305"/>
      <c r="AC41" s="297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330"/>
      <c r="AQ41" s="330"/>
      <c r="AR41" s="330"/>
      <c r="AS41" s="330"/>
      <c r="AT41" s="330"/>
      <c r="AU41" s="330"/>
      <c r="AV41" s="330"/>
      <c r="AW41" s="330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48" t="s">
        <v>29</v>
      </c>
      <c r="C42" s="149">
        <f>D7</f>
        <v>0.45366303352994963</v>
      </c>
      <c r="D42" s="6"/>
      <c r="E42" s="6"/>
      <c r="F42" s="6"/>
      <c r="G42" s="6"/>
      <c r="H42" s="5"/>
      <c r="I42" s="5"/>
      <c r="J42" s="5"/>
      <c r="K42" s="5"/>
      <c r="L42" s="330"/>
      <c r="M42" s="298"/>
      <c r="N42" s="299"/>
      <c r="O42" s="300"/>
      <c r="P42" s="301"/>
      <c r="Q42" s="302"/>
      <c r="R42" s="301"/>
      <c r="S42" s="302"/>
      <c r="T42" s="301"/>
      <c r="U42" s="302"/>
      <c r="V42" s="301"/>
      <c r="W42" s="303"/>
      <c r="X42" s="305"/>
      <c r="Y42" s="304"/>
      <c r="Z42" s="305"/>
      <c r="AA42" s="304"/>
      <c r="AB42" s="305"/>
      <c r="AC42" s="297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330"/>
      <c r="AR42" s="330"/>
      <c r="AS42" s="330"/>
      <c r="AT42" s="330"/>
      <c r="AU42" s="330"/>
      <c r="AV42" s="330"/>
      <c r="AW42" s="330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48" t="s">
        <v>35</v>
      </c>
      <c r="C43" s="149">
        <f>D9</f>
        <v>0.12344754225217354</v>
      </c>
      <c r="D43" s="6"/>
      <c r="E43" s="6"/>
      <c r="F43" s="6"/>
      <c r="G43" s="6"/>
      <c r="H43" s="5"/>
      <c r="I43" s="5"/>
      <c r="J43" s="5"/>
      <c r="K43" s="5"/>
      <c r="L43" s="330"/>
      <c r="M43" s="298"/>
      <c r="N43" s="299"/>
      <c r="O43" s="300"/>
      <c r="P43" s="301"/>
      <c r="Q43" s="302"/>
      <c r="R43" s="301"/>
      <c r="S43" s="302"/>
      <c r="T43" s="301"/>
      <c r="U43" s="302"/>
      <c r="V43" s="301"/>
      <c r="W43" s="303"/>
      <c r="X43" s="305"/>
      <c r="Y43" s="304"/>
      <c r="Z43" s="305"/>
      <c r="AA43" s="304"/>
      <c r="AB43" s="305"/>
      <c r="AC43" s="297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8" t="s">
        <v>30</v>
      </c>
      <c r="C44" s="149">
        <f>D10</f>
        <v>0.28410015454420506</v>
      </c>
      <c r="D44" s="6"/>
      <c r="E44" s="6"/>
      <c r="F44" s="6"/>
      <c r="G44" s="6"/>
      <c r="H44" s="5"/>
      <c r="I44" s="5"/>
      <c r="J44" s="5"/>
      <c r="K44" s="5"/>
      <c r="L44" s="330"/>
      <c r="M44" s="306"/>
      <c r="N44" s="299"/>
      <c r="O44" s="300"/>
      <c r="P44" s="301"/>
      <c r="Q44" s="302"/>
      <c r="R44" s="301"/>
      <c r="S44" s="302"/>
      <c r="T44" s="301"/>
      <c r="U44" s="302"/>
      <c r="V44" s="301"/>
      <c r="W44" s="303"/>
      <c r="X44" s="305"/>
      <c r="Y44" s="304"/>
      <c r="Z44" s="305"/>
      <c r="AA44" s="304"/>
      <c r="AB44" s="305"/>
      <c r="AC44" s="297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330"/>
      <c r="AR44" s="330"/>
      <c r="AS44" s="330"/>
      <c r="AT44" s="330"/>
      <c r="AU44" s="330"/>
      <c r="AV44" s="330"/>
      <c r="AW44" s="330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8" t="s">
        <v>43</v>
      </c>
      <c r="C45" s="149">
        <f>SUM(C46:C49)</f>
        <v>0.13878926967367175</v>
      </c>
      <c r="D45" s="6"/>
      <c r="E45" s="6"/>
      <c r="F45" s="6"/>
      <c r="G45" s="6"/>
      <c r="H45" s="5"/>
      <c r="I45" s="5"/>
      <c r="J45" s="5"/>
      <c r="K45" s="5"/>
      <c r="L45" s="330"/>
      <c r="M45" s="306"/>
      <c r="N45" s="307"/>
      <c r="O45" s="300"/>
      <c r="P45" s="301"/>
      <c r="Q45" s="302"/>
      <c r="R45" s="308"/>
      <c r="S45" s="302"/>
      <c r="T45" s="301"/>
      <c r="U45" s="302"/>
      <c r="V45" s="308"/>
      <c r="W45" s="303"/>
      <c r="X45" s="309"/>
      <c r="Y45" s="304"/>
      <c r="Z45" s="309"/>
      <c r="AA45" s="304"/>
      <c r="AB45" s="309"/>
      <c r="AC45" s="325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8" t="s">
        <v>31</v>
      </c>
      <c r="C46" s="149">
        <f>D11</f>
        <v>6.7193805150560171E-2</v>
      </c>
      <c r="D46" s="150">
        <f>SUM(C42:C45)</f>
        <v>1</v>
      </c>
      <c r="E46" s="150">
        <f>SUM(C42:C45)</f>
        <v>1</v>
      </c>
      <c r="F46" s="6"/>
      <c r="G46" s="6"/>
      <c r="H46" s="5"/>
      <c r="I46" s="5"/>
      <c r="J46" s="5"/>
      <c r="K46" s="5"/>
      <c r="L46" s="330"/>
      <c r="M46" s="298"/>
      <c r="N46" s="299"/>
      <c r="O46" s="303"/>
      <c r="P46" s="301"/>
      <c r="Q46" s="302"/>
      <c r="R46" s="301"/>
      <c r="S46" s="302"/>
      <c r="T46" s="301"/>
      <c r="U46" s="302"/>
      <c r="V46" s="301"/>
      <c r="W46" s="303"/>
      <c r="X46" s="305"/>
      <c r="Y46" s="304"/>
      <c r="Z46" s="305"/>
      <c r="AA46" s="304"/>
      <c r="AB46" s="305"/>
      <c r="AC46" s="297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330"/>
      <c r="AR46" s="330"/>
      <c r="AS46" s="330"/>
      <c r="AT46" s="330"/>
      <c r="AU46" s="330"/>
      <c r="AV46" s="330"/>
      <c r="AW46" s="330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8" t="s">
        <v>37</v>
      </c>
      <c r="C47" s="149">
        <f>D12</f>
        <v>1.0039849159199093E-2</v>
      </c>
      <c r="D47" s="6"/>
      <c r="E47" s="6"/>
      <c r="F47" s="6"/>
      <c r="G47" s="6"/>
      <c r="H47" s="5"/>
      <c r="I47" s="5"/>
      <c r="J47" s="5"/>
      <c r="K47" s="5"/>
      <c r="L47" s="330"/>
      <c r="M47" s="306"/>
      <c r="N47" s="315"/>
      <c r="O47" s="323"/>
      <c r="P47" s="293"/>
      <c r="Q47" s="294"/>
      <c r="R47" s="293"/>
      <c r="S47" s="294"/>
      <c r="T47" s="293"/>
      <c r="U47" s="314"/>
      <c r="V47" s="324"/>
      <c r="W47" s="303"/>
      <c r="X47" s="322"/>
      <c r="Y47" s="297"/>
      <c r="Z47" s="322"/>
      <c r="AA47" s="297"/>
      <c r="AB47" s="322"/>
      <c r="AC47" s="297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51" t="s">
        <v>28</v>
      </c>
      <c r="C48" s="149">
        <f>D8</f>
        <v>6.1113239758297633E-2</v>
      </c>
      <c r="D48" s="6"/>
      <c r="E48" s="6"/>
      <c r="F48" s="6"/>
      <c r="G48" s="6"/>
      <c r="H48" s="5"/>
      <c r="I48" s="5"/>
      <c r="J48" s="5"/>
      <c r="K48" s="5"/>
      <c r="L48" s="330"/>
      <c r="M48" s="298"/>
      <c r="N48" s="299"/>
      <c r="O48" s="300"/>
      <c r="P48" s="301"/>
      <c r="Q48" s="302"/>
      <c r="R48" s="301"/>
      <c r="S48" s="302"/>
      <c r="T48" s="301"/>
      <c r="U48" s="302"/>
      <c r="V48" s="301"/>
      <c r="W48" s="303"/>
      <c r="X48" s="305"/>
      <c r="Y48" s="304"/>
      <c r="Z48" s="305"/>
      <c r="AA48" s="304"/>
      <c r="AB48" s="305"/>
      <c r="AC48" s="297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52">
        <f>D14</f>
        <v>4.4237560561485569E-4</v>
      </c>
      <c r="D49" s="6"/>
      <c r="E49" s="6"/>
      <c r="F49" s="6"/>
      <c r="G49" s="6"/>
      <c r="H49" s="5"/>
      <c r="I49" s="5"/>
      <c r="J49" s="5"/>
      <c r="K49" s="5"/>
      <c r="L49" s="330"/>
      <c r="M49" s="298"/>
      <c r="N49" s="299"/>
      <c r="O49" s="300"/>
      <c r="P49" s="301"/>
      <c r="Q49" s="302"/>
      <c r="R49" s="301"/>
      <c r="S49" s="302"/>
      <c r="T49" s="301"/>
      <c r="U49" s="302"/>
      <c r="V49" s="301"/>
      <c r="W49" s="303"/>
      <c r="X49" s="305"/>
      <c r="Y49" s="304"/>
      <c r="Z49" s="305"/>
      <c r="AA49" s="304"/>
      <c r="AB49" s="305"/>
      <c r="AC49" s="297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50">
        <f>SUM(C45:C49)</f>
        <v>0.2775785393473435</v>
      </c>
      <c r="D50" s="6"/>
      <c r="E50" s="6"/>
      <c r="F50" s="6"/>
      <c r="G50" s="6"/>
      <c r="H50" s="5"/>
      <c r="I50" s="5"/>
      <c r="J50" s="5"/>
      <c r="K50" s="5"/>
      <c r="L50" s="330"/>
      <c r="M50" s="306"/>
      <c r="N50" s="299"/>
      <c r="O50" s="300"/>
      <c r="P50" s="301"/>
      <c r="Q50" s="302"/>
      <c r="R50" s="301"/>
      <c r="S50" s="302"/>
      <c r="T50" s="301"/>
      <c r="U50" s="302"/>
      <c r="V50" s="301"/>
      <c r="W50" s="303"/>
      <c r="X50" s="305"/>
      <c r="Y50" s="304"/>
      <c r="Z50" s="305"/>
      <c r="AA50" s="304"/>
      <c r="AB50" s="305"/>
      <c r="AC50" s="297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50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30"/>
      <c r="M51" s="306"/>
      <c r="N51" s="307"/>
      <c r="O51" s="300"/>
      <c r="P51" s="301"/>
      <c r="Q51" s="302"/>
      <c r="R51" s="308"/>
      <c r="S51" s="302"/>
      <c r="T51" s="301"/>
      <c r="U51" s="302"/>
      <c r="V51" s="308"/>
      <c r="W51" s="303"/>
      <c r="X51" s="309"/>
      <c r="Y51" s="304"/>
      <c r="Z51" s="309"/>
      <c r="AA51" s="304"/>
      <c r="AB51" s="309"/>
      <c r="AC51" s="297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330"/>
      <c r="AO51" s="330"/>
      <c r="AP51" s="330"/>
      <c r="AQ51" s="330"/>
      <c r="AR51" s="330"/>
      <c r="AS51" s="330"/>
      <c r="AT51" s="330"/>
      <c r="AU51" s="330"/>
      <c r="AV51" s="330"/>
      <c r="AW51" s="330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30"/>
      <c r="M52" s="298"/>
      <c r="N52" s="299"/>
      <c r="O52" s="303"/>
      <c r="P52" s="301"/>
      <c r="Q52" s="302"/>
      <c r="R52" s="301"/>
      <c r="S52" s="302"/>
      <c r="T52" s="301"/>
      <c r="U52" s="302"/>
      <c r="V52" s="301"/>
      <c r="W52" s="303"/>
      <c r="X52" s="305"/>
      <c r="Y52" s="304"/>
      <c r="Z52" s="305"/>
      <c r="AA52" s="304"/>
      <c r="AB52" s="305"/>
      <c r="AC52" s="297"/>
      <c r="AD52" s="330"/>
      <c r="AE52" s="330"/>
      <c r="AF52" s="330"/>
      <c r="AG52" s="330"/>
      <c r="AH52" s="330"/>
      <c r="AI52" s="330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30"/>
      <c r="M53" s="306"/>
      <c r="N53" s="315"/>
      <c r="O53" s="300"/>
      <c r="P53" s="301"/>
      <c r="Q53" s="302"/>
      <c r="R53" s="308"/>
      <c r="S53" s="302"/>
      <c r="T53" s="301"/>
      <c r="U53" s="302"/>
      <c r="V53" s="308"/>
      <c r="W53" s="303"/>
      <c r="X53" s="309"/>
      <c r="Y53" s="304"/>
      <c r="Z53" s="309"/>
      <c r="AA53" s="304"/>
      <c r="AB53" s="309"/>
      <c r="AC53" s="297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30"/>
      <c r="M54" s="310"/>
      <c r="N54" s="311"/>
      <c r="O54" s="312"/>
      <c r="P54" s="293"/>
      <c r="Q54" s="313"/>
      <c r="R54" s="293"/>
      <c r="S54" s="313"/>
      <c r="T54" s="293"/>
      <c r="U54" s="314"/>
      <c r="V54" s="293"/>
      <c r="W54" s="303"/>
      <c r="X54" s="305"/>
      <c r="Y54" s="304"/>
      <c r="Z54" s="305"/>
      <c r="AA54" s="304"/>
      <c r="AB54" s="305"/>
      <c r="AC54" s="297"/>
      <c r="AD54" s="330"/>
      <c r="AE54" s="330"/>
      <c r="AF54" s="330"/>
      <c r="AG54" s="330"/>
      <c r="AH54" s="330"/>
      <c r="AI54" s="330"/>
      <c r="AJ54" s="330"/>
      <c r="AK54" s="330"/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30"/>
      <c r="M55" s="490"/>
      <c r="N55" s="490"/>
      <c r="O55" s="310"/>
      <c r="P55" s="308"/>
      <c r="Q55" s="302"/>
      <c r="R55" s="308"/>
      <c r="S55" s="302"/>
      <c r="T55" s="308"/>
      <c r="U55" s="302"/>
      <c r="V55" s="308"/>
      <c r="W55" s="314"/>
      <c r="X55" s="309"/>
      <c r="Y55" s="304"/>
      <c r="Z55" s="309"/>
      <c r="AA55" s="304"/>
      <c r="AB55" s="309"/>
      <c r="AC55" s="297"/>
      <c r="AD55" s="330"/>
      <c r="AE55" s="330"/>
      <c r="AF55" s="330"/>
      <c r="AG55" s="330"/>
      <c r="AH55" s="330"/>
      <c r="AI55" s="330"/>
      <c r="AJ55" s="330"/>
      <c r="AK55" s="330"/>
      <c r="AL55" s="330"/>
      <c r="AM55" s="330"/>
      <c r="AN55" s="330"/>
      <c r="AO55" s="330"/>
      <c r="AP55" s="330"/>
      <c r="AQ55" s="330"/>
      <c r="AR55" s="330"/>
      <c r="AS55" s="330"/>
      <c r="AT55" s="330"/>
      <c r="AU55" s="330"/>
      <c r="AV55" s="330"/>
      <c r="AW55" s="330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30"/>
      <c r="M56" s="315"/>
      <c r="N56" s="315"/>
      <c r="O56" s="310"/>
      <c r="P56" s="308"/>
      <c r="Q56" s="302"/>
      <c r="R56" s="308"/>
      <c r="S56" s="302"/>
      <c r="T56" s="308"/>
      <c r="U56" s="302"/>
      <c r="V56" s="308"/>
      <c r="W56" s="314"/>
      <c r="X56" s="309"/>
      <c r="Y56" s="304"/>
      <c r="Z56" s="309"/>
      <c r="AA56" s="304"/>
      <c r="AB56" s="309"/>
      <c r="AC56" s="297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30"/>
      <c r="M57" s="490"/>
      <c r="N57" s="490"/>
      <c r="O57" s="310"/>
      <c r="P57" s="308"/>
      <c r="Q57" s="302"/>
      <c r="R57" s="308"/>
      <c r="S57" s="302"/>
      <c r="T57" s="308"/>
      <c r="U57" s="302"/>
      <c r="V57" s="301"/>
      <c r="W57" s="314"/>
      <c r="X57" s="309"/>
      <c r="Y57" s="304"/>
      <c r="Z57" s="309"/>
      <c r="AA57" s="304"/>
      <c r="AB57" s="309"/>
      <c r="AC57" s="297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0"/>
      <c r="AU57" s="330"/>
      <c r="AV57" s="330"/>
      <c r="AW57" s="330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30"/>
      <c r="M58" s="298"/>
      <c r="N58" s="299"/>
      <c r="O58" s="300"/>
      <c r="P58" s="301"/>
      <c r="Q58" s="302"/>
      <c r="R58" s="301"/>
      <c r="S58" s="302"/>
      <c r="T58" s="301"/>
      <c r="U58" s="302"/>
      <c r="V58" s="301"/>
      <c r="W58" s="303"/>
      <c r="X58" s="305"/>
      <c r="Y58" s="304"/>
      <c r="Z58" s="305"/>
      <c r="AA58" s="304"/>
      <c r="AB58" s="305"/>
      <c r="AC58" s="297"/>
      <c r="AD58" s="330"/>
      <c r="AE58" s="330"/>
      <c r="AF58" s="330"/>
      <c r="AG58" s="330"/>
      <c r="AH58" s="330"/>
      <c r="AI58" s="330"/>
      <c r="AJ58" s="330"/>
      <c r="AK58" s="330"/>
      <c r="AL58" s="330"/>
      <c r="AM58" s="330"/>
      <c r="AN58" s="330"/>
      <c r="AO58" s="330"/>
      <c r="AP58" s="330"/>
      <c r="AQ58" s="330"/>
      <c r="AR58" s="330"/>
      <c r="AS58" s="330"/>
      <c r="AT58" s="330"/>
      <c r="AU58" s="330"/>
      <c r="AV58" s="330"/>
      <c r="AW58" s="330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30"/>
      <c r="M59" s="298"/>
      <c r="N59" s="299"/>
      <c r="O59" s="300"/>
      <c r="P59" s="301"/>
      <c r="Q59" s="302"/>
      <c r="R59" s="301"/>
      <c r="S59" s="302"/>
      <c r="T59" s="301"/>
      <c r="U59" s="302"/>
      <c r="V59" s="301"/>
      <c r="W59" s="303"/>
      <c r="X59" s="305"/>
      <c r="Y59" s="304"/>
      <c r="Z59" s="305"/>
      <c r="AA59" s="304"/>
      <c r="AB59" s="305"/>
      <c r="AC59" s="297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0"/>
      <c r="AO59" s="330"/>
      <c r="AP59" s="330"/>
      <c r="AQ59" s="330"/>
      <c r="AR59" s="330"/>
      <c r="AS59" s="330"/>
      <c r="AT59" s="330"/>
      <c r="AU59" s="330"/>
      <c r="AV59" s="330"/>
      <c r="AW59" s="330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30"/>
      <c r="M60" s="298"/>
      <c r="N60" s="299"/>
      <c r="O60" s="300"/>
      <c r="P60" s="301"/>
      <c r="Q60" s="302"/>
      <c r="R60" s="301"/>
      <c r="S60" s="302"/>
      <c r="T60" s="301"/>
      <c r="U60" s="302"/>
      <c r="V60" s="301"/>
      <c r="W60" s="303"/>
      <c r="X60" s="305"/>
      <c r="Y60" s="304"/>
      <c r="Z60" s="305"/>
      <c r="AA60" s="304"/>
      <c r="AB60" s="305"/>
      <c r="AC60" s="297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30"/>
      <c r="M61" s="298"/>
      <c r="N61" s="307"/>
      <c r="O61" s="300"/>
      <c r="P61" s="301"/>
      <c r="Q61" s="302"/>
      <c r="R61" s="301"/>
      <c r="S61" s="302"/>
      <c r="T61" s="301"/>
      <c r="U61" s="302"/>
      <c r="V61" s="308"/>
      <c r="W61" s="303"/>
      <c r="X61" s="309"/>
      <c r="Y61" s="304"/>
      <c r="Z61" s="309"/>
      <c r="AA61" s="304"/>
      <c r="AB61" s="309"/>
      <c r="AC61" s="297"/>
      <c r="AD61" s="330"/>
      <c r="AE61" s="330"/>
      <c r="AF61" s="330"/>
      <c r="AG61" s="330"/>
      <c r="AH61" s="330"/>
      <c r="AI61" s="330"/>
      <c r="AJ61" s="330"/>
      <c r="AK61" s="330"/>
      <c r="AL61" s="330"/>
      <c r="AM61" s="330"/>
      <c r="AN61" s="330"/>
      <c r="AO61" s="330"/>
      <c r="AP61" s="330"/>
      <c r="AQ61" s="330"/>
      <c r="AR61" s="330"/>
      <c r="AS61" s="330"/>
      <c r="AT61" s="330"/>
      <c r="AU61" s="330"/>
      <c r="AV61" s="330"/>
      <c r="AW61" s="330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30"/>
      <c r="M62" s="298"/>
      <c r="N62" s="307"/>
      <c r="O62" s="300"/>
      <c r="P62" s="301"/>
      <c r="Q62" s="302"/>
      <c r="R62" s="301"/>
      <c r="S62" s="302"/>
      <c r="T62" s="301"/>
      <c r="U62" s="302"/>
      <c r="V62" s="308"/>
      <c r="W62" s="303"/>
      <c r="X62" s="305"/>
      <c r="Y62" s="304"/>
      <c r="Z62" s="305"/>
      <c r="AA62" s="304"/>
      <c r="AB62" s="305"/>
      <c r="AC62" s="297"/>
      <c r="AD62" s="330"/>
      <c r="AE62" s="330"/>
      <c r="AF62" s="330"/>
      <c r="AG62" s="330"/>
      <c r="AH62" s="330"/>
      <c r="AI62" s="330"/>
      <c r="AJ62" s="330"/>
      <c r="AK62" s="330"/>
      <c r="AL62" s="330"/>
      <c r="AM62" s="330"/>
      <c r="AN62" s="330"/>
      <c r="AO62" s="330"/>
      <c r="AP62" s="330"/>
      <c r="AQ62" s="330"/>
      <c r="AR62" s="330"/>
      <c r="AS62" s="330"/>
      <c r="AT62" s="330"/>
      <c r="AU62" s="330"/>
      <c r="AV62" s="330"/>
      <c r="AW62" s="330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30"/>
      <c r="M63" s="490"/>
      <c r="N63" s="490"/>
      <c r="O63" s="310"/>
      <c r="P63" s="308"/>
      <c r="Q63" s="302"/>
      <c r="R63" s="308"/>
      <c r="S63" s="302"/>
      <c r="T63" s="308"/>
      <c r="U63" s="302"/>
      <c r="V63" s="308"/>
      <c r="W63" s="314"/>
      <c r="X63" s="309"/>
      <c r="Y63" s="304"/>
      <c r="Z63" s="309"/>
      <c r="AA63" s="304"/>
      <c r="AB63" s="309"/>
      <c r="AC63" s="297"/>
      <c r="AD63" s="330"/>
      <c r="AE63" s="330"/>
      <c r="AF63" s="330"/>
      <c r="AG63" s="330"/>
      <c r="AH63" s="330"/>
      <c r="AI63" s="330"/>
      <c r="AJ63" s="330"/>
      <c r="AK63" s="330"/>
      <c r="AL63" s="330"/>
      <c r="AM63" s="330"/>
      <c r="AN63" s="330"/>
      <c r="AO63" s="330"/>
      <c r="AP63" s="330"/>
      <c r="AQ63" s="330"/>
      <c r="AR63" s="330"/>
      <c r="AS63" s="330"/>
      <c r="AT63" s="330"/>
      <c r="AU63" s="330"/>
      <c r="AV63" s="330"/>
      <c r="AW63" s="330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30"/>
      <c r="M64" s="488"/>
      <c r="N64" s="488"/>
      <c r="O64" s="488"/>
      <c r="P64" s="488"/>
      <c r="Q64" s="488"/>
      <c r="R64" s="488"/>
      <c r="S64" s="488"/>
      <c r="T64" s="488"/>
      <c r="U64" s="488"/>
      <c r="V64" s="488"/>
      <c r="W64" s="488"/>
      <c r="X64" s="488"/>
      <c r="Y64" s="488"/>
      <c r="Z64" s="488"/>
      <c r="AA64" s="488"/>
      <c r="AB64" s="488"/>
      <c r="AC64" s="297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30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30"/>
      <c r="M65" s="297"/>
      <c r="N65" s="292"/>
      <c r="O65" s="292"/>
      <c r="P65" s="297"/>
      <c r="Q65" s="297"/>
      <c r="R65" s="297"/>
      <c r="S65" s="297"/>
      <c r="T65" s="297"/>
      <c r="U65" s="297"/>
      <c r="V65" s="325"/>
      <c r="W65" s="325"/>
      <c r="X65" s="326"/>
      <c r="Y65" s="297"/>
      <c r="Z65" s="326"/>
      <c r="AA65" s="297"/>
      <c r="AB65" s="297"/>
      <c r="AC65" s="297"/>
      <c r="AD65" s="330"/>
      <c r="AE65" s="330"/>
      <c r="AF65" s="330"/>
      <c r="AG65" s="330"/>
      <c r="AH65" s="330"/>
      <c r="AI65" s="330"/>
      <c r="AJ65" s="330"/>
      <c r="AK65" s="330"/>
      <c r="AL65" s="330"/>
      <c r="AM65" s="330"/>
      <c r="AN65" s="330"/>
      <c r="AO65" s="330"/>
      <c r="AP65" s="330"/>
      <c r="AQ65" s="330"/>
      <c r="AR65" s="330"/>
      <c r="AS65" s="330"/>
      <c r="AT65" s="330"/>
      <c r="AU65" s="330"/>
      <c r="AV65" s="330"/>
      <c r="AW65" s="330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30"/>
      <c r="M66" s="297"/>
      <c r="N66" s="292"/>
      <c r="O66" s="292"/>
      <c r="P66" s="325"/>
      <c r="Q66" s="325"/>
      <c r="R66" s="325"/>
      <c r="S66" s="325"/>
      <c r="T66" s="325"/>
      <c r="U66" s="325"/>
      <c r="V66" s="325"/>
      <c r="W66" s="325"/>
      <c r="X66" s="326"/>
      <c r="Y66" s="297"/>
      <c r="Z66" s="326"/>
      <c r="AA66" s="297"/>
      <c r="AB66" s="297"/>
      <c r="AC66" s="297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0"/>
      <c r="AO66" s="330"/>
      <c r="AP66" s="330"/>
      <c r="AQ66" s="330"/>
      <c r="AR66" s="330"/>
      <c r="AS66" s="330"/>
      <c r="AT66" s="330"/>
      <c r="AU66" s="330"/>
      <c r="AV66" s="330"/>
      <c r="AW66" s="330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330"/>
      <c r="AL67" s="330"/>
      <c r="AM67" s="330"/>
      <c r="AN67" s="330"/>
      <c r="AO67" s="330"/>
      <c r="AP67" s="330"/>
      <c r="AQ67" s="330"/>
      <c r="AR67" s="330"/>
      <c r="AS67" s="330"/>
      <c r="AT67" s="330"/>
      <c r="AU67" s="330"/>
      <c r="AV67" s="330"/>
      <c r="AW67" s="330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330"/>
      <c r="AL68" s="330"/>
      <c r="AM68" s="330"/>
      <c r="AN68" s="330"/>
      <c r="AO68" s="330"/>
      <c r="AP68" s="330"/>
      <c r="AQ68" s="330"/>
      <c r="AR68" s="330"/>
      <c r="AS68" s="330"/>
      <c r="AT68" s="330"/>
      <c r="AU68" s="330"/>
      <c r="AV68" s="330"/>
      <c r="AW68" s="330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30"/>
      <c r="M69" s="330"/>
      <c r="N69" s="330"/>
      <c r="O69" s="330"/>
      <c r="P69" s="330"/>
      <c r="Q69" s="330"/>
      <c r="R69" s="330"/>
      <c r="S69" s="330"/>
      <c r="T69" s="330"/>
      <c r="U69" s="330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330"/>
      <c r="AL69" s="330"/>
      <c r="AM69" s="330"/>
      <c r="AN69" s="330"/>
      <c r="AO69" s="330"/>
      <c r="AP69" s="330"/>
      <c r="AQ69" s="330"/>
      <c r="AR69" s="330"/>
      <c r="AS69" s="330"/>
      <c r="AT69" s="330"/>
      <c r="AU69" s="330"/>
      <c r="AV69" s="330"/>
      <c r="AW69" s="330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330"/>
      <c r="AL70" s="330"/>
      <c r="AM70" s="330"/>
      <c r="AN70" s="330"/>
      <c r="AO70" s="330"/>
      <c r="AP70" s="330"/>
      <c r="AQ70" s="330"/>
      <c r="AR70" s="330"/>
      <c r="AS70" s="330"/>
      <c r="AT70" s="330"/>
      <c r="AU70" s="330"/>
      <c r="AV70" s="330"/>
      <c r="AW70" s="330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  <c r="AV71" s="330"/>
      <c r="AW71" s="330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330"/>
      <c r="AL72" s="330"/>
      <c r="AM72" s="330"/>
      <c r="AN72" s="330"/>
      <c r="AO72" s="330"/>
      <c r="AP72" s="330"/>
      <c r="AQ72" s="330"/>
      <c r="AR72" s="330"/>
      <c r="AS72" s="330"/>
      <c r="AT72" s="330"/>
      <c r="AU72" s="330"/>
      <c r="AV72" s="330"/>
      <c r="AW72" s="330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30"/>
      <c r="M73" s="330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330"/>
      <c r="AL73" s="330"/>
      <c r="AM73" s="330"/>
      <c r="AN73" s="330"/>
      <c r="AO73" s="330"/>
      <c r="AP73" s="330"/>
      <c r="AQ73" s="330"/>
      <c r="AR73" s="330"/>
      <c r="AS73" s="330"/>
      <c r="AT73" s="330"/>
      <c r="AU73" s="330"/>
      <c r="AV73" s="330"/>
      <c r="AW73" s="330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330"/>
      <c r="AL74" s="330"/>
      <c r="AM74" s="330"/>
      <c r="AN74" s="330"/>
      <c r="AO74" s="330"/>
      <c r="AP74" s="330"/>
      <c r="AQ74" s="330"/>
      <c r="AR74" s="330"/>
      <c r="AS74" s="330"/>
      <c r="AT74" s="330"/>
      <c r="AU74" s="330"/>
      <c r="AV74" s="330"/>
      <c r="AW74" s="330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30"/>
      <c r="M75" s="330"/>
      <c r="N75" s="330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330"/>
      <c r="AL75" s="330"/>
      <c r="AM75" s="330"/>
      <c r="AN75" s="330"/>
      <c r="AO75" s="330"/>
      <c r="AP75" s="330"/>
      <c r="AQ75" s="330"/>
      <c r="AR75" s="330"/>
      <c r="AS75" s="330"/>
      <c r="AT75" s="330"/>
      <c r="AU75" s="330"/>
      <c r="AV75" s="330"/>
      <c r="AW75" s="330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  <c r="AQ78" s="330"/>
      <c r="AR78" s="330"/>
      <c r="AS78" s="330"/>
      <c r="AT78" s="330"/>
      <c r="AU78" s="330"/>
      <c r="AV78" s="330"/>
      <c r="AW78" s="330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30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330"/>
      <c r="AL80" s="330"/>
      <c r="AM80" s="330"/>
      <c r="AN80" s="330"/>
      <c r="AO80" s="330"/>
      <c r="AP80" s="330"/>
      <c r="AQ80" s="330"/>
      <c r="AR80" s="330"/>
      <c r="AS80" s="330"/>
      <c r="AT80" s="330"/>
      <c r="AU80" s="330"/>
      <c r="AV80" s="330"/>
      <c r="AW80" s="330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0"/>
      <c r="AM82" s="330"/>
      <c r="AN82" s="330"/>
      <c r="AO82" s="330"/>
      <c r="AP82" s="330"/>
      <c r="AQ82" s="330"/>
      <c r="AR82" s="330"/>
      <c r="AS82" s="330"/>
      <c r="AT82" s="330"/>
      <c r="AU82" s="330"/>
      <c r="AV82" s="330"/>
      <c r="AW82" s="330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0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30"/>
      <c r="M84" s="330"/>
      <c r="N84" s="330"/>
      <c r="O84" s="330"/>
      <c r="P84" s="330"/>
      <c r="Q84" s="330"/>
      <c r="R84" s="330"/>
      <c r="S84" s="330"/>
      <c r="T84" s="330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330"/>
      <c r="AL84" s="330"/>
      <c r="AM84" s="330"/>
      <c r="AN84" s="330"/>
      <c r="AO84" s="330"/>
      <c r="AP84" s="330"/>
      <c r="AQ84" s="330"/>
      <c r="AR84" s="330"/>
      <c r="AS84" s="330"/>
      <c r="AT84" s="330"/>
      <c r="AU84" s="330"/>
      <c r="AV84" s="330"/>
      <c r="AW84" s="330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330"/>
      <c r="AL85" s="330"/>
      <c r="AM85" s="330"/>
      <c r="AN85" s="330"/>
      <c r="AO85" s="330"/>
      <c r="AP85" s="330"/>
      <c r="AQ85" s="330"/>
      <c r="AR85" s="330"/>
      <c r="AS85" s="330"/>
      <c r="AT85" s="330"/>
      <c r="AU85" s="330"/>
      <c r="AV85" s="330"/>
      <c r="AW85" s="330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330"/>
      <c r="AL86" s="330"/>
      <c r="AM86" s="330"/>
      <c r="AN86" s="330"/>
      <c r="AO86" s="330"/>
      <c r="AP86" s="330"/>
      <c r="AQ86" s="330"/>
      <c r="AR86" s="330"/>
      <c r="AS86" s="330"/>
      <c r="AT86" s="330"/>
      <c r="AU86" s="330"/>
      <c r="AV86" s="330"/>
      <c r="AW86" s="330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30"/>
      <c r="M87" s="330"/>
      <c r="N87" s="330"/>
      <c r="O87" s="330"/>
      <c r="P87" s="330"/>
      <c r="Q87" s="330"/>
      <c r="R87" s="330"/>
      <c r="S87" s="330"/>
      <c r="T87" s="330"/>
      <c r="U87" s="330"/>
      <c r="V87" s="330"/>
      <c r="W87" s="330"/>
      <c r="X87" s="330"/>
      <c r="Y87" s="330"/>
      <c r="Z87" s="330"/>
      <c r="AA87" s="330"/>
      <c r="AB87" s="330"/>
      <c r="AC87" s="330"/>
      <c r="AD87" s="330"/>
      <c r="AE87" s="330"/>
      <c r="AF87" s="330"/>
      <c r="AG87" s="330"/>
      <c r="AH87" s="330"/>
      <c r="AI87" s="330"/>
      <c r="AJ87" s="330"/>
      <c r="AK87" s="330"/>
      <c r="AL87" s="330"/>
      <c r="AM87" s="330"/>
      <c r="AN87" s="330"/>
      <c r="AO87" s="330"/>
      <c r="AP87" s="330"/>
      <c r="AQ87" s="330"/>
      <c r="AR87" s="330"/>
      <c r="AS87" s="330"/>
      <c r="AT87" s="330"/>
      <c r="AU87" s="330"/>
      <c r="AV87" s="330"/>
      <c r="AW87" s="330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30"/>
      <c r="M88" s="330"/>
      <c r="N88" s="330"/>
      <c r="O88" s="330"/>
      <c r="P88" s="330"/>
      <c r="Q88" s="330"/>
      <c r="R88" s="330"/>
      <c r="S88" s="330"/>
      <c r="T88" s="330"/>
      <c r="U88" s="330"/>
      <c r="V88" s="330"/>
      <c r="W88" s="330"/>
      <c r="X88" s="330"/>
      <c r="Y88" s="330"/>
      <c r="Z88" s="330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  <c r="AM88" s="330"/>
      <c r="AN88" s="330"/>
      <c r="AO88" s="330"/>
      <c r="AP88" s="330"/>
      <c r="AQ88" s="330"/>
      <c r="AR88" s="330"/>
      <c r="AS88" s="330"/>
      <c r="AT88" s="330"/>
      <c r="AU88" s="330"/>
      <c r="AV88" s="330"/>
      <c r="AW88" s="330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30"/>
      <c r="M89" s="330"/>
      <c r="N89" s="330"/>
      <c r="O89" s="330"/>
      <c r="P89" s="330"/>
      <c r="Q89" s="330"/>
      <c r="R89" s="330"/>
      <c r="S89" s="330"/>
      <c r="T89" s="330"/>
      <c r="U89" s="330"/>
      <c r="V89" s="330"/>
      <c r="W89" s="330"/>
      <c r="X89" s="330"/>
      <c r="Y89" s="330"/>
      <c r="Z89" s="330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330"/>
      <c r="AL89" s="330"/>
      <c r="AM89" s="330"/>
      <c r="AN89" s="330"/>
      <c r="AO89" s="330"/>
      <c r="AP89" s="330"/>
      <c r="AQ89" s="330"/>
      <c r="AR89" s="330"/>
      <c r="AS89" s="330"/>
      <c r="AT89" s="330"/>
      <c r="AU89" s="330"/>
      <c r="AV89" s="330"/>
      <c r="AW89" s="330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30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0"/>
      <c r="Z90" s="330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  <c r="AM90" s="330"/>
      <c r="AN90" s="330"/>
      <c r="AO90" s="330"/>
      <c r="AP90" s="330"/>
      <c r="AQ90" s="330"/>
      <c r="AR90" s="330"/>
      <c r="AS90" s="330"/>
      <c r="AT90" s="330"/>
      <c r="AU90" s="330"/>
      <c r="AV90" s="330"/>
      <c r="AW90" s="330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0"/>
      <c r="AT95" s="330"/>
      <c r="AU95" s="330"/>
      <c r="AV95" s="330"/>
      <c r="AW95" s="330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0"/>
      <c r="AS98" s="330"/>
      <c r="AT98" s="330"/>
      <c r="AU98" s="330"/>
      <c r="AV98" s="330"/>
      <c r="AW98" s="330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30"/>
      <c r="M99" s="330"/>
      <c r="N99" s="330"/>
      <c r="O99" s="330"/>
      <c r="P99" s="330"/>
      <c r="Q99" s="330"/>
      <c r="R99" s="330"/>
      <c r="S99" s="330"/>
      <c r="T99" s="330"/>
      <c r="U99" s="330"/>
      <c r="V99" s="330"/>
      <c r="W99" s="330"/>
      <c r="X99" s="330"/>
      <c r="Y99" s="330"/>
      <c r="Z99" s="330"/>
      <c r="AA99" s="330"/>
      <c r="AB99" s="330"/>
      <c r="AC99" s="330"/>
      <c r="AD99" s="330"/>
      <c r="AE99" s="330"/>
      <c r="AF99" s="330"/>
      <c r="AG99" s="330"/>
      <c r="AH99" s="330"/>
      <c r="AI99" s="330"/>
      <c r="AJ99" s="330"/>
      <c r="AK99" s="330"/>
      <c r="AL99" s="330"/>
      <c r="AM99" s="330"/>
      <c r="AN99" s="330"/>
      <c r="AO99" s="330"/>
      <c r="AP99" s="330"/>
      <c r="AQ99" s="330"/>
      <c r="AR99" s="330"/>
      <c r="AS99" s="330"/>
      <c r="AT99" s="330"/>
      <c r="AU99" s="330"/>
      <c r="AV99" s="330"/>
      <c r="AW99" s="330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30"/>
      <c r="M100" s="330"/>
      <c r="N100" s="330"/>
      <c r="O100" s="330"/>
      <c r="P100" s="330"/>
      <c r="Q100" s="330"/>
      <c r="R100" s="330"/>
      <c r="S100" s="330"/>
      <c r="T100" s="330"/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0"/>
      <c r="AM100" s="330"/>
      <c r="AN100" s="330"/>
      <c r="AO100" s="330"/>
      <c r="AP100" s="330"/>
      <c r="AQ100" s="330"/>
      <c r="AR100" s="330"/>
      <c r="AS100" s="330"/>
      <c r="AT100" s="330"/>
      <c r="AU100" s="330"/>
      <c r="AV100" s="330"/>
      <c r="AW100" s="330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30"/>
      <c r="M101" s="330"/>
      <c r="N101" s="330"/>
      <c r="O101" s="330"/>
      <c r="P101" s="330"/>
      <c r="Q101" s="330"/>
      <c r="R101" s="330"/>
      <c r="S101" s="330"/>
      <c r="T101" s="330"/>
      <c r="U101" s="330"/>
      <c r="V101" s="330"/>
      <c r="W101" s="330"/>
      <c r="X101" s="330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  <c r="AM101" s="330"/>
      <c r="AN101" s="330"/>
      <c r="AO101" s="330"/>
      <c r="AP101" s="330"/>
      <c r="AQ101" s="330"/>
      <c r="AR101" s="330"/>
      <c r="AS101" s="330"/>
      <c r="AT101" s="330"/>
      <c r="AU101" s="330"/>
      <c r="AV101" s="330"/>
      <c r="AW101" s="330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30"/>
      <c r="M102" s="330"/>
      <c r="N102" s="330"/>
      <c r="O102" s="330"/>
      <c r="P102" s="330"/>
      <c r="Q102" s="330"/>
      <c r="R102" s="330"/>
      <c r="S102" s="330"/>
      <c r="T102" s="330"/>
      <c r="U102" s="330"/>
      <c r="V102" s="330"/>
      <c r="W102" s="330"/>
      <c r="X102" s="330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0"/>
      <c r="AR102" s="330"/>
      <c r="AS102" s="330"/>
      <c r="AT102" s="330"/>
      <c r="AU102" s="330"/>
      <c r="AV102" s="330"/>
      <c r="AW102" s="330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30"/>
      <c r="M103" s="330"/>
      <c r="N103" s="330"/>
      <c r="O103" s="330"/>
      <c r="P103" s="330"/>
      <c r="Q103" s="330"/>
      <c r="R103" s="330"/>
      <c r="S103" s="330"/>
      <c r="T103" s="330"/>
      <c r="U103" s="330"/>
      <c r="V103" s="330"/>
      <c r="W103" s="330"/>
      <c r="X103" s="330"/>
      <c r="Y103" s="330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0"/>
      <c r="AR103" s="330"/>
      <c r="AS103" s="330"/>
      <c r="AT103" s="330"/>
      <c r="AU103" s="330"/>
      <c r="AV103" s="330"/>
      <c r="AW103" s="330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30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330"/>
      <c r="AO104" s="330"/>
      <c r="AP104" s="330"/>
      <c r="AQ104" s="330"/>
      <c r="AR104" s="330"/>
      <c r="AS104" s="330"/>
      <c r="AT104" s="330"/>
      <c r="AU104" s="330"/>
      <c r="AV104" s="330"/>
      <c r="AW104" s="330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30"/>
      <c r="M105" s="330"/>
      <c r="N105" s="330"/>
      <c r="O105" s="330"/>
      <c r="P105" s="330"/>
      <c r="Q105" s="330"/>
      <c r="R105" s="330"/>
      <c r="S105" s="330"/>
      <c r="T105" s="330"/>
      <c r="U105" s="330"/>
      <c r="V105" s="330"/>
      <c r="W105" s="330"/>
      <c r="X105" s="330"/>
      <c r="Y105" s="33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330"/>
      <c r="AL105" s="330"/>
      <c r="AM105" s="330"/>
      <c r="AN105" s="330"/>
      <c r="AO105" s="330"/>
      <c r="AP105" s="330"/>
      <c r="AQ105" s="330"/>
      <c r="AR105" s="330"/>
      <c r="AS105" s="330"/>
      <c r="AT105" s="330"/>
      <c r="AU105" s="330"/>
      <c r="AV105" s="330"/>
      <c r="AW105" s="330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30"/>
      <c r="M106" s="330"/>
      <c r="N106" s="330"/>
      <c r="O106" s="330"/>
      <c r="P106" s="330"/>
      <c r="Q106" s="330"/>
      <c r="R106" s="330"/>
      <c r="S106" s="330"/>
      <c r="T106" s="330"/>
      <c r="U106" s="330"/>
      <c r="V106" s="330"/>
      <c r="W106" s="330"/>
      <c r="X106" s="330"/>
      <c r="Y106" s="330"/>
      <c r="Z106" s="330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330"/>
      <c r="AL106" s="330"/>
      <c r="AM106" s="330"/>
      <c r="AN106" s="330"/>
      <c r="AO106" s="330"/>
      <c r="AP106" s="330"/>
      <c r="AQ106" s="330"/>
      <c r="AR106" s="330"/>
      <c r="AS106" s="330"/>
      <c r="AT106" s="330"/>
      <c r="AU106" s="330"/>
      <c r="AV106" s="330"/>
      <c r="AW106" s="330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30"/>
      <c r="M107" s="330"/>
      <c r="N107" s="330"/>
      <c r="O107" s="330"/>
      <c r="P107" s="330"/>
      <c r="Q107" s="330"/>
      <c r="R107" s="330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330"/>
      <c r="AL107" s="330"/>
      <c r="AM107" s="330"/>
      <c r="AN107" s="330"/>
      <c r="AO107" s="330"/>
      <c r="AP107" s="330"/>
      <c r="AQ107" s="330"/>
      <c r="AR107" s="330"/>
      <c r="AS107" s="330"/>
      <c r="AT107" s="330"/>
      <c r="AU107" s="330"/>
      <c r="AV107" s="330"/>
      <c r="AW107" s="330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30"/>
      <c r="M108" s="330"/>
      <c r="N108" s="330"/>
      <c r="O108" s="330"/>
      <c r="P108" s="330"/>
      <c r="Q108" s="330"/>
      <c r="R108" s="330"/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  <c r="AR108" s="330"/>
      <c r="AS108" s="330"/>
      <c r="AT108" s="330"/>
      <c r="AU108" s="330"/>
      <c r="AV108" s="330"/>
      <c r="AW108" s="330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30"/>
      <c r="M109" s="330"/>
      <c r="N109" s="330"/>
      <c r="O109" s="330"/>
      <c r="P109" s="330"/>
      <c r="Q109" s="330"/>
      <c r="R109" s="330"/>
      <c r="S109" s="330"/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30"/>
      <c r="M110" s="330"/>
      <c r="N110" s="330"/>
      <c r="O110" s="330"/>
      <c r="P110" s="330"/>
      <c r="Q110" s="330"/>
      <c r="R110" s="330"/>
      <c r="S110" s="330"/>
      <c r="T110" s="330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330"/>
      <c r="AL110" s="330"/>
      <c r="AM110" s="330"/>
      <c r="AN110" s="330"/>
      <c r="AO110" s="330"/>
      <c r="AP110" s="330"/>
      <c r="AQ110" s="330"/>
      <c r="AR110" s="330"/>
      <c r="AS110" s="330"/>
      <c r="AT110" s="330"/>
      <c r="AU110" s="330"/>
      <c r="AV110" s="330"/>
      <c r="AW110" s="330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30"/>
      <c r="M111" s="330"/>
      <c r="N111" s="330"/>
      <c r="O111" s="330"/>
      <c r="P111" s="330"/>
      <c r="Q111" s="330"/>
      <c r="R111" s="330"/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  <c r="AR111" s="330"/>
      <c r="AS111" s="330"/>
      <c r="AT111" s="330"/>
      <c r="AU111" s="330"/>
      <c r="AV111" s="330"/>
      <c r="AW111" s="330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30"/>
      <c r="M112" s="330"/>
      <c r="N112" s="330"/>
      <c r="O112" s="330"/>
      <c r="P112" s="330"/>
      <c r="Q112" s="330"/>
      <c r="R112" s="330"/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30"/>
      <c r="M113" s="330"/>
      <c r="N113" s="330"/>
      <c r="O113" s="330"/>
      <c r="P113" s="330"/>
      <c r="Q113" s="330"/>
      <c r="R113" s="330"/>
      <c r="S113" s="330"/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30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0"/>
      <c r="AR114" s="330"/>
      <c r="AS114" s="330"/>
      <c r="AT114" s="330"/>
      <c r="AU114" s="330"/>
      <c r="AV114" s="330"/>
      <c r="AW114" s="330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30"/>
      <c r="M115" s="330"/>
      <c r="N115" s="330"/>
      <c r="O115" s="330"/>
      <c r="P115" s="330"/>
      <c r="Q115" s="330"/>
      <c r="R115" s="330"/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  <c r="AR115" s="330"/>
      <c r="AS115" s="330"/>
      <c r="AT115" s="330"/>
      <c r="AU115" s="330"/>
      <c r="AV115" s="330"/>
      <c r="AW115" s="330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30"/>
      <c r="M116" s="330"/>
      <c r="N116" s="330"/>
      <c r="O116" s="330"/>
      <c r="P116" s="330"/>
      <c r="Q116" s="330"/>
      <c r="R116" s="330"/>
      <c r="S116" s="330"/>
      <c r="T116" s="330"/>
      <c r="U116" s="330"/>
      <c r="V116" s="330"/>
      <c r="W116" s="330"/>
      <c r="X116" s="330"/>
      <c r="Y116" s="330"/>
      <c r="Z116" s="330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  <c r="AR116" s="330"/>
      <c r="AS116" s="330"/>
      <c r="AT116" s="330"/>
      <c r="AU116" s="330"/>
      <c r="AV116" s="330"/>
      <c r="AW116" s="330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30"/>
      <c r="M117" s="330"/>
      <c r="N117" s="330"/>
      <c r="O117" s="330"/>
      <c r="P117" s="330"/>
      <c r="Q117" s="330"/>
      <c r="R117" s="330"/>
      <c r="S117" s="330"/>
      <c r="T117" s="330"/>
      <c r="U117" s="330"/>
      <c r="V117" s="330"/>
      <c r="W117" s="330"/>
      <c r="X117" s="330"/>
      <c r="Y117" s="33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330"/>
      <c r="AL117" s="330"/>
      <c r="AM117" s="330"/>
      <c r="AN117" s="330"/>
      <c r="AO117" s="330"/>
      <c r="AP117" s="330"/>
      <c r="AQ117" s="330"/>
      <c r="AR117" s="330"/>
      <c r="AS117" s="330"/>
      <c r="AT117" s="330"/>
      <c r="AU117" s="330"/>
      <c r="AV117" s="330"/>
      <c r="AW117" s="330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  <c r="AN118" s="330"/>
      <c r="AO118" s="330"/>
      <c r="AP118" s="330"/>
      <c r="AQ118" s="330"/>
      <c r="AR118" s="330"/>
      <c r="AS118" s="330"/>
      <c r="AT118" s="330"/>
      <c r="AU118" s="330"/>
      <c r="AV118" s="330"/>
      <c r="AW118" s="330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30"/>
      <c r="M119" s="330"/>
      <c r="N119" s="330"/>
      <c r="O119" s="330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  <c r="AN119" s="330"/>
      <c r="AO119" s="330"/>
      <c r="AP119" s="330"/>
      <c r="AQ119" s="330"/>
      <c r="AR119" s="330"/>
      <c r="AS119" s="330"/>
      <c r="AT119" s="330"/>
      <c r="AU119" s="330"/>
      <c r="AV119" s="330"/>
      <c r="AW119" s="330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30"/>
      <c r="M120" s="330"/>
      <c r="N120" s="330"/>
      <c r="O120" s="330"/>
      <c r="P120" s="330"/>
      <c r="Q120" s="330"/>
      <c r="R120" s="330"/>
      <c r="S120" s="330"/>
      <c r="T120" s="330"/>
      <c r="U120" s="330"/>
      <c r="V120" s="330"/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0"/>
      <c r="AM120" s="330"/>
      <c r="AN120" s="330"/>
      <c r="AO120" s="330"/>
      <c r="AP120" s="330"/>
      <c r="AQ120" s="330"/>
      <c r="AR120" s="330"/>
      <c r="AS120" s="330"/>
      <c r="AT120" s="330"/>
      <c r="AU120" s="330"/>
      <c r="AV120" s="330"/>
      <c r="AW120" s="330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30"/>
      <c r="M121" s="330"/>
      <c r="N121" s="330"/>
      <c r="O121" s="330"/>
      <c r="P121" s="330"/>
      <c r="Q121" s="330"/>
      <c r="R121" s="330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330"/>
      <c r="AL121" s="330"/>
      <c r="AM121" s="330"/>
      <c r="AN121" s="330"/>
      <c r="AO121" s="330"/>
      <c r="AP121" s="330"/>
      <c r="AQ121" s="330"/>
      <c r="AR121" s="330"/>
      <c r="AS121" s="330"/>
      <c r="AT121" s="330"/>
      <c r="AU121" s="330"/>
      <c r="AV121" s="330"/>
      <c r="AW121" s="330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30"/>
      <c r="M122" s="330"/>
      <c r="N122" s="330"/>
      <c r="O122" s="330"/>
      <c r="P122" s="330"/>
      <c r="Q122" s="330"/>
      <c r="R122" s="330"/>
      <c r="S122" s="330"/>
      <c r="T122" s="330"/>
      <c r="U122" s="330"/>
      <c r="V122" s="330"/>
      <c r="W122" s="330"/>
      <c r="X122" s="330"/>
      <c r="Y122" s="330"/>
      <c r="Z122" s="330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330"/>
      <c r="AL122" s="330"/>
      <c r="AM122" s="330"/>
      <c r="AN122" s="330"/>
      <c r="AO122" s="330"/>
      <c r="AP122" s="330"/>
      <c r="AQ122" s="330"/>
      <c r="AR122" s="330"/>
      <c r="AS122" s="330"/>
      <c r="AT122" s="330"/>
      <c r="AU122" s="330"/>
      <c r="AV122" s="330"/>
      <c r="AW122" s="330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30"/>
      <c r="M123" s="330"/>
      <c r="N123" s="330"/>
      <c r="O123" s="330"/>
      <c r="P123" s="330"/>
      <c r="Q123" s="330"/>
      <c r="R123" s="330"/>
      <c r="S123" s="330"/>
      <c r="T123" s="330"/>
      <c r="U123" s="330"/>
      <c r="V123" s="330"/>
      <c r="W123" s="330"/>
      <c r="X123" s="330"/>
      <c r="Y123" s="330"/>
      <c r="Z123" s="330"/>
      <c r="AA123" s="330"/>
      <c r="AB123" s="330"/>
      <c r="AC123" s="330"/>
      <c r="AD123" s="330"/>
      <c r="AE123" s="330"/>
      <c r="AF123" s="330"/>
      <c r="AG123" s="330"/>
      <c r="AH123" s="330"/>
      <c r="AI123" s="330"/>
      <c r="AJ123" s="330"/>
      <c r="AK123" s="330"/>
      <c r="AL123" s="330"/>
      <c r="AM123" s="330"/>
      <c r="AN123" s="330"/>
      <c r="AO123" s="330"/>
      <c r="AP123" s="330"/>
      <c r="AQ123" s="330"/>
      <c r="AR123" s="330"/>
      <c r="AS123" s="330"/>
      <c r="AT123" s="330"/>
      <c r="AU123" s="330"/>
      <c r="AV123" s="330"/>
      <c r="AW123" s="330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30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0"/>
      <c r="AM124" s="330"/>
      <c r="AN124" s="330"/>
      <c r="AO124" s="330"/>
      <c r="AP124" s="330"/>
      <c r="AQ124" s="330"/>
      <c r="AR124" s="330"/>
      <c r="AS124" s="330"/>
      <c r="AT124" s="330"/>
      <c r="AU124" s="330"/>
      <c r="AV124" s="330"/>
      <c r="AW124" s="330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30"/>
      <c r="M125" s="330"/>
      <c r="N125" s="330"/>
      <c r="O125" s="330"/>
      <c r="P125" s="330"/>
      <c r="Q125" s="330"/>
      <c r="R125" s="330"/>
      <c r="S125" s="330"/>
      <c r="T125" s="330"/>
      <c r="U125" s="330"/>
      <c r="V125" s="330"/>
      <c r="W125" s="330"/>
      <c r="X125" s="330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330"/>
      <c r="AT125" s="330"/>
      <c r="AU125" s="330"/>
      <c r="AV125" s="330"/>
      <c r="AW125" s="330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30"/>
      <c r="M126" s="330"/>
      <c r="N126" s="330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30"/>
      <c r="M127" s="330"/>
      <c r="N127" s="330"/>
      <c r="O127" s="330"/>
      <c r="P127" s="330"/>
      <c r="Q127" s="330"/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0"/>
      <c r="AM127" s="330"/>
      <c r="AN127" s="330"/>
      <c r="AO127" s="330"/>
      <c r="AP127" s="330"/>
      <c r="AQ127" s="330"/>
      <c r="AR127" s="330"/>
      <c r="AS127" s="330"/>
      <c r="AT127" s="330"/>
      <c r="AU127" s="330"/>
      <c r="AV127" s="330"/>
      <c r="AW127" s="330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30"/>
      <c r="M128" s="330"/>
      <c r="N128" s="330"/>
      <c r="O128" s="330"/>
      <c r="P128" s="330"/>
      <c r="Q128" s="330"/>
      <c r="R128" s="330"/>
      <c r="S128" s="330"/>
      <c r="T128" s="330"/>
      <c r="U128" s="330"/>
      <c r="V128" s="330"/>
      <c r="W128" s="330"/>
      <c r="X128" s="330"/>
      <c r="Y128" s="330"/>
      <c r="Z128" s="330"/>
      <c r="AA128" s="330"/>
      <c r="AB128" s="330"/>
      <c r="AC128" s="330"/>
      <c r="AD128" s="330"/>
      <c r="AE128" s="330"/>
      <c r="AF128" s="330"/>
      <c r="AG128" s="330"/>
      <c r="AH128" s="330"/>
      <c r="AI128" s="330"/>
      <c r="AJ128" s="330"/>
      <c r="AK128" s="330"/>
      <c r="AL128" s="330"/>
      <c r="AM128" s="330"/>
      <c r="AN128" s="330"/>
      <c r="AO128" s="330"/>
      <c r="AP128" s="330"/>
      <c r="AQ128" s="330"/>
      <c r="AR128" s="330"/>
      <c r="AS128" s="330"/>
      <c r="AT128" s="330"/>
      <c r="AU128" s="330"/>
      <c r="AV128" s="330"/>
      <c r="AW128" s="330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30"/>
      <c r="M129" s="330"/>
      <c r="N129" s="330"/>
      <c r="O129" s="330"/>
      <c r="P129" s="330"/>
      <c r="Q129" s="330"/>
      <c r="R129" s="330"/>
      <c r="S129" s="330"/>
      <c r="T129" s="330"/>
      <c r="U129" s="330"/>
      <c r="V129" s="330"/>
      <c r="W129" s="330"/>
      <c r="X129" s="330"/>
      <c r="Y129" s="330"/>
      <c r="Z129" s="330"/>
      <c r="AA129" s="330"/>
      <c r="AB129" s="330"/>
      <c r="AC129" s="330"/>
      <c r="AD129" s="330"/>
      <c r="AE129" s="330"/>
      <c r="AF129" s="330"/>
      <c r="AG129" s="330"/>
      <c r="AH129" s="330"/>
      <c r="AI129" s="330"/>
      <c r="AJ129" s="330"/>
      <c r="AK129" s="330"/>
      <c r="AL129" s="330"/>
      <c r="AM129" s="330"/>
      <c r="AN129" s="330"/>
      <c r="AO129" s="330"/>
      <c r="AP129" s="330"/>
      <c r="AQ129" s="330"/>
      <c r="AR129" s="330"/>
      <c r="AS129" s="330"/>
      <c r="AT129" s="330"/>
      <c r="AU129" s="330"/>
      <c r="AV129" s="330"/>
      <c r="AW129" s="330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30"/>
      <c r="M130" s="330"/>
      <c r="N130" s="330"/>
      <c r="O130" s="330"/>
      <c r="P130" s="330"/>
      <c r="Q130" s="330"/>
      <c r="R130" s="330"/>
      <c r="S130" s="330"/>
      <c r="T130" s="330"/>
      <c r="U130" s="330"/>
      <c r="V130" s="330"/>
      <c r="W130" s="330"/>
      <c r="X130" s="330"/>
      <c r="Y130" s="330"/>
      <c r="Z130" s="330"/>
      <c r="AA130" s="330"/>
      <c r="AB130" s="330"/>
      <c r="AC130" s="330"/>
      <c r="AD130" s="330"/>
      <c r="AE130" s="330"/>
      <c r="AF130" s="330"/>
      <c r="AG130" s="330"/>
      <c r="AH130" s="330"/>
      <c r="AI130" s="330"/>
      <c r="AJ130" s="330"/>
      <c r="AK130" s="330"/>
      <c r="AL130" s="330"/>
      <c r="AM130" s="330"/>
      <c r="AN130" s="330"/>
      <c r="AO130" s="330"/>
      <c r="AP130" s="330"/>
      <c r="AQ130" s="330"/>
      <c r="AR130" s="330"/>
      <c r="AS130" s="330"/>
      <c r="AT130" s="330"/>
      <c r="AU130" s="330"/>
      <c r="AV130" s="330"/>
      <c r="AW130" s="330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30"/>
      <c r="M131" s="330"/>
      <c r="N131" s="330"/>
      <c r="O131" s="330"/>
      <c r="P131" s="330"/>
      <c r="Q131" s="330"/>
      <c r="R131" s="330"/>
      <c r="S131" s="330"/>
      <c r="T131" s="330"/>
      <c r="U131" s="330"/>
      <c r="V131" s="330"/>
      <c r="W131" s="330"/>
      <c r="X131" s="330"/>
      <c r="Y131" s="330"/>
      <c r="Z131" s="330"/>
      <c r="AA131" s="330"/>
      <c r="AB131" s="330"/>
      <c r="AC131" s="330"/>
      <c r="AD131" s="330"/>
      <c r="AE131" s="330"/>
      <c r="AF131" s="330"/>
      <c r="AG131" s="330"/>
      <c r="AH131" s="330"/>
      <c r="AI131" s="330"/>
      <c r="AJ131" s="330"/>
      <c r="AK131" s="330"/>
      <c r="AL131" s="330"/>
      <c r="AM131" s="330"/>
      <c r="AN131" s="330"/>
      <c r="AO131" s="330"/>
      <c r="AP131" s="330"/>
      <c r="AQ131" s="330"/>
      <c r="AR131" s="330"/>
      <c r="AS131" s="330"/>
      <c r="AT131" s="330"/>
      <c r="AU131" s="330"/>
      <c r="AV131" s="330"/>
      <c r="AW131" s="330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30"/>
      <c r="M132" s="330"/>
      <c r="N132" s="330"/>
      <c r="O132" s="330"/>
      <c r="P132" s="330"/>
      <c r="Q132" s="330"/>
      <c r="R132" s="330"/>
      <c r="S132" s="330"/>
      <c r="T132" s="330"/>
      <c r="U132" s="330"/>
      <c r="V132" s="330"/>
      <c r="W132" s="330"/>
      <c r="X132" s="330"/>
      <c r="Y132" s="330"/>
      <c r="Z132" s="330"/>
      <c r="AA132" s="330"/>
      <c r="AB132" s="330"/>
      <c r="AC132" s="330"/>
      <c r="AD132" s="330"/>
      <c r="AE132" s="330"/>
      <c r="AF132" s="330"/>
      <c r="AG132" s="330"/>
      <c r="AH132" s="330"/>
      <c r="AI132" s="330"/>
      <c r="AJ132" s="330"/>
      <c r="AK132" s="330"/>
      <c r="AL132" s="330"/>
      <c r="AM132" s="330"/>
      <c r="AN132" s="330"/>
      <c r="AO132" s="330"/>
      <c r="AP132" s="330"/>
      <c r="AQ132" s="330"/>
      <c r="AR132" s="330"/>
      <c r="AS132" s="330"/>
      <c r="AT132" s="330"/>
      <c r="AU132" s="330"/>
      <c r="AV132" s="330"/>
      <c r="AW132" s="330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30"/>
      <c r="M133" s="330"/>
      <c r="N133" s="330"/>
      <c r="O133" s="330"/>
      <c r="P133" s="330"/>
      <c r="Q133" s="330"/>
      <c r="R133" s="330"/>
      <c r="S133" s="330"/>
      <c r="T133" s="330"/>
      <c r="U133" s="330"/>
      <c r="V133" s="330"/>
      <c r="W133" s="330"/>
      <c r="X133" s="330"/>
      <c r="Y133" s="330"/>
      <c r="Z133" s="330"/>
      <c r="AA133" s="330"/>
      <c r="AB133" s="330"/>
      <c r="AC133" s="330"/>
      <c r="AD133" s="330"/>
      <c r="AE133" s="330"/>
      <c r="AF133" s="330"/>
      <c r="AG133" s="330"/>
      <c r="AH133" s="330"/>
      <c r="AI133" s="330"/>
      <c r="AJ133" s="330"/>
      <c r="AK133" s="330"/>
      <c r="AL133" s="330"/>
      <c r="AM133" s="330"/>
      <c r="AN133" s="330"/>
      <c r="AO133" s="330"/>
      <c r="AP133" s="330"/>
      <c r="AQ133" s="330"/>
      <c r="AR133" s="330"/>
      <c r="AS133" s="330"/>
      <c r="AT133" s="330"/>
      <c r="AU133" s="330"/>
      <c r="AV133" s="330"/>
      <c r="AW133" s="330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30"/>
      <c r="M134" s="330"/>
      <c r="N134" s="330"/>
      <c r="O134" s="330"/>
      <c r="P134" s="330"/>
      <c r="Q134" s="330"/>
      <c r="R134" s="330"/>
      <c r="S134" s="330"/>
      <c r="T134" s="330"/>
      <c r="U134" s="330"/>
      <c r="V134" s="330"/>
      <c r="W134" s="330"/>
      <c r="X134" s="330"/>
      <c r="Y134" s="330"/>
      <c r="Z134" s="330"/>
      <c r="AA134" s="330"/>
      <c r="AB134" s="330"/>
      <c r="AC134" s="330"/>
      <c r="AD134" s="330"/>
      <c r="AE134" s="330"/>
      <c r="AF134" s="330"/>
      <c r="AG134" s="330"/>
      <c r="AH134" s="330"/>
      <c r="AI134" s="330"/>
      <c r="AJ134" s="330"/>
      <c r="AK134" s="330"/>
      <c r="AL134" s="330"/>
      <c r="AM134" s="330"/>
      <c r="AN134" s="330"/>
      <c r="AO134" s="330"/>
      <c r="AP134" s="330"/>
      <c r="AQ134" s="330"/>
      <c r="AR134" s="330"/>
      <c r="AS134" s="330"/>
      <c r="AT134" s="330"/>
      <c r="AU134" s="330"/>
      <c r="AV134" s="330"/>
      <c r="AW134" s="330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30"/>
      <c r="M135" s="330"/>
      <c r="N135" s="330"/>
      <c r="O135" s="330"/>
      <c r="P135" s="330"/>
      <c r="Q135" s="330"/>
      <c r="R135" s="330"/>
      <c r="S135" s="330"/>
      <c r="T135" s="330"/>
      <c r="U135" s="330"/>
      <c r="V135" s="330"/>
      <c r="W135" s="330"/>
      <c r="X135" s="330"/>
      <c r="Y135" s="330"/>
      <c r="Z135" s="330"/>
      <c r="AA135" s="330"/>
      <c r="AB135" s="330"/>
      <c r="AC135" s="330"/>
      <c r="AD135" s="330"/>
      <c r="AE135" s="330"/>
      <c r="AF135" s="330"/>
      <c r="AG135" s="330"/>
      <c r="AH135" s="330"/>
      <c r="AI135" s="330"/>
      <c r="AJ135" s="330"/>
      <c r="AK135" s="330"/>
      <c r="AL135" s="330"/>
      <c r="AM135" s="330"/>
      <c r="AN135" s="330"/>
      <c r="AO135" s="330"/>
      <c r="AP135" s="330"/>
      <c r="AQ135" s="330"/>
      <c r="AR135" s="330"/>
      <c r="AS135" s="330"/>
      <c r="AT135" s="330"/>
      <c r="AU135" s="330"/>
      <c r="AV135" s="330"/>
      <c r="AW135" s="330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30"/>
      <c r="M136" s="330"/>
      <c r="N136" s="330"/>
      <c r="O136" s="330"/>
      <c r="P136" s="330"/>
      <c r="Q136" s="330"/>
      <c r="R136" s="330"/>
      <c r="S136" s="330"/>
      <c r="T136" s="330"/>
      <c r="U136" s="330"/>
      <c r="V136" s="330"/>
      <c r="W136" s="330"/>
      <c r="X136" s="330"/>
      <c r="Y136" s="330"/>
      <c r="Z136" s="330"/>
      <c r="AA136" s="330"/>
      <c r="AB136" s="330"/>
      <c r="AC136" s="330"/>
      <c r="AD136" s="330"/>
      <c r="AE136" s="330"/>
      <c r="AF136" s="330"/>
      <c r="AG136" s="330"/>
      <c r="AH136" s="330"/>
      <c r="AI136" s="330"/>
      <c r="AJ136" s="330"/>
      <c r="AK136" s="330"/>
      <c r="AL136" s="330"/>
      <c r="AM136" s="330"/>
      <c r="AN136" s="330"/>
      <c r="AO136" s="330"/>
      <c r="AP136" s="330"/>
      <c r="AQ136" s="330"/>
      <c r="AR136" s="330"/>
      <c r="AS136" s="330"/>
      <c r="AT136" s="330"/>
      <c r="AU136" s="330"/>
      <c r="AV136" s="330"/>
      <c r="AW136" s="330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30"/>
      <c r="M137" s="330"/>
      <c r="N137" s="330"/>
      <c r="O137" s="330"/>
      <c r="P137" s="330"/>
      <c r="Q137" s="330"/>
      <c r="R137" s="330"/>
      <c r="S137" s="330"/>
      <c r="T137" s="330"/>
      <c r="U137" s="330"/>
      <c r="V137" s="330"/>
      <c r="W137" s="330"/>
      <c r="X137" s="330"/>
      <c r="Y137" s="330"/>
      <c r="Z137" s="330"/>
      <c r="AA137" s="330"/>
      <c r="AB137" s="330"/>
      <c r="AC137" s="330"/>
      <c r="AD137" s="330"/>
      <c r="AE137" s="330"/>
      <c r="AF137" s="330"/>
      <c r="AG137" s="330"/>
      <c r="AH137" s="330"/>
      <c r="AI137" s="330"/>
      <c r="AJ137" s="330"/>
      <c r="AK137" s="330"/>
      <c r="AL137" s="330"/>
      <c r="AM137" s="330"/>
      <c r="AN137" s="330"/>
      <c r="AO137" s="330"/>
      <c r="AP137" s="330"/>
      <c r="AQ137" s="330"/>
      <c r="AR137" s="330"/>
      <c r="AS137" s="330"/>
      <c r="AT137" s="330"/>
      <c r="AU137" s="330"/>
      <c r="AV137" s="330"/>
      <c r="AW137" s="330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30"/>
      <c r="M138" s="330"/>
      <c r="N138" s="330"/>
      <c r="O138" s="330"/>
      <c r="P138" s="330"/>
      <c r="Q138" s="330"/>
      <c r="R138" s="330"/>
      <c r="S138" s="330"/>
      <c r="T138" s="330"/>
      <c r="U138" s="330"/>
      <c r="V138" s="330"/>
      <c r="W138" s="330"/>
      <c r="X138" s="330"/>
      <c r="Y138" s="330"/>
      <c r="Z138" s="330"/>
      <c r="AA138" s="330"/>
      <c r="AB138" s="330"/>
      <c r="AC138" s="330"/>
      <c r="AD138" s="330"/>
      <c r="AE138" s="330"/>
      <c r="AF138" s="330"/>
      <c r="AG138" s="330"/>
      <c r="AH138" s="330"/>
      <c r="AI138" s="330"/>
      <c r="AJ138" s="330"/>
      <c r="AK138" s="330"/>
      <c r="AL138" s="330"/>
      <c r="AM138" s="330"/>
      <c r="AN138" s="330"/>
      <c r="AO138" s="330"/>
      <c r="AP138" s="330"/>
      <c r="AQ138" s="330"/>
      <c r="AR138" s="330"/>
      <c r="AS138" s="330"/>
      <c r="AT138" s="330"/>
      <c r="AU138" s="330"/>
      <c r="AV138" s="330"/>
      <c r="AW138" s="330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30"/>
      <c r="M139" s="330"/>
      <c r="N139" s="330"/>
      <c r="O139" s="330"/>
      <c r="P139" s="330"/>
      <c r="Q139" s="330"/>
      <c r="R139" s="330"/>
      <c r="S139" s="330"/>
      <c r="T139" s="330"/>
      <c r="U139" s="330"/>
      <c r="V139" s="330"/>
      <c r="W139" s="330"/>
      <c r="X139" s="330"/>
      <c r="Y139" s="330"/>
      <c r="Z139" s="330"/>
      <c r="AA139" s="330"/>
      <c r="AB139" s="330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  <c r="AS139" s="330"/>
      <c r="AT139" s="330"/>
      <c r="AU139" s="330"/>
      <c r="AV139" s="330"/>
      <c r="AW139" s="330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30"/>
      <c r="M140" s="330"/>
      <c r="N140" s="330"/>
      <c r="O140" s="330"/>
      <c r="P140" s="330"/>
      <c r="Q140" s="330"/>
      <c r="R140" s="330"/>
      <c r="S140" s="330"/>
      <c r="T140" s="330"/>
      <c r="U140" s="330"/>
      <c r="V140" s="330"/>
      <c r="W140" s="330"/>
      <c r="X140" s="330"/>
      <c r="Y140" s="330"/>
      <c r="Z140" s="330"/>
      <c r="AA140" s="330"/>
      <c r="AB140" s="330"/>
      <c r="AC140" s="330"/>
      <c r="AD140" s="330"/>
      <c r="AE140" s="330"/>
      <c r="AF140" s="330"/>
      <c r="AG140" s="330"/>
      <c r="AH140" s="330"/>
      <c r="AI140" s="330"/>
      <c r="AJ140" s="330"/>
      <c r="AK140" s="330"/>
      <c r="AL140" s="330"/>
      <c r="AM140" s="330"/>
      <c r="AN140" s="330"/>
      <c r="AO140" s="330"/>
      <c r="AP140" s="330"/>
      <c r="AQ140" s="330"/>
      <c r="AR140" s="330"/>
      <c r="AS140" s="330"/>
      <c r="AT140" s="330"/>
      <c r="AU140" s="330"/>
      <c r="AV140" s="330"/>
      <c r="AW140" s="330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30"/>
      <c r="M141" s="330"/>
      <c r="N141" s="330"/>
      <c r="O141" s="330"/>
      <c r="P141" s="330"/>
      <c r="Q141" s="330"/>
      <c r="R141" s="330"/>
      <c r="S141" s="330"/>
      <c r="T141" s="330"/>
      <c r="U141" s="330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  <c r="AF141" s="330"/>
      <c r="AG141" s="330"/>
      <c r="AH141" s="330"/>
      <c r="AI141" s="330"/>
      <c r="AJ141" s="330"/>
      <c r="AK141" s="330"/>
      <c r="AL141" s="330"/>
      <c r="AM141" s="330"/>
      <c r="AN141" s="330"/>
      <c r="AO141" s="330"/>
      <c r="AP141" s="330"/>
      <c r="AQ141" s="330"/>
      <c r="AR141" s="330"/>
      <c r="AS141" s="330"/>
      <c r="AT141" s="330"/>
      <c r="AU141" s="330"/>
      <c r="AV141" s="330"/>
      <c r="AW141" s="330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30"/>
      <c r="M142" s="330"/>
      <c r="N142" s="330"/>
      <c r="O142" s="330"/>
      <c r="P142" s="330"/>
      <c r="Q142" s="330"/>
      <c r="R142" s="330"/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30"/>
      <c r="AG142" s="330"/>
      <c r="AH142" s="330"/>
      <c r="AI142" s="330"/>
      <c r="AJ142" s="330"/>
      <c r="AK142" s="330"/>
      <c r="AL142" s="330"/>
      <c r="AM142" s="330"/>
      <c r="AN142" s="330"/>
      <c r="AO142" s="330"/>
      <c r="AP142" s="330"/>
      <c r="AQ142" s="330"/>
      <c r="AR142" s="330"/>
      <c r="AS142" s="330"/>
      <c r="AT142" s="330"/>
      <c r="AU142" s="330"/>
      <c r="AV142" s="330"/>
      <c r="AW142" s="330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30"/>
      <c r="M143" s="330"/>
      <c r="N143" s="330"/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  <c r="AS143" s="330"/>
      <c r="AT143" s="330"/>
      <c r="AU143" s="330"/>
      <c r="AV143" s="330"/>
      <c r="AW143" s="330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30"/>
      <c r="M144" s="330"/>
      <c r="N144" s="330"/>
      <c r="O144" s="330"/>
      <c r="P144" s="330"/>
      <c r="Q144" s="330"/>
      <c r="R144" s="330"/>
      <c r="S144" s="330"/>
      <c r="T144" s="330"/>
      <c r="U144" s="330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30"/>
      <c r="AH144" s="330"/>
      <c r="AI144" s="330"/>
      <c r="AJ144" s="330"/>
      <c r="AK144" s="330"/>
      <c r="AL144" s="330"/>
      <c r="AM144" s="330"/>
      <c r="AN144" s="330"/>
      <c r="AO144" s="330"/>
      <c r="AP144" s="330"/>
      <c r="AQ144" s="330"/>
      <c r="AR144" s="330"/>
      <c r="AS144" s="330"/>
      <c r="AT144" s="330"/>
      <c r="AU144" s="330"/>
      <c r="AV144" s="330"/>
      <c r="AW144" s="330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30"/>
      <c r="AH145" s="330"/>
      <c r="AI145" s="330"/>
      <c r="AJ145" s="330"/>
      <c r="AK145" s="330"/>
      <c r="AL145" s="330"/>
      <c r="AM145" s="330"/>
      <c r="AN145" s="330"/>
      <c r="AO145" s="330"/>
      <c r="AP145" s="330"/>
      <c r="AQ145" s="330"/>
      <c r="AR145" s="330"/>
      <c r="AS145" s="330"/>
      <c r="AT145" s="330"/>
      <c r="AU145" s="330"/>
      <c r="AV145" s="330"/>
      <c r="AW145" s="330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  <c r="AN146" s="330"/>
      <c r="AO146" s="330"/>
      <c r="AP146" s="330"/>
      <c r="AQ146" s="330"/>
      <c r="AR146" s="330"/>
      <c r="AS146" s="330"/>
      <c r="AT146" s="330"/>
      <c r="AU146" s="330"/>
      <c r="AV146" s="330"/>
      <c r="AW146" s="330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30"/>
      <c r="M147" s="330"/>
      <c r="N147" s="330"/>
      <c r="O147" s="330"/>
      <c r="P147" s="330"/>
      <c r="Q147" s="330"/>
      <c r="R147" s="330"/>
      <c r="S147" s="330"/>
      <c r="T147" s="330"/>
      <c r="U147" s="330"/>
      <c r="V147" s="330"/>
      <c r="W147" s="330"/>
      <c r="X147" s="330"/>
      <c r="Y147" s="330"/>
      <c r="Z147" s="330"/>
      <c r="AA147" s="330"/>
      <c r="AB147" s="330"/>
      <c r="AC147" s="330"/>
      <c r="AD147" s="330"/>
      <c r="AE147" s="330"/>
      <c r="AF147" s="330"/>
      <c r="AG147" s="330"/>
      <c r="AH147" s="330"/>
      <c r="AI147" s="330"/>
      <c r="AJ147" s="330"/>
      <c r="AK147" s="330"/>
      <c r="AL147" s="330"/>
      <c r="AM147" s="330"/>
      <c r="AN147" s="330"/>
      <c r="AO147" s="330"/>
      <c r="AP147" s="330"/>
      <c r="AQ147" s="330"/>
      <c r="AR147" s="330"/>
      <c r="AS147" s="330"/>
      <c r="AT147" s="330"/>
      <c r="AU147" s="330"/>
      <c r="AV147" s="330"/>
      <c r="AW147" s="330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30"/>
      <c r="M148" s="330"/>
      <c r="N148" s="330"/>
      <c r="O148" s="330"/>
      <c r="P148" s="330"/>
      <c r="Q148" s="330"/>
      <c r="R148" s="330"/>
      <c r="S148" s="330"/>
      <c r="T148" s="330"/>
      <c r="U148" s="330"/>
      <c r="V148" s="330"/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0"/>
      <c r="AJ148" s="330"/>
      <c r="AK148" s="330"/>
      <c r="AL148" s="330"/>
      <c r="AM148" s="330"/>
      <c r="AN148" s="330"/>
      <c r="AO148" s="330"/>
      <c r="AP148" s="330"/>
      <c r="AQ148" s="330"/>
      <c r="AR148" s="330"/>
      <c r="AS148" s="330"/>
      <c r="AT148" s="330"/>
      <c r="AU148" s="330"/>
      <c r="AV148" s="330"/>
      <c r="AW148" s="330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30"/>
      <c r="M150" s="330"/>
      <c r="N150" s="330"/>
      <c r="O150" s="330"/>
      <c r="P150" s="330"/>
      <c r="Q150" s="330"/>
      <c r="R150" s="330"/>
      <c r="S150" s="330"/>
      <c r="T150" s="330"/>
      <c r="U150" s="330"/>
      <c r="V150" s="330"/>
      <c r="W150" s="330"/>
      <c r="X150" s="330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0"/>
      <c r="AM150" s="330"/>
      <c r="AN150" s="330"/>
      <c r="AO150" s="330"/>
      <c r="AP150" s="330"/>
      <c r="AQ150" s="330"/>
      <c r="AR150" s="330"/>
      <c r="AS150" s="330"/>
      <c r="AT150" s="330"/>
      <c r="AU150" s="330"/>
      <c r="AV150" s="330"/>
      <c r="AW150" s="330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30"/>
      <c r="M151" s="330"/>
      <c r="N151" s="330"/>
      <c r="O151" s="330"/>
      <c r="P151" s="330"/>
      <c r="Q151" s="330"/>
      <c r="R151" s="330"/>
      <c r="S151" s="330"/>
      <c r="T151" s="330"/>
      <c r="U151" s="330"/>
      <c r="V151" s="330"/>
      <c r="W151" s="330"/>
      <c r="X151" s="330"/>
      <c r="Y151" s="330"/>
      <c r="Z151" s="330"/>
      <c r="AA151" s="330"/>
      <c r="AB151" s="330"/>
      <c r="AC151" s="330"/>
      <c r="AD151" s="330"/>
      <c r="AE151" s="330"/>
      <c r="AF151" s="330"/>
      <c r="AG151" s="330"/>
      <c r="AH151" s="330"/>
      <c r="AI151" s="330"/>
      <c r="AJ151" s="330"/>
      <c r="AK151" s="330"/>
      <c r="AL151" s="330"/>
      <c r="AM151" s="330"/>
      <c r="AN151" s="330"/>
      <c r="AO151" s="330"/>
      <c r="AP151" s="330"/>
      <c r="AQ151" s="330"/>
      <c r="AR151" s="330"/>
      <c r="AS151" s="330"/>
      <c r="AT151" s="330"/>
      <c r="AU151" s="330"/>
      <c r="AV151" s="330"/>
      <c r="AW151" s="330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30"/>
      <c r="M152" s="330"/>
      <c r="N152" s="330"/>
      <c r="O152" s="330"/>
      <c r="P152" s="330"/>
      <c r="Q152" s="330"/>
      <c r="R152" s="330"/>
      <c r="S152" s="330"/>
      <c r="T152" s="330"/>
      <c r="U152" s="330"/>
      <c r="V152" s="330"/>
      <c r="W152" s="330"/>
      <c r="X152" s="330"/>
      <c r="Y152" s="330"/>
      <c r="Z152" s="330"/>
      <c r="AA152" s="330"/>
      <c r="AB152" s="330"/>
      <c r="AC152" s="330"/>
      <c r="AD152" s="330"/>
      <c r="AE152" s="330"/>
      <c r="AF152" s="330"/>
      <c r="AG152" s="330"/>
      <c r="AH152" s="330"/>
      <c r="AI152" s="330"/>
      <c r="AJ152" s="330"/>
      <c r="AK152" s="330"/>
      <c r="AL152" s="330"/>
      <c r="AM152" s="330"/>
      <c r="AN152" s="330"/>
      <c r="AO152" s="330"/>
      <c r="AP152" s="330"/>
      <c r="AQ152" s="330"/>
      <c r="AR152" s="330"/>
      <c r="AS152" s="330"/>
      <c r="AT152" s="330"/>
      <c r="AU152" s="330"/>
      <c r="AV152" s="330"/>
      <c r="AW152" s="330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30"/>
      <c r="M153" s="330"/>
      <c r="N153" s="330"/>
      <c r="O153" s="330"/>
      <c r="P153" s="330"/>
      <c r="Q153" s="330"/>
      <c r="R153" s="330"/>
      <c r="S153" s="330"/>
      <c r="T153" s="330"/>
      <c r="U153" s="330"/>
      <c r="V153" s="330"/>
      <c r="W153" s="330"/>
      <c r="X153" s="330"/>
      <c r="Y153" s="330"/>
      <c r="Z153" s="330"/>
      <c r="AA153" s="330"/>
      <c r="AB153" s="330"/>
      <c r="AC153" s="330"/>
      <c r="AD153" s="330"/>
      <c r="AE153" s="330"/>
      <c r="AF153" s="330"/>
      <c r="AG153" s="330"/>
      <c r="AH153" s="330"/>
      <c r="AI153" s="330"/>
      <c r="AJ153" s="330"/>
      <c r="AK153" s="330"/>
      <c r="AL153" s="330"/>
      <c r="AM153" s="330"/>
      <c r="AN153" s="330"/>
      <c r="AO153" s="330"/>
      <c r="AP153" s="330"/>
      <c r="AQ153" s="330"/>
      <c r="AR153" s="330"/>
      <c r="AS153" s="330"/>
      <c r="AT153" s="330"/>
      <c r="AU153" s="330"/>
      <c r="AV153" s="330"/>
      <c r="AW153" s="330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30"/>
      <c r="M154" s="330"/>
      <c r="N154" s="330"/>
      <c r="O154" s="330"/>
      <c r="P154" s="330"/>
      <c r="Q154" s="330"/>
      <c r="R154" s="330"/>
      <c r="S154" s="330"/>
      <c r="T154" s="330"/>
      <c r="U154" s="330"/>
      <c r="V154" s="330"/>
      <c r="W154" s="330"/>
      <c r="X154" s="330"/>
      <c r="Y154" s="330"/>
      <c r="Z154" s="330"/>
      <c r="AA154" s="330"/>
      <c r="AB154" s="330"/>
      <c r="AC154" s="330"/>
      <c r="AD154" s="330"/>
      <c r="AE154" s="330"/>
      <c r="AF154" s="330"/>
      <c r="AG154" s="330"/>
      <c r="AH154" s="330"/>
      <c r="AI154" s="330"/>
      <c r="AJ154" s="330"/>
      <c r="AK154" s="330"/>
      <c r="AL154" s="330"/>
      <c r="AM154" s="330"/>
      <c r="AN154" s="330"/>
      <c r="AO154" s="330"/>
      <c r="AP154" s="330"/>
      <c r="AQ154" s="330"/>
      <c r="AR154" s="330"/>
      <c r="AS154" s="330"/>
      <c r="AT154" s="330"/>
      <c r="AU154" s="330"/>
      <c r="AV154" s="330"/>
      <c r="AW154" s="330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30"/>
      <c r="M155" s="330"/>
      <c r="N155" s="330"/>
      <c r="O155" s="330"/>
      <c r="P155" s="330"/>
      <c r="Q155" s="330"/>
      <c r="R155" s="330"/>
      <c r="S155" s="330"/>
      <c r="T155" s="330"/>
      <c r="U155" s="330"/>
      <c r="V155" s="330"/>
      <c r="W155" s="330"/>
      <c r="X155" s="330"/>
      <c r="Y155" s="330"/>
      <c r="Z155" s="330"/>
      <c r="AA155" s="330"/>
      <c r="AB155" s="330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  <c r="AN155" s="330"/>
      <c r="AO155" s="330"/>
      <c r="AP155" s="330"/>
      <c r="AQ155" s="330"/>
      <c r="AR155" s="330"/>
      <c r="AS155" s="330"/>
      <c r="AT155" s="330"/>
      <c r="AU155" s="330"/>
      <c r="AV155" s="330"/>
      <c r="AW155" s="330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30"/>
      <c r="M156" s="330"/>
      <c r="N156" s="330"/>
      <c r="O156" s="330"/>
      <c r="P156" s="330"/>
      <c r="Q156" s="330"/>
      <c r="R156" s="330"/>
      <c r="S156" s="330"/>
      <c r="T156" s="330"/>
      <c r="U156" s="330"/>
      <c r="V156" s="330"/>
      <c r="W156" s="330"/>
      <c r="X156" s="330"/>
      <c r="Y156" s="330"/>
      <c r="Z156" s="330"/>
      <c r="AA156" s="330"/>
      <c r="AB156" s="330"/>
      <c r="AC156" s="330"/>
      <c r="AD156" s="330"/>
      <c r="AE156" s="330"/>
      <c r="AF156" s="330"/>
      <c r="AG156" s="330"/>
      <c r="AH156" s="330"/>
      <c r="AI156" s="330"/>
      <c r="AJ156" s="330"/>
      <c r="AK156" s="330"/>
      <c r="AL156" s="330"/>
      <c r="AM156" s="330"/>
      <c r="AN156" s="330"/>
      <c r="AO156" s="330"/>
      <c r="AP156" s="330"/>
      <c r="AQ156" s="330"/>
      <c r="AR156" s="330"/>
      <c r="AS156" s="330"/>
      <c r="AT156" s="330"/>
      <c r="AU156" s="330"/>
      <c r="AV156" s="330"/>
      <c r="AW156" s="330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30"/>
      <c r="M157" s="330"/>
      <c r="N157" s="330"/>
      <c r="O157" s="330"/>
      <c r="P157" s="330"/>
      <c r="Q157" s="330"/>
      <c r="R157" s="330"/>
      <c r="S157" s="330"/>
      <c r="T157" s="330"/>
      <c r="U157" s="330"/>
      <c r="V157" s="330"/>
      <c r="W157" s="330"/>
      <c r="X157" s="330"/>
      <c r="Y157" s="330"/>
      <c r="Z157" s="330"/>
      <c r="AA157" s="330"/>
      <c r="AB157" s="330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0"/>
      <c r="AU157" s="330"/>
      <c r="AV157" s="330"/>
      <c r="AW157" s="330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30"/>
      <c r="M158" s="330"/>
      <c r="N158" s="330"/>
      <c r="O158" s="330"/>
      <c r="P158" s="330"/>
      <c r="Q158" s="330"/>
      <c r="R158" s="330"/>
      <c r="S158" s="330"/>
      <c r="T158" s="330"/>
      <c r="U158" s="330"/>
      <c r="V158" s="330"/>
      <c r="W158" s="330"/>
      <c r="X158" s="330"/>
      <c r="Y158" s="330"/>
      <c r="Z158" s="330"/>
      <c r="AA158" s="330"/>
      <c r="AB158" s="330"/>
      <c r="AC158" s="330"/>
      <c r="AD158" s="330"/>
      <c r="AE158" s="330"/>
      <c r="AF158" s="330"/>
      <c r="AG158" s="330"/>
      <c r="AH158" s="330"/>
      <c r="AI158" s="330"/>
      <c r="AJ158" s="330"/>
      <c r="AK158" s="330"/>
      <c r="AL158" s="330"/>
      <c r="AM158" s="330"/>
      <c r="AN158" s="330"/>
      <c r="AO158" s="330"/>
      <c r="AP158" s="330"/>
      <c r="AQ158" s="330"/>
      <c r="AR158" s="330"/>
      <c r="AS158" s="330"/>
      <c r="AT158" s="330"/>
      <c r="AU158" s="330"/>
      <c r="AV158" s="330"/>
      <c r="AW158" s="330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30"/>
      <c r="M159" s="330"/>
      <c r="N159" s="330"/>
      <c r="O159" s="330"/>
      <c r="P159" s="330"/>
      <c r="Q159" s="330"/>
      <c r="R159" s="330"/>
      <c r="S159" s="330"/>
      <c r="T159" s="330"/>
      <c r="U159" s="330"/>
      <c r="V159" s="330"/>
      <c r="W159" s="330"/>
      <c r="X159" s="330"/>
      <c r="Y159" s="330"/>
      <c r="Z159" s="330"/>
      <c r="AA159" s="330"/>
      <c r="AB159" s="330"/>
      <c r="AC159" s="330"/>
      <c r="AD159" s="330"/>
      <c r="AE159" s="330"/>
      <c r="AF159" s="330"/>
      <c r="AG159" s="330"/>
      <c r="AH159" s="330"/>
      <c r="AI159" s="330"/>
      <c r="AJ159" s="330"/>
      <c r="AK159" s="330"/>
      <c r="AL159" s="330"/>
      <c r="AM159" s="330"/>
      <c r="AN159" s="330"/>
      <c r="AO159" s="330"/>
      <c r="AP159" s="330"/>
      <c r="AQ159" s="330"/>
      <c r="AR159" s="330"/>
      <c r="AS159" s="330"/>
      <c r="AT159" s="330"/>
      <c r="AU159" s="330"/>
      <c r="AV159" s="330"/>
      <c r="AW159" s="330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0"/>
      <c r="M160" s="330"/>
      <c r="N160" s="330"/>
      <c r="O160" s="330"/>
      <c r="P160" s="330"/>
      <c r="Q160" s="330"/>
      <c r="R160" s="330"/>
      <c r="S160" s="330"/>
      <c r="T160" s="330"/>
      <c r="U160" s="330"/>
      <c r="V160" s="330"/>
      <c r="W160" s="330"/>
      <c r="X160" s="330"/>
      <c r="Y160" s="330"/>
      <c r="Z160" s="330"/>
      <c r="AA160" s="330"/>
      <c r="AB160" s="330"/>
      <c r="AC160" s="330"/>
      <c r="AD160" s="330"/>
      <c r="AE160" s="330"/>
      <c r="AF160" s="330"/>
      <c r="AG160" s="330"/>
      <c r="AH160" s="330"/>
      <c r="AI160" s="330"/>
      <c r="AJ160" s="330"/>
      <c r="AK160" s="330"/>
      <c r="AL160" s="330"/>
      <c r="AM160" s="330"/>
      <c r="AN160" s="330"/>
      <c r="AO160" s="330"/>
      <c r="AP160" s="330"/>
      <c r="AQ160" s="330"/>
      <c r="AR160" s="330"/>
      <c r="AS160" s="330"/>
      <c r="AT160" s="330"/>
      <c r="AU160" s="330"/>
      <c r="AV160" s="330"/>
      <c r="AW160" s="330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0"/>
      <c r="M161" s="330"/>
      <c r="N161" s="330"/>
      <c r="O161" s="330"/>
      <c r="P161" s="330"/>
      <c r="Q161" s="330"/>
      <c r="R161" s="330"/>
      <c r="S161" s="330"/>
      <c r="T161" s="330"/>
      <c r="U161" s="330"/>
      <c r="V161" s="330"/>
      <c r="W161" s="330"/>
      <c r="X161" s="330"/>
      <c r="Y161" s="330"/>
      <c r="Z161" s="330"/>
      <c r="AA161" s="330"/>
      <c r="AB161" s="330"/>
      <c r="AC161" s="330"/>
      <c r="AD161" s="330"/>
      <c r="AE161" s="330"/>
      <c r="AF161" s="330"/>
      <c r="AG161" s="330"/>
      <c r="AH161" s="330"/>
      <c r="AI161" s="330"/>
      <c r="AJ161" s="330"/>
      <c r="AK161" s="330"/>
      <c r="AL161" s="330"/>
      <c r="AM161" s="330"/>
      <c r="AN161" s="330"/>
      <c r="AO161" s="330"/>
      <c r="AP161" s="330"/>
      <c r="AQ161" s="330"/>
      <c r="AR161" s="330"/>
      <c r="AS161" s="330"/>
      <c r="AT161" s="330"/>
      <c r="AU161" s="330"/>
      <c r="AV161" s="330"/>
      <c r="AW161" s="330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0"/>
      <c r="M162" s="330"/>
      <c r="N162" s="330"/>
      <c r="O162" s="330"/>
      <c r="P162" s="330"/>
      <c r="Q162" s="330"/>
      <c r="R162" s="330"/>
      <c r="S162" s="330"/>
      <c r="T162" s="330"/>
      <c r="U162" s="330"/>
      <c r="V162" s="330"/>
      <c r="W162" s="330"/>
      <c r="X162" s="330"/>
      <c r="Y162" s="330"/>
      <c r="Z162" s="330"/>
      <c r="AA162" s="330"/>
      <c r="AB162" s="330"/>
      <c r="AC162" s="330"/>
      <c r="AD162" s="330"/>
      <c r="AE162" s="330"/>
      <c r="AF162" s="330"/>
      <c r="AG162" s="330"/>
      <c r="AH162" s="330"/>
      <c r="AI162" s="330"/>
      <c r="AJ162" s="330"/>
      <c r="AK162" s="330"/>
      <c r="AL162" s="330"/>
      <c r="AM162" s="330"/>
      <c r="AN162" s="330"/>
      <c r="AO162" s="330"/>
      <c r="AP162" s="330"/>
      <c r="AQ162" s="330"/>
      <c r="AR162" s="330"/>
      <c r="AS162" s="330"/>
      <c r="AT162" s="330"/>
      <c r="AU162" s="330"/>
      <c r="AV162" s="330"/>
      <c r="AW162" s="330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0"/>
      <c r="M163" s="330"/>
      <c r="N163" s="330"/>
      <c r="O163" s="330"/>
      <c r="P163" s="330"/>
      <c r="Q163" s="330"/>
      <c r="R163" s="330"/>
      <c r="S163" s="330"/>
      <c r="T163" s="330"/>
      <c r="U163" s="330"/>
      <c r="V163" s="330"/>
      <c r="W163" s="330"/>
      <c r="X163" s="330"/>
      <c r="Y163" s="330"/>
      <c r="Z163" s="330"/>
      <c r="AA163" s="330"/>
      <c r="AB163" s="330"/>
      <c r="AC163" s="330"/>
      <c r="AD163" s="330"/>
      <c r="AE163" s="330"/>
      <c r="AF163" s="330"/>
      <c r="AG163" s="330"/>
      <c r="AH163" s="330"/>
      <c r="AI163" s="330"/>
      <c r="AJ163" s="330"/>
      <c r="AK163" s="330"/>
      <c r="AL163" s="330"/>
      <c r="AM163" s="330"/>
      <c r="AN163" s="330"/>
      <c r="AO163" s="330"/>
      <c r="AP163" s="330"/>
      <c r="AQ163" s="330"/>
      <c r="AR163" s="330"/>
      <c r="AS163" s="330"/>
      <c r="AT163" s="330"/>
      <c r="AU163" s="330"/>
      <c r="AV163" s="330"/>
      <c r="AW163" s="330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0"/>
      <c r="M164" s="330"/>
      <c r="N164" s="330"/>
      <c r="O164" s="330"/>
      <c r="P164" s="330"/>
      <c r="Q164" s="330"/>
      <c r="R164" s="330"/>
      <c r="S164" s="330"/>
      <c r="T164" s="330"/>
      <c r="U164" s="330"/>
      <c r="V164" s="330"/>
      <c r="W164" s="330"/>
      <c r="X164" s="330"/>
      <c r="Y164" s="330"/>
      <c r="Z164" s="330"/>
      <c r="AA164" s="330"/>
      <c r="AB164" s="330"/>
      <c r="AC164" s="330"/>
      <c r="AD164" s="330"/>
      <c r="AE164" s="330"/>
      <c r="AF164" s="330"/>
      <c r="AG164" s="330"/>
      <c r="AH164" s="330"/>
      <c r="AI164" s="330"/>
      <c r="AJ164" s="330"/>
      <c r="AK164" s="330"/>
      <c r="AL164" s="330"/>
      <c r="AM164" s="330"/>
      <c r="AN164" s="330"/>
      <c r="AO164" s="330"/>
      <c r="AP164" s="330"/>
      <c r="AQ164" s="330"/>
      <c r="AR164" s="330"/>
      <c r="AS164" s="330"/>
      <c r="AT164" s="330"/>
      <c r="AU164" s="330"/>
      <c r="AV164" s="330"/>
      <c r="AW164" s="330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0"/>
      <c r="M165" s="330"/>
      <c r="N165" s="330"/>
      <c r="O165" s="330"/>
      <c r="P165" s="330"/>
      <c r="Q165" s="330"/>
      <c r="R165" s="330"/>
      <c r="S165" s="330"/>
      <c r="T165" s="330"/>
      <c r="U165" s="330"/>
      <c r="V165" s="330"/>
      <c r="W165" s="330"/>
      <c r="X165" s="330"/>
      <c r="Y165" s="330"/>
      <c r="Z165" s="330"/>
      <c r="AA165" s="330"/>
      <c r="AB165" s="330"/>
      <c r="AC165" s="330"/>
      <c r="AD165" s="330"/>
      <c r="AE165" s="330"/>
      <c r="AF165" s="330"/>
      <c r="AG165" s="330"/>
      <c r="AH165" s="330"/>
      <c r="AI165" s="330"/>
      <c r="AJ165" s="330"/>
      <c r="AK165" s="330"/>
      <c r="AL165" s="330"/>
      <c r="AM165" s="330"/>
      <c r="AN165" s="330"/>
      <c r="AO165" s="330"/>
      <c r="AP165" s="330"/>
      <c r="AQ165" s="330"/>
      <c r="AR165" s="330"/>
      <c r="AS165" s="330"/>
      <c r="AT165" s="330"/>
      <c r="AU165" s="330"/>
      <c r="AV165" s="330"/>
      <c r="AW165" s="330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0"/>
      <c r="M166" s="330"/>
      <c r="N166" s="330"/>
      <c r="O166" s="330"/>
      <c r="P166" s="330"/>
      <c r="Q166" s="330"/>
      <c r="R166" s="330"/>
      <c r="S166" s="330"/>
      <c r="T166" s="330"/>
      <c r="U166" s="330"/>
      <c r="V166" s="330"/>
      <c r="W166" s="330"/>
      <c r="X166" s="330"/>
      <c r="Y166" s="330"/>
      <c r="Z166" s="330"/>
      <c r="AA166" s="330"/>
      <c r="AB166" s="330"/>
      <c r="AC166" s="330"/>
      <c r="AD166" s="330"/>
      <c r="AE166" s="330"/>
      <c r="AF166" s="330"/>
      <c r="AG166" s="330"/>
      <c r="AH166" s="330"/>
      <c r="AI166" s="330"/>
      <c r="AJ166" s="330"/>
      <c r="AK166" s="330"/>
      <c r="AL166" s="330"/>
      <c r="AM166" s="330"/>
      <c r="AN166" s="330"/>
      <c r="AO166" s="330"/>
      <c r="AP166" s="330"/>
      <c r="AQ166" s="330"/>
      <c r="AR166" s="330"/>
      <c r="AS166" s="330"/>
      <c r="AT166" s="330"/>
      <c r="AU166" s="330"/>
      <c r="AV166" s="330"/>
      <c r="AW166" s="330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0"/>
      <c r="M167" s="330"/>
      <c r="N167" s="330"/>
      <c r="O167" s="330"/>
      <c r="P167" s="330"/>
      <c r="Q167" s="330"/>
      <c r="R167" s="330"/>
      <c r="S167" s="330"/>
      <c r="T167" s="330"/>
      <c r="U167" s="330"/>
      <c r="V167" s="330"/>
      <c r="W167" s="330"/>
      <c r="X167" s="330"/>
      <c r="Y167" s="330"/>
      <c r="Z167" s="330"/>
      <c r="AA167" s="330"/>
      <c r="AB167" s="330"/>
      <c r="AC167" s="330"/>
      <c r="AD167" s="330"/>
      <c r="AE167" s="330"/>
      <c r="AF167" s="330"/>
      <c r="AG167" s="330"/>
      <c r="AH167" s="330"/>
      <c r="AI167" s="330"/>
      <c r="AJ167" s="330"/>
      <c r="AK167" s="330"/>
      <c r="AL167" s="330"/>
      <c r="AM167" s="330"/>
      <c r="AN167" s="330"/>
      <c r="AO167" s="330"/>
      <c r="AP167" s="330"/>
      <c r="AQ167" s="330"/>
      <c r="AR167" s="330"/>
      <c r="AS167" s="330"/>
      <c r="AT167" s="330"/>
      <c r="AU167" s="330"/>
      <c r="AV167" s="330"/>
      <c r="AW167" s="330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0"/>
      <c r="M168" s="330"/>
      <c r="N168" s="330"/>
      <c r="O168" s="330"/>
      <c r="P168" s="330"/>
      <c r="Q168" s="330"/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0"/>
      <c r="M169" s="330"/>
      <c r="N169" s="330"/>
      <c r="O169" s="330"/>
      <c r="P169" s="330"/>
      <c r="Q169" s="330"/>
      <c r="R169" s="330"/>
      <c r="S169" s="330"/>
      <c r="T169" s="330"/>
      <c r="U169" s="330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  <c r="AM169" s="330"/>
      <c r="AN169" s="330"/>
      <c r="AO169" s="330"/>
      <c r="AP169" s="330"/>
      <c r="AQ169" s="330"/>
      <c r="AR169" s="330"/>
      <c r="AS169" s="330"/>
      <c r="AT169" s="330"/>
      <c r="AU169" s="330"/>
      <c r="AV169" s="330"/>
      <c r="AW169" s="330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0"/>
      <c r="M170" s="330"/>
      <c r="N170" s="330"/>
      <c r="O170" s="330"/>
      <c r="P170" s="330"/>
      <c r="Q170" s="330"/>
      <c r="R170" s="330"/>
      <c r="S170" s="330"/>
      <c r="T170" s="330"/>
      <c r="U170" s="330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0"/>
      <c r="AF170" s="330"/>
      <c r="AG170" s="330"/>
      <c r="AH170" s="330"/>
      <c r="AI170" s="330"/>
      <c r="AJ170" s="330"/>
      <c r="AK170" s="330"/>
      <c r="AL170" s="330"/>
      <c r="AM170" s="330"/>
      <c r="AN170" s="330"/>
      <c r="AO170" s="330"/>
      <c r="AP170" s="330"/>
      <c r="AQ170" s="330"/>
      <c r="AR170" s="330"/>
      <c r="AS170" s="330"/>
      <c r="AT170" s="330"/>
      <c r="AU170" s="330"/>
      <c r="AV170" s="330"/>
      <c r="AW170" s="330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0"/>
      <c r="M171" s="330"/>
      <c r="N171" s="330"/>
      <c r="O171" s="330"/>
      <c r="P171" s="330"/>
      <c r="Q171" s="330"/>
      <c r="R171" s="330"/>
      <c r="S171" s="330"/>
      <c r="T171" s="330"/>
      <c r="U171" s="330"/>
      <c r="V171" s="330"/>
      <c r="W171" s="330"/>
      <c r="X171" s="330"/>
      <c r="Y171" s="330"/>
      <c r="Z171" s="330"/>
      <c r="AA171" s="330"/>
      <c r="AB171" s="330"/>
      <c r="AC171" s="330"/>
      <c r="AD171" s="330"/>
      <c r="AE171" s="330"/>
      <c r="AF171" s="330"/>
      <c r="AG171" s="330"/>
      <c r="AH171" s="330"/>
      <c r="AI171" s="330"/>
      <c r="AJ171" s="330"/>
      <c r="AK171" s="330"/>
      <c r="AL171" s="330"/>
      <c r="AM171" s="330"/>
      <c r="AN171" s="330"/>
      <c r="AO171" s="330"/>
      <c r="AP171" s="330"/>
      <c r="AQ171" s="330"/>
      <c r="AR171" s="330"/>
      <c r="AS171" s="330"/>
      <c r="AT171" s="330"/>
      <c r="AU171" s="330"/>
      <c r="AV171" s="330"/>
      <c r="AW171" s="330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0"/>
      <c r="M172" s="330"/>
      <c r="N172" s="330"/>
      <c r="O172" s="330"/>
      <c r="P172" s="330"/>
      <c r="Q172" s="330"/>
      <c r="R172" s="330"/>
      <c r="S172" s="330"/>
      <c r="T172" s="330"/>
      <c r="U172" s="330"/>
      <c r="V172" s="330"/>
      <c r="W172" s="330"/>
      <c r="X172" s="330"/>
      <c r="Y172" s="330"/>
      <c r="Z172" s="330"/>
      <c r="AA172" s="330"/>
      <c r="AB172" s="330"/>
      <c r="AC172" s="330"/>
      <c r="AD172" s="330"/>
      <c r="AE172" s="330"/>
      <c r="AF172" s="330"/>
      <c r="AG172" s="330"/>
      <c r="AH172" s="330"/>
      <c r="AI172" s="330"/>
      <c r="AJ172" s="330"/>
      <c r="AK172" s="330"/>
      <c r="AL172" s="330"/>
      <c r="AM172" s="330"/>
      <c r="AN172" s="330"/>
      <c r="AO172" s="330"/>
      <c r="AP172" s="330"/>
      <c r="AQ172" s="330"/>
      <c r="AR172" s="330"/>
      <c r="AS172" s="330"/>
      <c r="AT172" s="330"/>
      <c r="AU172" s="330"/>
      <c r="AV172" s="330"/>
      <c r="AW172" s="330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0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0"/>
      <c r="M174" s="330"/>
      <c r="N174" s="330"/>
      <c r="O174" s="330"/>
      <c r="P174" s="330"/>
      <c r="Q174" s="330"/>
      <c r="R174" s="330"/>
      <c r="S174" s="330"/>
      <c r="T174" s="330"/>
      <c r="U174" s="330"/>
      <c r="V174" s="330"/>
      <c r="W174" s="330"/>
      <c r="X174" s="330"/>
      <c r="Y174" s="330"/>
      <c r="Z174" s="330"/>
      <c r="AA174" s="330"/>
      <c r="AB174" s="330"/>
      <c r="AC174" s="330"/>
      <c r="AD174" s="330"/>
      <c r="AE174" s="330"/>
      <c r="AF174" s="330"/>
      <c r="AG174" s="330"/>
      <c r="AH174" s="330"/>
      <c r="AI174" s="330"/>
      <c r="AJ174" s="330"/>
      <c r="AK174" s="330"/>
      <c r="AL174" s="330"/>
      <c r="AM174" s="330"/>
      <c r="AN174" s="330"/>
      <c r="AO174" s="330"/>
      <c r="AP174" s="330"/>
      <c r="AQ174" s="330"/>
      <c r="AR174" s="330"/>
      <c r="AS174" s="330"/>
      <c r="AT174" s="330"/>
      <c r="AU174" s="330"/>
      <c r="AV174" s="330"/>
      <c r="AW174" s="330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30"/>
      <c r="M175" s="330"/>
      <c r="N175" s="330"/>
      <c r="O175" s="330"/>
      <c r="P175" s="330"/>
      <c r="Q175" s="330"/>
      <c r="R175" s="330"/>
      <c r="S175" s="330"/>
      <c r="T175" s="330"/>
      <c r="U175" s="330"/>
      <c r="V175" s="330"/>
      <c r="W175" s="330"/>
      <c r="X175" s="330"/>
      <c r="Y175" s="330"/>
      <c r="Z175" s="330"/>
      <c r="AA175" s="330"/>
      <c r="AB175" s="330"/>
      <c r="AC175" s="330"/>
      <c r="AD175" s="330"/>
      <c r="AE175" s="330"/>
      <c r="AF175" s="330"/>
      <c r="AG175" s="330"/>
      <c r="AH175" s="330"/>
      <c r="AI175" s="330"/>
      <c r="AJ175" s="330"/>
      <c r="AK175" s="330"/>
      <c r="AL175" s="330"/>
      <c r="AM175" s="330"/>
      <c r="AN175" s="330"/>
      <c r="AO175" s="330"/>
      <c r="AP175" s="330"/>
      <c r="AQ175" s="330"/>
      <c r="AR175" s="330"/>
      <c r="AS175" s="330"/>
      <c r="AT175" s="330"/>
      <c r="AU175" s="330"/>
      <c r="AV175" s="330"/>
      <c r="AW175" s="330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30"/>
      <c r="M176" s="330"/>
      <c r="N176" s="330"/>
      <c r="O176" s="330"/>
      <c r="P176" s="330"/>
      <c r="Q176" s="330"/>
      <c r="R176" s="330"/>
      <c r="S176" s="330"/>
      <c r="T176" s="330"/>
      <c r="U176" s="330"/>
      <c r="V176" s="330"/>
      <c r="W176" s="330"/>
      <c r="X176" s="330"/>
      <c r="Y176" s="330"/>
      <c r="Z176" s="330"/>
      <c r="AA176" s="330"/>
      <c r="AB176" s="330"/>
      <c r="AC176" s="330"/>
      <c r="AD176" s="330"/>
      <c r="AE176" s="330"/>
      <c r="AF176" s="330"/>
      <c r="AG176" s="330"/>
      <c r="AH176" s="330"/>
      <c r="AI176" s="330"/>
      <c r="AJ176" s="330"/>
      <c r="AK176" s="330"/>
      <c r="AL176" s="330"/>
      <c r="AM176" s="330"/>
      <c r="AN176" s="330"/>
      <c r="AO176" s="330"/>
      <c r="AP176" s="330"/>
      <c r="AQ176" s="330"/>
      <c r="AR176" s="330"/>
      <c r="AS176" s="330"/>
      <c r="AT176" s="330"/>
      <c r="AU176" s="330"/>
      <c r="AV176" s="330"/>
      <c r="AW176" s="330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30"/>
      <c r="M177" s="330"/>
      <c r="N177" s="330"/>
      <c r="O177" s="330"/>
      <c r="P177" s="330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30"/>
      <c r="AE177" s="330"/>
      <c r="AF177" s="330"/>
      <c r="AG177" s="330"/>
      <c r="AH177" s="330"/>
      <c r="AI177" s="330"/>
      <c r="AJ177" s="330"/>
      <c r="AK177" s="330"/>
      <c r="AL177" s="330"/>
      <c r="AM177" s="330"/>
      <c r="AN177" s="330"/>
      <c r="AO177" s="330"/>
      <c r="AP177" s="330"/>
      <c r="AQ177" s="330"/>
      <c r="AR177" s="330"/>
      <c r="AS177" s="330"/>
      <c r="AT177" s="330"/>
      <c r="AU177" s="330"/>
      <c r="AV177" s="330"/>
      <c r="AW177" s="330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30"/>
      <c r="M178" s="330"/>
      <c r="N178" s="330"/>
      <c r="O178" s="330"/>
      <c r="P178" s="330"/>
      <c r="Q178" s="330"/>
      <c r="R178" s="330"/>
      <c r="S178" s="330"/>
      <c r="T178" s="330"/>
      <c r="U178" s="330"/>
      <c r="V178" s="330"/>
      <c r="W178" s="330"/>
      <c r="X178" s="330"/>
      <c r="Y178" s="330"/>
      <c r="Z178" s="330"/>
      <c r="AA178" s="330"/>
      <c r="AB178" s="330"/>
      <c r="AC178" s="330"/>
      <c r="AD178" s="330"/>
      <c r="AE178" s="330"/>
      <c r="AF178" s="330"/>
      <c r="AG178" s="330"/>
      <c r="AH178" s="330"/>
      <c r="AI178" s="330"/>
      <c r="AJ178" s="330"/>
      <c r="AK178" s="330"/>
      <c r="AL178" s="330"/>
      <c r="AM178" s="330"/>
      <c r="AN178" s="330"/>
      <c r="AO178" s="330"/>
      <c r="AP178" s="330"/>
      <c r="AQ178" s="330"/>
      <c r="AR178" s="330"/>
      <c r="AS178" s="330"/>
      <c r="AT178" s="330"/>
      <c r="AU178" s="330"/>
      <c r="AV178" s="330"/>
      <c r="AW178" s="330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30"/>
      <c r="M179" s="330"/>
      <c r="N179" s="330"/>
      <c r="O179" s="330"/>
      <c r="P179" s="330"/>
      <c r="Q179" s="330"/>
      <c r="R179" s="330"/>
      <c r="S179" s="330"/>
      <c r="T179" s="330"/>
      <c r="U179" s="330"/>
      <c r="V179" s="330"/>
      <c r="W179" s="330"/>
      <c r="X179" s="330"/>
      <c r="Y179" s="330"/>
      <c r="Z179" s="330"/>
      <c r="AA179" s="330"/>
      <c r="AB179" s="330"/>
      <c r="AC179" s="330"/>
      <c r="AD179" s="330"/>
      <c r="AE179" s="330"/>
      <c r="AF179" s="330"/>
      <c r="AG179" s="330"/>
      <c r="AH179" s="330"/>
      <c r="AI179" s="330"/>
      <c r="AJ179" s="330"/>
      <c r="AK179" s="330"/>
      <c r="AL179" s="330"/>
      <c r="AM179" s="330"/>
      <c r="AN179" s="330"/>
      <c r="AO179" s="330"/>
      <c r="AP179" s="330"/>
      <c r="AQ179" s="330"/>
      <c r="AR179" s="330"/>
      <c r="AS179" s="330"/>
      <c r="AT179" s="330"/>
      <c r="AU179" s="330"/>
      <c r="AV179" s="330"/>
      <c r="AW179" s="330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30"/>
      <c r="M180" s="330"/>
      <c r="N180" s="330"/>
      <c r="O180" s="330"/>
      <c r="P180" s="330"/>
      <c r="Q180" s="330"/>
      <c r="R180" s="330"/>
      <c r="S180" s="330"/>
      <c r="T180" s="330"/>
      <c r="U180" s="330"/>
      <c r="V180" s="330"/>
      <c r="W180" s="330"/>
      <c r="X180" s="330"/>
      <c r="Y180" s="330"/>
      <c r="Z180" s="330"/>
      <c r="AA180" s="330"/>
      <c r="AB180" s="330"/>
      <c r="AC180" s="330"/>
      <c r="AD180" s="330"/>
      <c r="AE180" s="330"/>
      <c r="AF180" s="330"/>
      <c r="AG180" s="330"/>
      <c r="AH180" s="330"/>
      <c r="AI180" s="330"/>
      <c r="AJ180" s="330"/>
      <c r="AK180" s="330"/>
      <c r="AL180" s="330"/>
      <c r="AM180" s="330"/>
      <c r="AN180" s="330"/>
      <c r="AO180" s="330"/>
      <c r="AP180" s="330"/>
      <c r="AQ180" s="330"/>
      <c r="AR180" s="330"/>
      <c r="AS180" s="330"/>
      <c r="AT180" s="330"/>
      <c r="AU180" s="330"/>
      <c r="AV180" s="330"/>
      <c r="AW180" s="330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30"/>
      <c r="M181" s="330"/>
      <c r="N181" s="330"/>
      <c r="O181" s="330"/>
      <c r="P181" s="330"/>
      <c r="Q181" s="330"/>
      <c r="R181" s="330"/>
      <c r="S181" s="330"/>
      <c r="T181" s="330"/>
      <c r="U181" s="330"/>
      <c r="V181" s="330"/>
      <c r="W181" s="330"/>
      <c r="X181" s="330"/>
      <c r="Y181" s="330"/>
      <c r="Z181" s="330"/>
      <c r="AA181" s="330"/>
      <c r="AB181" s="330"/>
      <c r="AC181" s="330"/>
      <c r="AD181" s="330"/>
      <c r="AE181" s="330"/>
      <c r="AF181" s="330"/>
      <c r="AG181" s="330"/>
      <c r="AH181" s="330"/>
      <c r="AI181" s="330"/>
      <c r="AJ181" s="330"/>
      <c r="AK181" s="330"/>
      <c r="AL181" s="330"/>
      <c r="AM181" s="330"/>
      <c r="AN181" s="330"/>
      <c r="AO181" s="330"/>
      <c r="AP181" s="330"/>
      <c r="AQ181" s="330"/>
      <c r="AR181" s="330"/>
      <c r="AS181" s="330"/>
      <c r="AT181" s="330"/>
      <c r="AU181" s="330"/>
      <c r="AV181" s="330"/>
      <c r="AW181" s="330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30"/>
      <c r="M182" s="330"/>
      <c r="N182" s="330"/>
      <c r="O182" s="330"/>
      <c r="P182" s="330"/>
      <c r="Q182" s="330"/>
      <c r="R182" s="330"/>
      <c r="S182" s="330"/>
      <c r="T182" s="330"/>
      <c r="U182" s="330"/>
      <c r="V182" s="330"/>
      <c r="W182" s="330"/>
      <c r="X182" s="330"/>
      <c r="Y182" s="330"/>
      <c r="Z182" s="330"/>
      <c r="AA182" s="330"/>
      <c r="AB182" s="330"/>
      <c r="AC182" s="330"/>
      <c r="AD182" s="330"/>
      <c r="AE182" s="330"/>
      <c r="AF182" s="330"/>
      <c r="AG182" s="330"/>
      <c r="AH182" s="330"/>
      <c r="AI182" s="330"/>
      <c r="AJ182" s="330"/>
      <c r="AK182" s="330"/>
      <c r="AL182" s="330"/>
      <c r="AM182" s="330"/>
      <c r="AN182" s="330"/>
      <c r="AO182" s="330"/>
      <c r="AP182" s="330"/>
      <c r="AQ182" s="330"/>
      <c r="AR182" s="330"/>
      <c r="AS182" s="330"/>
      <c r="AT182" s="330"/>
      <c r="AU182" s="330"/>
      <c r="AV182" s="330"/>
      <c r="AW182" s="330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30"/>
      <c r="M183" s="330"/>
      <c r="N183" s="330"/>
      <c r="O183" s="330"/>
      <c r="P183" s="330"/>
      <c r="Q183" s="330"/>
      <c r="R183" s="330"/>
      <c r="S183" s="330"/>
      <c r="T183" s="330"/>
      <c r="U183" s="330"/>
      <c r="V183" s="330"/>
      <c r="W183" s="330"/>
      <c r="X183" s="330"/>
      <c r="Y183" s="330"/>
      <c r="Z183" s="330"/>
      <c r="AA183" s="330"/>
      <c r="AB183" s="330"/>
      <c r="AC183" s="330"/>
      <c r="AD183" s="330"/>
      <c r="AE183" s="330"/>
      <c r="AF183" s="330"/>
      <c r="AG183" s="330"/>
      <c r="AH183" s="330"/>
      <c r="AI183" s="330"/>
      <c r="AJ183" s="330"/>
      <c r="AK183" s="330"/>
      <c r="AL183" s="330"/>
      <c r="AM183" s="330"/>
      <c r="AN183" s="330"/>
      <c r="AO183" s="330"/>
      <c r="AP183" s="330"/>
      <c r="AQ183" s="330"/>
      <c r="AR183" s="330"/>
      <c r="AS183" s="330"/>
      <c r="AT183" s="330"/>
      <c r="AU183" s="330"/>
      <c r="AV183" s="330"/>
      <c r="AW183" s="330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30"/>
      <c r="M184" s="330"/>
      <c r="N184" s="330"/>
      <c r="O184" s="330"/>
      <c r="P184" s="330"/>
      <c r="Q184" s="330"/>
      <c r="R184" s="330"/>
      <c r="S184" s="330"/>
      <c r="T184" s="330"/>
      <c r="U184" s="330"/>
      <c r="V184" s="330"/>
      <c r="W184" s="330"/>
      <c r="X184" s="330"/>
      <c r="Y184" s="330"/>
      <c r="Z184" s="330"/>
      <c r="AA184" s="330"/>
      <c r="AB184" s="330"/>
      <c r="AC184" s="330"/>
      <c r="AD184" s="330"/>
      <c r="AE184" s="330"/>
      <c r="AF184" s="330"/>
      <c r="AG184" s="330"/>
      <c r="AH184" s="330"/>
      <c r="AI184" s="330"/>
      <c r="AJ184" s="330"/>
      <c r="AK184" s="330"/>
      <c r="AL184" s="330"/>
      <c r="AM184" s="330"/>
      <c r="AN184" s="330"/>
      <c r="AO184" s="330"/>
      <c r="AP184" s="330"/>
      <c r="AQ184" s="330"/>
      <c r="AR184" s="330"/>
      <c r="AS184" s="330"/>
      <c r="AT184" s="330"/>
      <c r="AU184" s="330"/>
      <c r="AV184" s="330"/>
      <c r="AW184" s="330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30"/>
      <c r="M185" s="330"/>
      <c r="N185" s="330"/>
      <c r="O185" s="330"/>
      <c r="P185" s="330"/>
      <c r="Q185" s="330"/>
      <c r="R185" s="330"/>
      <c r="S185" s="330"/>
      <c r="T185" s="330"/>
      <c r="U185" s="330"/>
      <c r="V185" s="330"/>
      <c r="W185" s="330"/>
      <c r="X185" s="330"/>
      <c r="Y185" s="330"/>
      <c r="Z185" s="330"/>
      <c r="AA185" s="330"/>
      <c r="AB185" s="330"/>
      <c r="AC185" s="330"/>
      <c r="AD185" s="330"/>
      <c r="AE185" s="330"/>
      <c r="AF185" s="330"/>
      <c r="AG185" s="330"/>
      <c r="AH185" s="330"/>
      <c r="AI185" s="330"/>
      <c r="AJ185" s="330"/>
      <c r="AK185" s="330"/>
      <c r="AL185" s="330"/>
      <c r="AM185" s="330"/>
      <c r="AN185" s="330"/>
      <c r="AO185" s="330"/>
      <c r="AP185" s="330"/>
      <c r="AQ185" s="330"/>
      <c r="AR185" s="330"/>
      <c r="AS185" s="330"/>
      <c r="AT185" s="330"/>
      <c r="AU185" s="330"/>
      <c r="AV185" s="330"/>
      <c r="AW185" s="330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30"/>
      <c r="M186" s="330"/>
      <c r="N186" s="330"/>
      <c r="O186" s="330"/>
      <c r="P186" s="330"/>
      <c r="Q186" s="330"/>
      <c r="R186" s="330"/>
      <c r="S186" s="330"/>
      <c r="T186" s="330"/>
      <c r="U186" s="330"/>
      <c r="V186" s="330"/>
      <c r="W186" s="330"/>
      <c r="X186" s="330"/>
      <c r="Y186" s="330"/>
      <c r="Z186" s="330"/>
      <c r="AA186" s="330"/>
      <c r="AB186" s="330"/>
      <c r="AC186" s="330"/>
      <c r="AD186" s="330"/>
      <c r="AE186" s="330"/>
      <c r="AF186" s="330"/>
      <c r="AG186" s="330"/>
      <c r="AH186" s="330"/>
      <c r="AI186" s="330"/>
      <c r="AJ186" s="330"/>
      <c r="AK186" s="330"/>
      <c r="AL186" s="330"/>
      <c r="AM186" s="330"/>
      <c r="AN186" s="330"/>
      <c r="AO186" s="330"/>
      <c r="AP186" s="330"/>
      <c r="AQ186" s="330"/>
      <c r="AR186" s="330"/>
      <c r="AS186" s="330"/>
      <c r="AT186" s="330"/>
      <c r="AU186" s="330"/>
      <c r="AV186" s="330"/>
      <c r="AW186" s="330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30"/>
      <c r="M187" s="330"/>
      <c r="N187" s="330"/>
      <c r="O187" s="330"/>
      <c r="P187" s="330"/>
      <c r="Q187" s="330"/>
      <c r="R187" s="330"/>
      <c r="S187" s="330"/>
      <c r="T187" s="330"/>
      <c r="U187" s="330"/>
      <c r="V187" s="330"/>
      <c r="W187" s="330"/>
      <c r="X187" s="330"/>
      <c r="Y187" s="330"/>
      <c r="Z187" s="330"/>
      <c r="AA187" s="330"/>
      <c r="AB187" s="330"/>
      <c r="AC187" s="330"/>
      <c r="AD187" s="330"/>
      <c r="AE187" s="330"/>
      <c r="AF187" s="330"/>
      <c r="AG187" s="330"/>
      <c r="AH187" s="330"/>
      <c r="AI187" s="330"/>
      <c r="AJ187" s="330"/>
      <c r="AK187" s="330"/>
      <c r="AL187" s="330"/>
      <c r="AM187" s="330"/>
      <c r="AN187" s="330"/>
      <c r="AO187" s="330"/>
      <c r="AP187" s="330"/>
      <c r="AQ187" s="330"/>
      <c r="AR187" s="330"/>
      <c r="AS187" s="330"/>
      <c r="AT187" s="330"/>
      <c r="AU187" s="330"/>
      <c r="AV187" s="330"/>
      <c r="AW187" s="330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30"/>
      <c r="M188" s="330"/>
      <c r="N188" s="330"/>
      <c r="O188" s="330"/>
      <c r="P188" s="330"/>
      <c r="Q188" s="330"/>
      <c r="R188" s="330"/>
      <c r="S188" s="330"/>
      <c r="T188" s="330"/>
      <c r="U188" s="330"/>
      <c r="V188" s="330"/>
      <c r="W188" s="330"/>
      <c r="X188" s="330"/>
      <c r="Y188" s="330"/>
      <c r="Z188" s="330"/>
      <c r="AA188" s="330"/>
      <c r="AB188" s="330"/>
      <c r="AC188" s="330"/>
      <c r="AD188" s="330"/>
      <c r="AE188" s="330"/>
      <c r="AF188" s="330"/>
      <c r="AG188" s="330"/>
      <c r="AH188" s="330"/>
      <c r="AI188" s="330"/>
      <c r="AJ188" s="330"/>
      <c r="AK188" s="330"/>
      <c r="AL188" s="330"/>
      <c r="AM188" s="330"/>
      <c r="AN188" s="330"/>
      <c r="AO188" s="330"/>
      <c r="AP188" s="330"/>
      <c r="AQ188" s="330"/>
      <c r="AR188" s="330"/>
      <c r="AS188" s="330"/>
      <c r="AT188" s="330"/>
      <c r="AU188" s="330"/>
      <c r="AV188" s="330"/>
      <c r="AW188" s="330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30"/>
      <c r="M189" s="330"/>
      <c r="N189" s="330"/>
      <c r="O189" s="330"/>
      <c r="P189" s="330"/>
      <c r="Q189" s="330"/>
      <c r="R189" s="330"/>
      <c r="S189" s="330"/>
      <c r="T189" s="330"/>
      <c r="U189" s="330"/>
      <c r="V189" s="330"/>
      <c r="W189" s="330"/>
      <c r="X189" s="330"/>
      <c r="Y189" s="330"/>
      <c r="Z189" s="330"/>
      <c r="AA189" s="330"/>
      <c r="AB189" s="330"/>
      <c r="AC189" s="330"/>
      <c r="AD189" s="330"/>
      <c r="AE189" s="330"/>
      <c r="AF189" s="330"/>
      <c r="AG189" s="330"/>
      <c r="AH189" s="330"/>
      <c r="AI189" s="330"/>
      <c r="AJ189" s="330"/>
      <c r="AK189" s="330"/>
      <c r="AL189" s="330"/>
      <c r="AM189" s="330"/>
      <c r="AN189" s="330"/>
      <c r="AO189" s="330"/>
      <c r="AP189" s="330"/>
      <c r="AQ189" s="330"/>
      <c r="AR189" s="330"/>
      <c r="AS189" s="330"/>
      <c r="AT189" s="330"/>
      <c r="AU189" s="330"/>
      <c r="AV189" s="330"/>
      <c r="AW189" s="330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  <c r="AJ190" s="327"/>
      <c r="AK190" s="327"/>
      <c r="AL190" s="327"/>
      <c r="AM190" s="327"/>
      <c r="AN190" s="327"/>
      <c r="AO190" s="327"/>
      <c r="AP190" s="327"/>
      <c r="AQ190" s="327"/>
      <c r="AR190" s="327"/>
      <c r="AS190" s="327"/>
      <c r="AT190" s="327"/>
      <c r="AU190" s="327"/>
      <c r="AV190" s="327"/>
      <c r="AW190" s="327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  <c r="AJ191" s="327"/>
      <c r="AK191" s="327"/>
      <c r="AL191" s="327"/>
      <c r="AM191" s="327"/>
      <c r="AN191" s="327"/>
      <c r="AO191" s="327"/>
      <c r="AP191" s="327"/>
      <c r="AQ191" s="327"/>
      <c r="AR191" s="327"/>
      <c r="AS191" s="327"/>
      <c r="AT191" s="327"/>
      <c r="AU191" s="327"/>
      <c r="AV191" s="327"/>
      <c r="AW191" s="327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  <c r="AJ192" s="327"/>
      <c r="AK192" s="327"/>
      <c r="AL192" s="327"/>
      <c r="AM192" s="327"/>
      <c r="AN192" s="327"/>
      <c r="AO192" s="327"/>
      <c r="AP192" s="327"/>
      <c r="AQ192" s="327"/>
      <c r="AR192" s="327"/>
      <c r="AS192" s="327"/>
      <c r="AT192" s="327"/>
      <c r="AU192" s="327"/>
      <c r="AV192" s="327"/>
      <c r="AW192" s="327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  <c r="AJ193" s="327"/>
      <c r="AK193" s="327"/>
      <c r="AL193" s="327"/>
      <c r="AM193" s="327"/>
      <c r="AN193" s="327"/>
      <c r="AO193" s="327"/>
      <c r="AP193" s="327"/>
      <c r="AQ193" s="327"/>
      <c r="AR193" s="327"/>
      <c r="AS193" s="327"/>
      <c r="AT193" s="327"/>
      <c r="AU193" s="327"/>
      <c r="AV193" s="327"/>
      <c r="AW193" s="327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27"/>
      <c r="AO194" s="327"/>
      <c r="AP194" s="327"/>
      <c r="AQ194" s="327"/>
      <c r="AR194" s="327"/>
      <c r="AS194" s="327"/>
      <c r="AT194" s="327"/>
      <c r="AU194" s="327"/>
      <c r="AV194" s="327"/>
      <c r="AW194" s="327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  <c r="AJ195" s="327"/>
      <c r="AK195" s="327"/>
      <c r="AL195" s="327"/>
      <c r="AM195" s="327"/>
      <c r="AN195" s="327"/>
      <c r="AO195" s="327"/>
      <c r="AP195" s="327"/>
      <c r="AQ195" s="327"/>
      <c r="AR195" s="327"/>
      <c r="AS195" s="327"/>
      <c r="AT195" s="327"/>
      <c r="AU195" s="327"/>
      <c r="AV195" s="327"/>
      <c r="AW195" s="327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  <c r="AJ196" s="327"/>
      <c r="AK196" s="327"/>
      <c r="AL196" s="327"/>
      <c r="AM196" s="327"/>
      <c r="AN196" s="327"/>
      <c r="AO196" s="327"/>
      <c r="AP196" s="327"/>
      <c r="AQ196" s="327"/>
      <c r="AR196" s="327"/>
      <c r="AS196" s="327"/>
      <c r="AT196" s="327"/>
      <c r="AU196" s="327"/>
      <c r="AV196" s="327"/>
      <c r="AW196" s="327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  <c r="AA206" s="327"/>
      <c r="AB206" s="327"/>
      <c r="AC206" s="327"/>
      <c r="AD206" s="327"/>
      <c r="AE206" s="327"/>
      <c r="AF206" s="327"/>
      <c r="AG206" s="327"/>
      <c r="AH206" s="327"/>
      <c r="AI206" s="327"/>
      <c r="AJ206" s="327"/>
      <c r="AK206" s="327"/>
      <c r="AL206" s="327"/>
      <c r="AM206" s="327"/>
      <c r="AN206" s="327"/>
      <c r="AO206" s="327"/>
      <c r="AP206" s="327"/>
      <c r="AQ206" s="327"/>
      <c r="AR206" s="327"/>
      <c r="AS206" s="327"/>
      <c r="AT206" s="327"/>
      <c r="AU206" s="327"/>
      <c r="AV206" s="327"/>
      <c r="AW206" s="327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  <c r="AA207" s="327"/>
      <c r="AB207" s="327"/>
      <c r="AC207" s="327"/>
      <c r="AD207" s="327"/>
      <c r="AE207" s="327"/>
      <c r="AF207" s="327"/>
      <c r="AG207" s="327"/>
      <c r="AH207" s="327"/>
      <c r="AI207" s="327"/>
      <c r="AJ207" s="327"/>
      <c r="AK207" s="327"/>
      <c r="AL207" s="327"/>
      <c r="AM207" s="327"/>
      <c r="AN207" s="327"/>
      <c r="AO207" s="327"/>
      <c r="AP207" s="327"/>
      <c r="AQ207" s="327"/>
      <c r="AR207" s="327"/>
      <c r="AS207" s="327"/>
      <c r="AT207" s="327"/>
      <c r="AU207" s="327"/>
      <c r="AV207" s="327"/>
      <c r="AW207" s="327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  <c r="AA208" s="327"/>
      <c r="AB208" s="327"/>
      <c r="AC208" s="327"/>
      <c r="AD208" s="327"/>
      <c r="AE208" s="327"/>
      <c r="AF208" s="327"/>
      <c r="AG208" s="327"/>
      <c r="AH208" s="327"/>
      <c r="AI208" s="327"/>
      <c r="AJ208" s="327"/>
      <c r="AK208" s="327"/>
      <c r="AL208" s="327"/>
      <c r="AM208" s="327"/>
      <c r="AN208" s="327"/>
      <c r="AO208" s="327"/>
      <c r="AP208" s="327"/>
      <c r="AQ208" s="327"/>
      <c r="AR208" s="327"/>
      <c r="AS208" s="327"/>
      <c r="AT208" s="327"/>
      <c r="AU208" s="327"/>
      <c r="AV208" s="327"/>
      <c r="AW208" s="327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  <c r="AA209" s="327"/>
      <c r="AB209" s="327"/>
      <c r="AC209" s="327"/>
      <c r="AD209" s="327"/>
      <c r="AE209" s="327"/>
      <c r="AF209" s="327"/>
      <c r="AG209" s="327"/>
      <c r="AH209" s="327"/>
      <c r="AI209" s="327"/>
      <c r="AJ209" s="327"/>
      <c r="AK209" s="327"/>
      <c r="AL209" s="327"/>
      <c r="AM209" s="327"/>
      <c r="AN209" s="327"/>
      <c r="AO209" s="327"/>
      <c r="AP209" s="327"/>
      <c r="AQ209" s="327"/>
      <c r="AR209" s="327"/>
      <c r="AS209" s="327"/>
      <c r="AT209" s="327"/>
      <c r="AU209" s="327"/>
      <c r="AV209" s="327"/>
      <c r="AW209" s="327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  <c r="AA210" s="327"/>
      <c r="AB210" s="327"/>
      <c r="AC210" s="327"/>
      <c r="AD210" s="327"/>
      <c r="AE210" s="327"/>
      <c r="AF210" s="327"/>
      <c r="AG210" s="327"/>
      <c r="AH210" s="327"/>
      <c r="AI210" s="327"/>
      <c r="AJ210" s="327"/>
      <c r="AK210" s="327"/>
      <c r="AL210" s="327"/>
      <c r="AM210" s="327"/>
      <c r="AN210" s="327"/>
      <c r="AO210" s="327"/>
      <c r="AP210" s="327"/>
      <c r="AQ210" s="327"/>
      <c r="AR210" s="327"/>
      <c r="AS210" s="327"/>
      <c r="AT210" s="327"/>
      <c r="AU210" s="327"/>
      <c r="AV210" s="327"/>
      <c r="AW210" s="327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2:M53"/>
  <sheetViews>
    <sheetView showGridLines="0" showRowColHeaders="0" zoomScaleNormal="100" workbookViewId="0">
      <pane ySplit="6" topLeftCell="A7" activePane="bottomLeft" state="frozen"/>
      <selection activeCell="J28" sqref="J28"/>
      <selection pane="bottomLeft" activeCell="J28" sqref="J28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61" t="s">
        <v>156</v>
      </c>
      <c r="C2" s="14"/>
      <c r="D2" s="14"/>
      <c r="E2" s="14"/>
      <c r="F2" s="14"/>
    </row>
    <row r="4" spans="2:8" ht="26.1" customHeight="1">
      <c r="B4" s="497" t="s">
        <v>157</v>
      </c>
      <c r="C4" s="409" t="s">
        <v>154</v>
      </c>
      <c r="D4" s="409"/>
      <c r="E4" s="409" t="s">
        <v>151</v>
      </c>
      <c r="F4" s="409"/>
      <c r="H4" s="9" t="s">
        <v>178</v>
      </c>
    </row>
    <row r="5" spans="2:8" ht="38.65" customHeight="1">
      <c r="B5" s="498"/>
      <c r="C5" s="410" t="s">
        <v>28</v>
      </c>
      <c r="D5" s="410" t="s">
        <v>29</v>
      </c>
      <c r="E5" s="410" t="s">
        <v>28</v>
      </c>
      <c r="F5" s="410" t="s">
        <v>29</v>
      </c>
    </row>
    <row r="6" spans="2:8" ht="20.85" hidden="1" customHeight="1">
      <c r="B6" s="162">
        <v>2007</v>
      </c>
      <c r="C6" s="163">
        <v>895.43156999999997</v>
      </c>
      <c r="D6" s="163">
        <v>1222.1400000000001</v>
      </c>
      <c r="E6" s="163">
        <v>800.6</v>
      </c>
      <c r="F6" s="163">
        <v>994.34</v>
      </c>
    </row>
    <row r="7" spans="2:8" ht="18" customHeight="1">
      <c r="B7" s="162">
        <v>2008</v>
      </c>
      <c r="C7" s="163">
        <v>933.71</v>
      </c>
      <c r="D7" s="163">
        <v>1280.1500000000001</v>
      </c>
      <c r="E7" s="163">
        <v>837.37</v>
      </c>
      <c r="F7" s="163">
        <v>1051.7</v>
      </c>
      <c r="H7" s="17"/>
    </row>
    <row r="8" spans="2:8" ht="18" customHeight="1">
      <c r="B8" s="162">
        <v>2009</v>
      </c>
      <c r="C8" s="163">
        <v>953.86</v>
      </c>
      <c r="D8" s="163">
        <v>1331.13</v>
      </c>
      <c r="E8" s="163">
        <v>864.68</v>
      </c>
      <c r="F8" s="163">
        <v>1110.04</v>
      </c>
      <c r="H8" s="17"/>
    </row>
    <row r="9" spans="2:8" ht="18" customHeight="1">
      <c r="B9" s="162">
        <v>2010</v>
      </c>
      <c r="C9" s="163">
        <v>990.62</v>
      </c>
      <c r="D9" s="163">
        <v>1393.4</v>
      </c>
      <c r="E9" s="163">
        <v>895.89</v>
      </c>
      <c r="F9" s="163">
        <v>1172.18</v>
      </c>
      <c r="H9" s="17"/>
    </row>
    <row r="10" spans="2:8" ht="18" customHeight="1">
      <c r="B10" s="162">
        <v>2011</v>
      </c>
      <c r="C10" s="163">
        <v>1018.62</v>
      </c>
      <c r="D10" s="163">
        <v>1407.09</v>
      </c>
      <c r="E10" s="163">
        <v>921.51</v>
      </c>
      <c r="F10" s="163">
        <v>1202.07</v>
      </c>
      <c r="H10" s="17"/>
    </row>
    <row r="11" spans="2:8" ht="18" customHeight="1">
      <c r="B11" s="162">
        <v>2012</v>
      </c>
      <c r="C11" s="163">
        <v>1003.44</v>
      </c>
      <c r="D11" s="163">
        <v>1389.91</v>
      </c>
      <c r="E11" s="163">
        <v>943.46</v>
      </c>
      <c r="F11" s="163">
        <v>1251.97</v>
      </c>
      <c r="H11" s="17"/>
    </row>
    <row r="12" spans="2:8" ht="18" customHeight="1">
      <c r="B12" s="162">
        <v>2013</v>
      </c>
      <c r="C12" s="163">
        <v>1005.51</v>
      </c>
      <c r="D12" s="163">
        <v>1424.58</v>
      </c>
      <c r="E12" s="163">
        <v>955.24</v>
      </c>
      <c r="F12" s="163">
        <v>1295.6400000000001</v>
      </c>
      <c r="H12" s="17"/>
    </row>
    <row r="13" spans="2:8" ht="18" customHeight="1">
      <c r="B13" s="162">
        <v>2014</v>
      </c>
      <c r="C13" s="163">
        <v>996.8</v>
      </c>
      <c r="D13" s="163">
        <v>1425.67</v>
      </c>
      <c r="E13" s="163">
        <v>949.29</v>
      </c>
      <c r="F13" s="163">
        <v>1314.68</v>
      </c>
      <c r="H13" s="17"/>
    </row>
    <row r="14" spans="2:8" ht="18" customHeight="1">
      <c r="B14" s="162">
        <v>2015</v>
      </c>
      <c r="C14" s="163">
        <v>983.77</v>
      </c>
      <c r="D14" s="163">
        <v>1460.3</v>
      </c>
      <c r="E14" s="163">
        <v>941.18</v>
      </c>
      <c r="F14" s="163">
        <v>1342.94</v>
      </c>
      <c r="H14" s="17"/>
    </row>
    <row r="15" spans="2:8" ht="18" customHeight="1">
      <c r="B15" s="162">
        <v>2016</v>
      </c>
      <c r="C15" s="163">
        <v>973.19</v>
      </c>
      <c r="D15" s="163">
        <v>1451.07</v>
      </c>
      <c r="E15" s="163">
        <v>936.4</v>
      </c>
      <c r="F15" s="163">
        <v>1332.37</v>
      </c>
      <c r="H15" s="17"/>
    </row>
    <row r="16" spans="2:8" ht="18" customHeight="1">
      <c r="B16" s="162">
        <v>2017</v>
      </c>
      <c r="C16" s="163">
        <v>970.28</v>
      </c>
      <c r="D16" s="163">
        <v>1432.9</v>
      </c>
      <c r="E16" s="163">
        <v>935.71</v>
      </c>
      <c r="F16" s="163">
        <v>1318.47</v>
      </c>
      <c r="H16" s="17"/>
    </row>
    <row r="17" spans="2:13" ht="18" customHeight="1">
      <c r="B17" s="162">
        <v>2018</v>
      </c>
      <c r="C17" s="163">
        <v>967.4</v>
      </c>
      <c r="D17" s="163">
        <v>1420.02</v>
      </c>
      <c r="E17" s="163">
        <v>937.39</v>
      </c>
      <c r="F17" s="163">
        <v>1311.23</v>
      </c>
      <c r="H17" s="17"/>
    </row>
    <row r="18" spans="2:13" ht="18" customHeight="1">
      <c r="B18" s="162">
        <v>2019</v>
      </c>
      <c r="C18" s="163">
        <v>989.63963273409115</v>
      </c>
      <c r="D18" s="163">
        <v>1466.1257319129511</v>
      </c>
      <c r="E18" s="163">
        <v>962.55030148478431</v>
      </c>
      <c r="F18" s="163">
        <v>1345.982851671419</v>
      </c>
      <c r="H18" s="17"/>
    </row>
    <row r="19" spans="2:13" ht="18" customHeight="1">
      <c r="B19" s="351" t="s">
        <v>199</v>
      </c>
      <c r="C19" s="352">
        <f>'Distrib - regím. Altas nuevas'!$I$41</f>
        <v>992.09696367112849</v>
      </c>
      <c r="D19" s="352">
        <f>'Distrib - regím. Altas nuevas'!$I$43</f>
        <v>1439.1700191854891</v>
      </c>
      <c r="E19" s="352">
        <f>'Distrib - regím. Altas nuevas'!$O$41</f>
        <v>965.12118944506017</v>
      </c>
      <c r="F19" s="352">
        <f>'Distrib - regím. Altas nuevas'!$O$43</f>
        <v>1330.0233140648277</v>
      </c>
    </row>
    <row r="21" spans="2:13">
      <c r="B21" s="165" t="s">
        <v>133</v>
      </c>
      <c r="C21" s="166"/>
    </row>
    <row r="22" spans="2:13" ht="25.5" customHeight="1">
      <c r="B22" s="162">
        <v>2008</v>
      </c>
      <c r="C22" s="167">
        <f t="shared" ref="C22:F33" si="0">C7/C6-1</f>
        <v>4.274858211666599E-2</v>
      </c>
      <c r="D22" s="167">
        <f t="shared" si="0"/>
        <v>4.7465920434647479E-2</v>
      </c>
      <c r="E22" s="167">
        <f t="shared" si="0"/>
        <v>4.5928053959530368E-2</v>
      </c>
      <c r="F22" s="167">
        <f t="shared" si="0"/>
        <v>5.7686505621819428E-2</v>
      </c>
      <c r="G22" s="167"/>
      <c r="H22" s="160"/>
    </row>
    <row r="23" spans="2:13" ht="17.850000000000001" customHeight="1">
      <c r="B23" s="162">
        <v>2009</v>
      </c>
      <c r="C23" s="167">
        <f t="shared" si="0"/>
        <v>2.1580576410234364E-2</v>
      </c>
      <c r="D23" s="167">
        <f t="shared" si="0"/>
        <v>3.9823458188493532E-2</v>
      </c>
      <c r="E23" s="167">
        <f t="shared" si="0"/>
        <v>3.2614017698269437E-2</v>
      </c>
      <c r="F23" s="167">
        <f t="shared" si="0"/>
        <v>5.5472092802129724E-2</v>
      </c>
      <c r="G23" s="167"/>
      <c r="H23" s="160"/>
    </row>
    <row r="24" spans="2:13" ht="17.850000000000001" customHeight="1">
      <c r="B24" s="162">
        <v>2010</v>
      </c>
      <c r="C24" s="167">
        <f t="shared" si="0"/>
        <v>3.853815025265761E-2</v>
      </c>
      <c r="D24" s="167">
        <f t="shared" si="0"/>
        <v>4.6779803625491168E-2</v>
      </c>
      <c r="E24" s="167">
        <f t="shared" si="0"/>
        <v>3.6094277651848028E-2</v>
      </c>
      <c r="F24" s="167">
        <f t="shared" si="0"/>
        <v>5.597996468595734E-2</v>
      </c>
      <c r="G24" s="167"/>
      <c r="H24" s="160"/>
    </row>
    <row r="25" spans="2:13" ht="17.850000000000001" customHeight="1">
      <c r="B25" s="162">
        <v>2011</v>
      </c>
      <c r="C25" s="167">
        <f t="shared" si="0"/>
        <v>2.8265126890230308E-2</v>
      </c>
      <c r="D25" s="167">
        <f t="shared" si="0"/>
        <v>9.8248887613030522E-3</v>
      </c>
      <c r="E25" s="167">
        <f t="shared" si="0"/>
        <v>2.8597260824431592E-2</v>
      </c>
      <c r="F25" s="167">
        <f t="shared" si="0"/>
        <v>2.5499496664334709E-2</v>
      </c>
      <c r="G25" s="167"/>
      <c r="H25" s="160"/>
    </row>
    <row r="26" spans="2:13" ht="17.850000000000001" customHeight="1">
      <c r="B26" s="162">
        <v>2012</v>
      </c>
      <c r="C26" s="167">
        <f t="shared" si="0"/>
        <v>-1.4902515167579566E-2</v>
      </c>
      <c r="D26" s="167">
        <f t="shared" si="0"/>
        <v>-1.2209595690396369E-2</v>
      </c>
      <c r="E26" s="167">
        <f t="shared" si="0"/>
        <v>2.3819600438411026E-2</v>
      </c>
      <c r="F26" s="167">
        <f t="shared" si="0"/>
        <v>4.1511725606661942E-2</v>
      </c>
      <c r="G26" s="167"/>
      <c r="H26" s="160"/>
    </row>
    <row r="27" spans="2:13" ht="17.850000000000001" customHeight="1">
      <c r="B27" s="162">
        <v>2013</v>
      </c>
      <c r="C27" s="167">
        <f t="shared" si="0"/>
        <v>2.0629036115760169E-3</v>
      </c>
      <c r="D27" s="167">
        <f t="shared" si="0"/>
        <v>2.4944061126259909E-2</v>
      </c>
      <c r="E27" s="167">
        <f t="shared" si="0"/>
        <v>1.2485955949377736E-2</v>
      </c>
      <c r="F27" s="167">
        <f t="shared" si="0"/>
        <v>3.4881027500659023E-2</v>
      </c>
      <c r="G27" s="167"/>
      <c r="H27" s="160"/>
    </row>
    <row r="28" spans="2:13" ht="17.850000000000001" customHeight="1">
      <c r="B28" s="162">
        <v>2014</v>
      </c>
      <c r="C28" s="167">
        <f t="shared" si="0"/>
        <v>-8.6622708874104504E-3</v>
      </c>
      <c r="D28" s="167">
        <f t="shared" si="0"/>
        <v>7.6513779499931545E-4</v>
      </c>
      <c r="E28" s="167">
        <f t="shared" si="0"/>
        <v>-6.2288011389808329E-3</v>
      </c>
      <c r="F28" s="167">
        <f t="shared" si="0"/>
        <v>1.469544009138346E-2</v>
      </c>
      <c r="G28" s="167"/>
      <c r="H28" s="160"/>
      <c r="J28" s="14"/>
      <c r="K28" s="14"/>
      <c r="L28" s="14"/>
      <c r="M28" s="14"/>
    </row>
    <row r="29" spans="2:13" ht="17.850000000000001" customHeight="1">
      <c r="B29" s="162">
        <v>2015</v>
      </c>
      <c r="C29" s="167">
        <f t="shared" si="0"/>
        <v>-1.3071829855537676E-2</v>
      </c>
      <c r="D29" s="167">
        <f t="shared" si="0"/>
        <v>2.4290333667678965E-2</v>
      </c>
      <c r="E29" s="167">
        <f t="shared" si="0"/>
        <v>-8.5432270433692947E-3</v>
      </c>
      <c r="F29" s="167">
        <f t="shared" si="0"/>
        <v>2.1495725195484816E-2</v>
      </c>
      <c r="G29" s="167"/>
      <c r="H29" s="160"/>
      <c r="J29" s="15"/>
      <c r="K29" s="15"/>
      <c r="L29" s="15"/>
      <c r="M29" s="15"/>
    </row>
    <row r="30" spans="2:13" ht="17.850000000000001" customHeight="1">
      <c r="B30" s="162">
        <v>2016</v>
      </c>
      <c r="C30" s="167">
        <f t="shared" si="0"/>
        <v>-1.0754546286225408E-2</v>
      </c>
      <c r="D30" s="167">
        <f t="shared" si="0"/>
        <v>-6.3206190508799942E-3</v>
      </c>
      <c r="E30" s="167">
        <f t="shared" si="0"/>
        <v>-5.0787309547588588E-3</v>
      </c>
      <c r="F30" s="167">
        <f t="shared" si="0"/>
        <v>-7.8707909511968044E-3</v>
      </c>
      <c r="G30" s="167"/>
      <c r="H30" s="160"/>
      <c r="I30" s="16"/>
      <c r="J30" s="17"/>
      <c r="K30" s="17"/>
      <c r="L30" s="17"/>
      <c r="M30" s="17"/>
    </row>
    <row r="31" spans="2:13" ht="17.850000000000001" customHeight="1">
      <c r="B31" s="162">
        <v>2017</v>
      </c>
      <c r="C31" s="167">
        <f t="shared" si="0"/>
        <v>-2.9901663601147321E-3</v>
      </c>
      <c r="D31" s="167">
        <f t="shared" si="0"/>
        <v>-1.2521794262165042E-2</v>
      </c>
      <c r="E31" s="167">
        <f t="shared" si="0"/>
        <v>-7.3686458778288166E-4</v>
      </c>
      <c r="F31" s="167">
        <f t="shared" si="0"/>
        <v>-1.0432537508349715E-2</v>
      </c>
      <c r="G31" s="167"/>
      <c r="H31" s="160"/>
      <c r="K31" s="162"/>
    </row>
    <row r="32" spans="2:13" ht="17.850000000000001" customHeight="1">
      <c r="B32" s="162">
        <v>2018</v>
      </c>
      <c r="C32" s="167">
        <f t="shared" si="0"/>
        <v>-2.9682153605145034E-3</v>
      </c>
      <c r="D32" s="167">
        <f t="shared" si="0"/>
        <v>-8.9887640449438644E-3</v>
      </c>
      <c r="E32" s="167">
        <f t="shared" si="0"/>
        <v>1.7954280706629078E-3</v>
      </c>
      <c r="F32" s="167">
        <f t="shared" si="0"/>
        <v>-5.4912133002646968E-3</v>
      </c>
      <c r="G32" s="167"/>
      <c r="H32" s="160"/>
    </row>
    <row r="33" spans="1:10" ht="17.850000000000001" customHeight="1">
      <c r="B33" s="162">
        <v>2019</v>
      </c>
      <c r="C33" s="167">
        <f t="shared" si="0"/>
        <v>2.2989076632304206E-2</v>
      </c>
      <c r="D33" s="167">
        <f t="shared" si="0"/>
        <v>3.2468367989852975E-2</v>
      </c>
      <c r="E33" s="167">
        <f t="shared" si="0"/>
        <v>2.6840804238133842E-2</v>
      </c>
      <c r="F33" s="167">
        <f t="shared" si="0"/>
        <v>2.6504008962134007E-2</v>
      </c>
      <c r="G33" s="167"/>
      <c r="H33" s="160"/>
    </row>
    <row r="34" spans="1:10" ht="22.7" customHeight="1">
      <c r="B34" s="164" t="s">
        <v>200</v>
      </c>
      <c r="C34" s="168">
        <f>C19/C41-1</f>
        <v>-1.8202096338282958E-2</v>
      </c>
      <c r="D34" s="168">
        <f>D19/D41-1</f>
        <v>-7.8111075333903934E-2</v>
      </c>
      <c r="E34" s="168">
        <f>E19/E41-1</f>
        <v>-1.9016304193752886E-2</v>
      </c>
      <c r="F34" s="168">
        <f>F19/F41-1</f>
        <v>-7.2456403380364631E-2</v>
      </c>
      <c r="G34" s="167"/>
      <c r="H34" s="160"/>
      <c r="J34" s="6"/>
    </row>
    <row r="35" spans="1:10" ht="7.5" customHeight="1"/>
    <row r="36" spans="1:10" ht="3.4" customHeight="1">
      <c r="B36" s="169"/>
      <c r="C36" s="169"/>
      <c r="D36" s="169"/>
      <c r="E36" s="169"/>
      <c r="F36" s="169"/>
    </row>
    <row r="37" spans="1:10" ht="23.85" customHeight="1">
      <c r="B37" s="13" t="s">
        <v>165</v>
      </c>
    </row>
    <row r="38" spans="1:10" ht="23.85" customHeight="1">
      <c r="B38" s="13" t="s">
        <v>201</v>
      </c>
    </row>
    <row r="39" spans="1:10" ht="35.65" customHeight="1">
      <c r="A39" s="337"/>
      <c r="B39" s="434"/>
      <c r="C39" s="434" t="s">
        <v>158</v>
      </c>
      <c r="D39" s="434"/>
      <c r="E39" s="434" t="s">
        <v>159</v>
      </c>
      <c r="F39" s="434"/>
      <c r="G39" s="419"/>
      <c r="H39" s="417"/>
      <c r="I39" s="5"/>
    </row>
    <row r="40" spans="1:10">
      <c r="A40" s="337"/>
      <c r="B40" s="434"/>
      <c r="C40" s="434" t="s">
        <v>28</v>
      </c>
      <c r="D40" s="434" t="s">
        <v>29</v>
      </c>
      <c r="E40" s="434" t="s">
        <v>28</v>
      </c>
      <c r="F40" s="434" t="s">
        <v>29</v>
      </c>
      <c r="G40" s="434"/>
      <c r="H40" s="417"/>
      <c r="I40" s="5"/>
    </row>
    <row r="41" spans="1:10" ht="21.4" customHeight="1">
      <c r="A41" s="337"/>
      <c r="B41" s="434">
        <v>43952</v>
      </c>
      <c r="C41" s="434">
        <v>1010.49</v>
      </c>
      <c r="D41" s="434">
        <v>1561.11</v>
      </c>
      <c r="E41" s="434">
        <v>983.83</v>
      </c>
      <c r="F41" s="434">
        <v>1433.92</v>
      </c>
      <c r="G41" s="434"/>
      <c r="H41" s="417"/>
      <c r="I41" s="5"/>
    </row>
    <row r="42" spans="1:10" ht="19.7" customHeight="1">
      <c r="A42" s="337"/>
      <c r="B42" s="434"/>
      <c r="C42" s="434"/>
      <c r="D42" s="434"/>
      <c r="E42" s="434"/>
      <c r="F42" s="434"/>
      <c r="G42" s="434"/>
      <c r="H42" s="417"/>
      <c r="I42" s="5"/>
    </row>
    <row r="43" spans="1:10">
      <c r="A43" s="337"/>
      <c r="B43" s="434"/>
      <c r="C43" s="434"/>
      <c r="D43" s="434"/>
      <c r="E43" s="434"/>
      <c r="F43" s="434"/>
      <c r="G43" s="434"/>
      <c r="H43" s="417"/>
      <c r="I43" s="5"/>
    </row>
    <row r="44" spans="1:10">
      <c r="A44" s="337"/>
      <c r="B44" s="435"/>
      <c r="C44" s="435"/>
      <c r="D44" s="435"/>
      <c r="E44" s="435"/>
      <c r="F44" s="435"/>
      <c r="G44" s="435"/>
      <c r="H44" s="418"/>
      <c r="I44"/>
    </row>
    <row r="45" spans="1:10">
      <c r="A45" s="337"/>
      <c r="B45" s="435"/>
      <c r="C45" s="435"/>
      <c r="D45" s="435"/>
      <c r="E45" s="435"/>
      <c r="F45" s="435"/>
      <c r="G45" s="435"/>
      <c r="H45" s="417"/>
      <c r="I45" s="5"/>
    </row>
    <row r="46" spans="1:10">
      <c r="A46" s="337"/>
      <c r="B46" s="435"/>
      <c r="C46" s="435"/>
      <c r="D46" s="435"/>
      <c r="E46" s="435"/>
      <c r="F46" s="435"/>
      <c r="G46" s="435"/>
      <c r="H46" s="417"/>
    </row>
    <row r="47" spans="1:10">
      <c r="A47" s="337"/>
      <c r="B47" s="435"/>
      <c r="C47" s="435"/>
      <c r="D47" s="435"/>
      <c r="E47" s="435"/>
      <c r="F47" s="435"/>
      <c r="G47" s="435"/>
      <c r="H47" s="417"/>
    </row>
    <row r="48" spans="1:10">
      <c r="A48" s="337"/>
      <c r="B48" s="435"/>
      <c r="C48" s="435"/>
      <c r="D48" s="435"/>
      <c r="E48" s="435"/>
      <c r="F48" s="435"/>
      <c r="G48" s="437"/>
      <c r="H48" s="417"/>
    </row>
    <row r="49" spans="1:8">
      <c r="A49" s="337"/>
      <c r="B49" s="435"/>
      <c r="C49" s="435"/>
      <c r="D49" s="435"/>
      <c r="E49" s="435"/>
      <c r="F49" s="435"/>
      <c r="G49" s="435"/>
      <c r="H49" s="5"/>
    </row>
    <row r="50" spans="1:8">
      <c r="B50" s="512"/>
      <c r="C50" s="435"/>
      <c r="D50" s="435"/>
      <c r="E50" s="435"/>
      <c r="F50" s="435"/>
      <c r="G50" s="511"/>
    </row>
    <row r="51" spans="1:8">
      <c r="B51" s="512"/>
      <c r="C51" s="512"/>
      <c r="D51" s="512"/>
      <c r="E51" s="512"/>
      <c r="F51" s="512"/>
      <c r="G51" s="511"/>
    </row>
    <row r="52" spans="1:8">
      <c r="B52" s="511"/>
      <c r="C52" s="511"/>
      <c r="D52" s="511"/>
      <c r="E52" s="511"/>
      <c r="F52" s="511"/>
      <c r="G52" s="511"/>
    </row>
    <row r="53" spans="1:8">
      <c r="B53" s="511"/>
      <c r="C53" s="511"/>
      <c r="D53" s="511"/>
      <c r="E53" s="511"/>
      <c r="F53" s="511"/>
      <c r="G53" s="511"/>
    </row>
  </sheetData>
  <mergeCells count="1">
    <mergeCell ref="B4:B5"/>
  </mergeCells>
  <hyperlinks>
    <hyperlink ref="H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2021-06-14T09:26:11Z</cp:lastPrinted>
  <dcterms:created xsi:type="dcterms:W3CDTF">2016-11-17T11:36:14Z</dcterms:created>
  <dcterms:modified xsi:type="dcterms:W3CDTF">2021-06-14T09:33:58Z</dcterms:modified>
</cp:coreProperties>
</file>