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Género'!$B$3:$I$71</definedName>
    <definedName name="_xlnm.Print_Area" localSheetId="3">'Clase, género y edad'!$B$1:$R$79</definedName>
    <definedName name="_xlnm.Print_Area" localSheetId="2">'Distrib - regím. Altas nuevas'!$B$1:$U$44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mínimos'!$B$1:$H$33</definedName>
    <definedName name="_xlnm.Print_Area" localSheetId="0">Portada!$A$1:$E$55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C13" i="27" l="1"/>
  <c r="C15" i="27" s="1"/>
  <c r="D7" i="27" l="1"/>
  <c r="D10" i="27"/>
  <c r="D12" i="27"/>
  <c r="D11" i="27"/>
  <c r="D14" i="27"/>
  <c r="D8" i="27"/>
  <c r="D9" i="27"/>
  <c r="D13" i="27" l="1"/>
  <c r="F19" i="25"/>
  <c r="E19" i="25"/>
  <c r="D19" i="25"/>
  <c r="C19" i="25"/>
  <c r="C42" i="27" l="1"/>
  <c r="C43" i="27"/>
  <c r="C44" i="27"/>
  <c r="C46" i="27"/>
  <c r="C47" i="27"/>
  <c r="C48" i="27"/>
  <c r="C49" i="27"/>
  <c r="C45" i="27" l="1"/>
  <c r="C50" i="27" s="1"/>
  <c r="E46" i="27" l="1"/>
  <c r="C51" i="27"/>
  <c r="D46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<sst xmlns="http://schemas.openxmlformats.org/spreadsheetml/2006/main" count="876" uniqueCount="215">
  <si>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</si>
  <si>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</si>
  <si>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</si>
  <si>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</si>
  <si>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</si>
  <si>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</si>
  <si>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</si>
  <si>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</si>
  <si>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</si>
  <si>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</si>
  <si>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</si>
  <si>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</si>
  <si>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</si>
  <si>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</si>
  <si>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</si>
  <si>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</si>
  <si>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</si>
  <si>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</si>
  <si>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</si>
  <si>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</si>
  <si>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</si>
  <si>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</si>
  <si>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</si>
  <si>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</si>
  <si>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</si>
  <si>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</si>
  <si>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</si>
  <si>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</si>
  <si>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</si>
  <si>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</si>
  <si>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</si>
  <si>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</si>
  <si>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</si>
  <si>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</si>
  <si>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</si>
  <si>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</si>
  <si>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</si>
  <si>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</si>
  <si>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</si>
  <si>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</si>
  <si>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</si>
  <si>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</si>
  <si>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</si>
  <si>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</si>
  <si>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</si>
  <si>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</si>
  <si>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</si>
  <si>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</si>
  <si>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</si>
  <si>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</si>
  <si>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</si>
  <si>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</si>
  <si>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</si>
  <si>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</si>
  <si>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</si>
  <si>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</si>
  <si>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</si>
  <si>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</si>
  <si>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</si>
  <si>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</si>
  <si>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</si>
  <si>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</si>
  <si>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</si>
  <si>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</si>
  <si>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</si>
  <si>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</si>
  <si>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</si>
  <si>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</si>
  <si>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</si>
  <si>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</si>
  <si>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</si>
  <si>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</si>
  <si>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</si>
  <si>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</si>
  <si>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</si>
  <si>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</si>
  <si>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</si>
  <si>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</si>
  <si>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</si>
  <si>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</si>
  <si>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</si>
  <si>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</si>
  <si>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</si>
  <si>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</si>
  <si>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</si>
  <si>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</si>
  <si>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</si>
  <si>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</si>
  <si>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</si>
  <si>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</si>
  <si>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</si>
  <si>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</si>
  <si>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</si>
  <si>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</si>
  <si>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</si>
  <si>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</si>
  <si>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</si>
  <si>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</si>
  <si>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</si>
  <si>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</si>
  <si>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</si>
  <si>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</si>
  <si>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</si>
  <si>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</si>
  <si>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</si>
  <si>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</si>
  <si>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</si>
  <si>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</si>
  <si>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</si>
  <si>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</si>
  <si>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</si>
  <si>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</si>
  <si>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</si>
  <si>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</si>
  <si>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</si>
  <si>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</si>
  <si>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</si>
  <si>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</si>
  <si>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</si>
  <si>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</si>
  <si>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</si>
  <si>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</si>
  <si>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</si>
  <si>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</si>
  <si>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</si>
  <si>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</si>
  <si>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</si>
  <si>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</si>
  <si>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</si>
  <si>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</si>
  <si>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</si>
  <si>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</si>
  <si>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</si>
  <si>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</si>
  <si>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</si>
  <si>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</si>
  <si>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</si>
  <si>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</si>
  <si>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</si>
  <si>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</si>
  <si>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</si>
  <si>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</si>
  <si>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</si>
  <si>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</si>
  <si>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</si>
  <si>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</si>
  <si>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</si>
  <si>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</si>
  <si>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</si>
  <si>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</si>
  <si>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</si>
  <si>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</si>
  <si>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</si>
  <si>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</si>
  <si>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</si>
  <si>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</si>
  <si>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</si>
  <si>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</si>
  <si>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</si>
  <si>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</si>
  <si>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</si>
  <si>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</si>
  <si>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</si>
  <si>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</si>
  <si>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</si>
  <si>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</si>
  <si>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</si>
  <si>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</si>
  <si>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</si>
  <si>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</si>
  <si>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</si>
  <si>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</si>
  <si>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</si>
  <si>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</si>
  <si>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</si>
  <si>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</si>
  <si>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</si>
  <si>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</si>
  <si>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</si>
  <si>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</si>
  <si>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</si>
  <si>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</si>
  <si>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</si>
  <si>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</si>
  <si>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</si>
  <si>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</si>
  <si>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</si>
  <si>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</si>
  <si>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</si>
  <si>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</si>
  <si>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</si>
  <si>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</si>
  <si>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</si>
  <si>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</si>
  <si>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55 pensiones de las que no consta el género</t>
    </r>
  </si>
  <si>
    <t>PENSIONES CONTRIBUTIVAS EN VIGOR A 1 DE JULIO DE 2021</t>
  </si>
  <si>
    <t>JUNIO 2021</t>
  </si>
  <si>
    <t>Datos a 1 de Julio de 2021</t>
  </si>
  <si>
    <t xml:space="preserve">  1 de julio de 2021</t>
  </si>
  <si>
    <t>Junio 2021</t>
  </si>
  <si>
    <t>Junio 2021 (2)</t>
  </si>
  <si>
    <t>(2) Incremento sobre Junio 2020</t>
  </si>
  <si>
    <t>1 de  julio de 2021</t>
  </si>
  <si>
    <t>1 julio 2021</t>
  </si>
  <si>
    <t>años</t>
  </si>
  <si>
    <t>20.3%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</si>
  <si>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</si>
  <si>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</si>
  <si>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</si>
  <si>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</si>
  <si>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</si>
  <si>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</si>
  <si>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</si>
  <si>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>PENSIONES CON COMPLEMENTO DE BRECHA DE GENERO</t>
  </si>
  <si>
    <t>Datos a 1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</si>
</sst>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69" formatCode="0.00\ %"/>
    <numFmt numFmtId="170" formatCode="0.0\ %"/>
    <numFmt numFmtId="171" formatCode=";;;"/>
  </numFmts>
  <fonts count="127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57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</cellStyleXfs>
  <cellXfs count="512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8" xfId="1" applyNumberFormat="1" applyFont="1" applyBorder="1" applyAlignment="1">
      <alignment horizontal="left" vertical="center"/>
    </xf>
    <xf numFmtId="0" fontId="54" fillId="0" borderId="38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0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1" xfId="0" applyFont="1" applyFill="1" applyBorder="1" applyAlignment="1">
      <alignment horizontal="left" indent="1"/>
    </xf>
    <xf numFmtId="0" fontId="52" fillId="4" borderId="40" xfId="0" applyFont="1" applyFill="1" applyBorder="1" applyAlignment="1">
      <alignment horizontal="center" vertical="center" wrapText="1"/>
    </xf>
    <xf numFmtId="10" fontId="52" fillId="4" borderId="40" xfId="0" applyNumberFormat="1" applyFont="1" applyFill="1" applyBorder="1" applyAlignment="1">
      <alignment horizontal="center" vertical="center" wrapText="1"/>
    </xf>
    <xf numFmtId="0" fontId="52" fillId="4" borderId="40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9" xfId="0" applyFont="1" applyFill="1" applyBorder="1" applyAlignment="1">
      <alignment horizontal="left" vertical="center" wrapText="1" indent="1"/>
    </xf>
    <xf numFmtId="3" fontId="69" fillId="3" borderId="39" xfId="5" applyNumberFormat="1" applyFont="1" applyFill="1" applyBorder="1" applyAlignment="1">
      <alignment horizontal="right" vertical="center" indent="1"/>
    </xf>
    <xf numFmtId="0" fontId="69" fillId="31" borderId="39" xfId="0" applyFont="1" applyFill="1" applyBorder="1" applyAlignment="1">
      <alignment horizontal="centerContinuous" vertical="center" wrapText="1"/>
    </xf>
    <xf numFmtId="0" fontId="69" fillId="31" borderId="39" xfId="0" applyFont="1" applyFill="1" applyBorder="1" applyAlignment="1">
      <alignment horizontal="center" vertical="center" wrapText="1"/>
    </xf>
    <xf numFmtId="0" fontId="69" fillId="31" borderId="39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37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7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9" xfId="18" applyNumberFormat="1" applyFont="1" applyFill="1" applyBorder="1" applyAlignment="1">
      <alignment horizontal="centerContinuous" vertical="center" wrapText="1"/>
    </xf>
    <xf numFmtId="4" fontId="69" fillId="31" borderId="39" xfId="18" applyNumberFormat="1" applyFont="1" applyFill="1" applyBorder="1" applyAlignment="1">
      <alignment horizontal="centerContinuous" vertical="center" wrapText="1"/>
    </xf>
    <xf numFmtId="0" fontId="69" fillId="31" borderId="39" xfId="18" applyNumberFormat="1" applyFont="1" applyFill="1" applyBorder="1" applyAlignment="1">
      <alignment horizontal="center" vertical="center" wrapText="1"/>
    </xf>
    <xf numFmtId="4" fontId="69" fillId="31" borderId="39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6" xfId="18" applyNumberFormat="1" applyFont="1" applyFill="1" applyBorder="1" applyAlignment="1">
      <alignment horizontal="right" indent="1"/>
    </xf>
    <xf numFmtId="4" fontId="69" fillId="3" borderId="46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8" xfId="18" applyNumberFormat="1" applyFont="1" applyFill="1" applyBorder="1" applyAlignment="1">
      <alignment horizontal="center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78" fillId="31" borderId="48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3" xfId="17" applyNumberFormat="1" applyFont="1" applyFill="1" applyBorder="1" applyAlignment="1">
      <alignment horizontal="centerContinuous" vertical="center" wrapText="1"/>
    </xf>
    <xf numFmtId="10" fontId="69" fillId="31" borderId="42" xfId="17" applyNumberFormat="1" applyFont="1" applyFill="1" applyBorder="1" applyAlignment="1">
      <alignment horizontal="centerContinuous" vertical="center" wrapText="1"/>
    </xf>
    <xf numFmtId="10" fontId="69" fillId="31" borderId="49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0" xfId="114" applyNumberFormat="1" applyFont="1" applyBorder="1" applyAlignment="1">
      <alignment horizontal="left" indent="2"/>
    </xf>
    <xf numFmtId="3" fontId="53" fillId="0" borderId="50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6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51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6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69" fontId="53" fillId="0" borderId="18" xfId="5" applyNumberFormat="1" applyFont="1" applyFill="1" applyBorder="1" applyAlignment="1">
      <alignment horizontal="right" vertical="center" indent="1"/>
    </xf>
    <xf numFmtId="169" fontId="69" fillId="3" borderId="44" xfId="5" applyNumberFormat="1" applyFont="1" applyFill="1" applyBorder="1" applyAlignment="1">
      <alignment horizontal="right" vertical="center" indent="1"/>
    </xf>
    <xf numFmtId="169" fontId="69" fillId="3" borderId="39" xfId="5" applyNumberFormat="1" applyFont="1" applyFill="1" applyBorder="1" applyAlignment="1">
      <alignment horizontal="right" vertical="center" indent="1"/>
    </xf>
    <xf numFmtId="169" fontId="69" fillId="3" borderId="0" xfId="18" applyNumberFormat="1" applyFont="1" applyFill="1" applyAlignment="1">
      <alignment horizontal="right" vertical="center"/>
    </xf>
    <xf numFmtId="169" fontId="53" fillId="4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Border="1" applyAlignment="1">
      <alignment horizontal="right" vertical="center"/>
    </xf>
    <xf numFmtId="169" fontId="69" fillId="3" borderId="0" xfId="18" applyNumberFormat="1" applyFont="1" applyFill="1" applyBorder="1" applyAlignment="1">
      <alignment horizontal="right" vertical="center"/>
    </xf>
    <xf numFmtId="169" fontId="53" fillId="0" borderId="0" xfId="18" applyNumberFormat="1" applyFont="1" applyAlignment="1">
      <alignment horizontal="right" vertical="center"/>
    </xf>
    <xf numFmtId="170" fontId="53" fillId="0" borderId="50" xfId="114" applyNumberFormat="1" applyFont="1" applyBorder="1" applyAlignment="1">
      <alignment horizontal="right" indent="2"/>
    </xf>
    <xf numFmtId="170" fontId="53" fillId="0" borderId="0" xfId="114" applyNumberFormat="1" applyFont="1" applyBorder="1" applyAlignment="1">
      <alignment horizontal="right" indent="2"/>
    </xf>
    <xf numFmtId="170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3" xfId="1" applyNumberFormat="1" applyFont="1" applyBorder="1"/>
    <xf numFmtId="3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54" fillId="0" borderId="42" xfId="1" applyNumberFormat="1" applyFont="1" applyBorder="1"/>
    <xf numFmtId="4" fontId="54" fillId="0" borderId="49" xfId="1" applyNumberFormat="1" applyFont="1" applyBorder="1"/>
    <xf numFmtId="4" fontId="65" fillId="2" borderId="56" xfId="1" applyNumberFormat="1" applyFont="1" applyFill="1" applyBorder="1" applyAlignment="1">
      <alignment vertical="center"/>
    </xf>
    <xf numFmtId="3" fontId="54" fillId="0" borderId="57" xfId="1" applyNumberFormat="1" applyFont="1" applyBorder="1"/>
    <xf numFmtId="4" fontId="65" fillId="0" borderId="56" xfId="1" applyNumberFormat="1" applyFont="1" applyBorder="1" applyAlignment="1">
      <alignment vertical="center"/>
    </xf>
    <xf numFmtId="3" fontId="54" fillId="31" borderId="58" xfId="1" applyNumberFormat="1" applyFont="1" applyFill="1" applyBorder="1" applyAlignment="1">
      <alignment horizontal="center" vertical="center"/>
    </xf>
    <xf numFmtId="3" fontId="65" fillId="2" borderId="59" xfId="1" applyNumberFormat="1" applyFont="1" applyFill="1" applyBorder="1" applyAlignment="1">
      <alignment vertical="center"/>
    </xf>
    <xf numFmtId="3" fontId="54" fillId="0" borderId="60" xfId="1" applyNumberFormat="1" applyFont="1" applyBorder="1"/>
    <xf numFmtId="0" fontId="74" fillId="0" borderId="65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5" xfId="1" applyNumberFormat="1" applyFont="1" applyFill="1" applyBorder="1" applyAlignment="1">
      <alignment horizontal="center" vertical="center"/>
    </xf>
    <xf numFmtId="0" fontId="77" fillId="0" borderId="64" xfId="1" applyNumberFormat="1" applyFont="1" applyBorder="1" applyAlignment="1">
      <alignment horizontal="center"/>
    </xf>
    <xf numFmtId="0" fontId="75" fillId="0" borderId="65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5" xfId="5" applyNumberFormat="1" applyFont="1" applyFill="1" applyBorder="1" applyAlignment="1">
      <alignment horizontal="right" vertical="center" indent="1"/>
    </xf>
    <xf numFmtId="3" fontId="85" fillId="3" borderId="35" xfId="5" applyNumberFormat="1" applyFont="1" applyFill="1" applyBorder="1" applyAlignment="1">
      <alignment horizontal="right" vertical="center" indent="1"/>
    </xf>
    <xf numFmtId="169" fontId="82" fillId="0" borderId="18" xfId="5" applyNumberFormat="1" applyFont="1" applyFill="1" applyBorder="1" applyAlignment="1">
      <alignment horizontal="right" vertical="center" indent="1"/>
    </xf>
    <xf numFmtId="169" fontId="82" fillId="0" borderId="35" xfId="5" applyNumberFormat="1" applyFont="1" applyFill="1" applyBorder="1" applyAlignment="1">
      <alignment horizontal="right" vertical="center" indent="1"/>
    </xf>
    <xf numFmtId="169" fontId="85" fillId="3" borderId="35" xfId="5" applyNumberFormat="1" applyFont="1" applyFill="1" applyBorder="1" applyAlignment="1">
      <alignment horizontal="right" vertical="center" indent="1"/>
    </xf>
    <xf numFmtId="0" fontId="78" fillId="33" borderId="48" xfId="0" applyFont="1" applyFill="1" applyBorder="1" applyAlignment="1">
      <alignment horizontal="centerContinuous" vertical="center"/>
    </xf>
    <xf numFmtId="0" fontId="78" fillId="33" borderId="48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4" fontId="122" fillId="0" borderId="0" xfId="0" applyNumberFormat="1" applyFont="1" applyAlignment="1">
      <alignment horizontal="right" indent="2"/>
    </xf>
    <xf numFmtId="171" fontId="42" fillId="0" borderId="0" xfId="0" applyNumberFormat="1" applyFont="1" applyFill="1"/>
    <xf numFmtId="0" fontId="56" fillId="0" borderId="59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7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6" xfId="7" applyFont="1" applyFill="1" applyBorder="1" applyAlignment="1">
      <alignment horizontal="right" vertical="center"/>
    </xf>
    <xf numFmtId="0" fontId="56" fillId="0" borderId="46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8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1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63" fillId="0" borderId="0" xfId="7" applyNumberFormat="1" applyFont="1" applyBorder="1" applyAlignment="1"/>
    <xf numFmtId="2" fontId="0" fillId="0" borderId="0" xfId="0" applyNumberFormat="1" applyFont="1"/>
    <xf numFmtId="2" fontId="43" fillId="0" borderId="0" xfId="0" applyNumberFormat="1" applyFont="1"/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8" xfId="7" applyNumberFormat="1" applyFont="1" applyFill="1" applyBorder="1" applyAlignment="1">
      <alignment horizontal="center" vertical="center"/>
    </xf>
    <xf numFmtId="0" fontId="53" fillId="33" borderId="48" xfId="7" applyFont="1" applyFill="1" applyBorder="1" applyAlignment="1">
      <alignment horizontal="center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6" fillId="33" borderId="66" xfId="7" applyNumberFormat="1" applyFont="1" applyFill="1" applyBorder="1" applyAlignment="1">
      <alignment horizontal="right" vertical="center"/>
    </xf>
    <xf numFmtId="0" fontId="56" fillId="33" borderId="58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71" fillId="0" borderId="34" xfId="7" applyNumberFormat="1" applyFont="1" applyBorder="1" applyAlignment="1">
      <alignment horizontal="center" vertical="top"/>
    </xf>
    <xf numFmtId="0" fontId="71" fillId="0" borderId="19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61" xfId="1" applyNumberFormat="1" applyFont="1" applyFill="1" applyBorder="1" applyAlignment="1">
      <alignment horizontal="center" vertical="center" wrapText="1"/>
    </xf>
    <xf numFmtId="0" fontId="65" fillId="33" borderId="62" xfId="1" applyNumberFormat="1" applyFont="1" applyFill="1" applyBorder="1" applyAlignment="1">
      <alignment horizontal="center" vertical="center" wrapText="1"/>
    </xf>
    <xf numFmtId="0" fontId="65" fillId="33" borderId="63" xfId="1" applyNumberFormat="1" applyFont="1" applyFill="1" applyBorder="1" applyAlignment="1">
      <alignment horizontal="center" vertical="center" wrapText="1"/>
    </xf>
    <xf numFmtId="3" fontId="65" fillId="33" borderId="52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6" xfId="0" applyFont="1" applyFill="1" applyBorder="1" applyAlignment="1">
      <alignment horizontal="center" vertical="center"/>
    </xf>
    <xf numFmtId="0" fontId="69" fillId="31" borderId="39" xfId="0" applyFont="1" applyFill="1" applyBorder="1" applyAlignment="1">
      <alignment horizontal="center" vertical="center" wrapText="1"/>
    </xf>
    <xf numFmtId="0" fontId="53" fillId="31" borderId="39" xfId="0" applyFont="1" applyFill="1" applyBorder="1" applyAlignment="1">
      <alignment horizontal="center" vertical="center" wrapText="1"/>
    </xf>
    <xf numFmtId="0" fontId="78" fillId="34" borderId="48" xfId="0" applyNumberFormat="1" applyFont="1" applyFill="1" applyBorder="1" applyAlignment="1">
      <alignment horizontal="center" vertical="center" wrapText="1"/>
    </xf>
    <xf numFmtId="0" fontId="42" fillId="33" borderId="48" xfId="0" applyFont="1" applyFill="1" applyBorder="1" applyAlignment="1"/>
    <xf numFmtId="0" fontId="78" fillId="31" borderId="45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41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0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40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40" xfId="17" applyNumberFormat="1" applyFont="1" applyFill="1" applyBorder="1" applyAlignment="1">
      <alignment horizontal="center" vertical="center" wrapText="1"/>
    </xf>
    <xf numFmtId="49" fontId="54" fillId="31" borderId="35" xfId="17" applyNumberFormat="1" applyFont="1" applyFill="1" applyBorder="1" applyAlignment="1">
      <alignment horizontal="center" vertical="center" wrapText="1"/>
    </xf>
  </cellXfs>
  <cellStyles count="157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0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1 2" xfId="150"/>
    <cellStyle name="Normal 12" xfId="94"/>
    <cellStyle name="Normal 12 2" xfId="127"/>
    <cellStyle name="Normal 12 3" xfId="151"/>
    <cellStyle name="Normal 13" xfId="115"/>
    <cellStyle name="Normal 13 2" xfId="128"/>
    <cellStyle name="Normal 14" xfId="129"/>
    <cellStyle name="Normal 15" xfId="130"/>
    <cellStyle name="Normal 16" xfId="131"/>
    <cellStyle name="Normal 16 2" xfId="141"/>
    <cellStyle name="Normal 17" xfId="139"/>
    <cellStyle name="Normal 18" xfId="148"/>
    <cellStyle name="Normal 19" xfId="149"/>
    <cellStyle name="Normal 2" xfId="2"/>
    <cellStyle name="Normal 2 2" xfId="5"/>
    <cellStyle name="Normal 2 2 2" xfId="118"/>
    <cellStyle name="Normal 2 2 3" xfId="143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2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4"/>
    <cellStyle name="Normal 5" xfId="8"/>
    <cellStyle name="Normal 5 2" xfId="101"/>
    <cellStyle name="Normal 6" xfId="9"/>
    <cellStyle name="Normal 6 2" xfId="145"/>
    <cellStyle name="Normal 7" xfId="10"/>
    <cellStyle name="Normal 7 2" xfId="146"/>
    <cellStyle name="Normal 8" xfId="11"/>
    <cellStyle name="Normal 8 2" xfId="152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aje 3" xfId="147"/>
    <cellStyle name="Porcentaje 4" xfId="153"/>
    <cellStyle name="Porcentaje 5" xfId="154"/>
    <cellStyle name="Porcentaje 6" xfId="155"/>
    <cellStyle name="Porcentaje 7" xfId="156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0.45361713191398667</c:v>
                </c:pt>
                <c:pt idx="1">
                  <c:v>0.12342647123198752</c:v>
                </c:pt>
                <c:pt idx="2">
                  <c:v>0.28378104111459496</c:v>
                </c:pt>
                <c:pt idx="3">
                  <c:v>0.13917535573943085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085696"/>
        <c:axId val="157087616"/>
      </c:barChart>
      <c:catAx>
        <c:axId val="157085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7087616"/>
        <c:crosses val="autoZero"/>
        <c:auto val="1"/>
        <c:lblAlgn val="ctr"/>
        <c:lblOffset val="100"/>
        <c:noMultiLvlLbl val="0"/>
      </c:catAx>
      <c:valAx>
        <c:axId val="1570876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708569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Julio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/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9.868.153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+ 1,04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10.202.294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+ 3,23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/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1.033,86 €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+ 2,18 %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/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/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/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1.189,74 €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+ 2,30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JULIO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726.57959763000019</v>
          </cell>
          <cell r="D3">
            <v>3.1660043922308478E-2</v>
          </cell>
          <cell r="E3">
            <v>3.2342753480176345E-2</v>
          </cell>
        </row>
        <row r="4">
          <cell r="A4">
            <v>2</v>
          </cell>
          <cell r="B4" t="str">
            <v>CATALUÑA</v>
          </cell>
          <cell r="C4">
            <v>1872.4835123700011</v>
          </cell>
          <cell r="D4">
            <v>2.9803213544944196E-2</v>
          </cell>
          <cell r="E4">
            <v>3.2342753480176345E-2</v>
          </cell>
        </row>
        <row r="5">
          <cell r="A5">
            <v>3</v>
          </cell>
          <cell r="B5" t="str">
            <v>GALICIA</v>
          </cell>
          <cell r="C5">
            <v>675.60619993000068</v>
          </cell>
          <cell r="D5">
            <v>2.7937590301648108E-2</v>
          </cell>
          <cell r="E5">
            <v>3.2342753480176345E-2</v>
          </cell>
        </row>
        <row r="6">
          <cell r="A6">
            <v>4</v>
          </cell>
          <cell r="B6" t="str">
            <v>ANDALUCÍA</v>
          </cell>
          <cell r="C6">
            <v>1480.3339975200001</v>
          </cell>
          <cell r="D6">
            <v>3.330166197312967E-2</v>
          </cell>
          <cell r="E6">
            <v>3.2342753480176345E-2</v>
          </cell>
        </row>
        <row r="7">
          <cell r="A7">
            <v>5</v>
          </cell>
          <cell r="B7" t="str">
            <v>ASTURIAS</v>
          </cell>
          <cell r="C7">
            <v>365.37555811999988</v>
          </cell>
          <cell r="D7">
            <v>1.9652251826015155E-2</v>
          </cell>
          <cell r="E7">
            <v>3.2342753480176345E-2</v>
          </cell>
        </row>
        <row r="8">
          <cell r="A8">
            <v>6</v>
          </cell>
          <cell r="B8" t="str">
            <v>CANTABRIA</v>
          </cell>
          <cell r="C8">
            <v>156.30645813000012</v>
          </cell>
          <cell r="D8">
            <v>3.4499155593548991E-2</v>
          </cell>
          <cell r="E8">
            <v>3.2342753480176345E-2</v>
          </cell>
        </row>
        <row r="9">
          <cell r="A9">
            <v>7</v>
          </cell>
          <cell r="B9" t="str">
            <v>RIOJA (LA)</v>
          </cell>
          <cell r="C9">
            <v>72.188978209999988</v>
          </cell>
          <cell r="D9">
            <v>3.9249055931477539E-2</v>
          </cell>
          <cell r="E9">
            <v>3.2342753480176345E-2</v>
          </cell>
        </row>
        <row r="10">
          <cell r="A10">
            <v>8</v>
          </cell>
          <cell r="B10" t="str">
            <v>MURCIA</v>
          </cell>
          <cell r="C10">
            <v>230.34142810999995</v>
          </cell>
          <cell r="D10">
            <v>3.3718544212820056E-2</v>
          </cell>
          <cell r="E10">
            <v>3.2342753480176345E-2</v>
          </cell>
        </row>
        <row r="11">
          <cell r="A11">
            <v>9</v>
          </cell>
          <cell r="B11" t="str">
            <v>C. VALENCIANA</v>
          </cell>
          <cell r="C11">
            <v>961.99860878000004</v>
          </cell>
          <cell r="D11">
            <v>3.2177172283737621E-2</v>
          </cell>
          <cell r="E11">
            <v>3.2342753480176345E-2</v>
          </cell>
        </row>
        <row r="12">
          <cell r="A12">
            <v>10</v>
          </cell>
          <cell r="B12" t="str">
            <v>ARAGÓN</v>
          </cell>
          <cell r="C12">
            <v>333.25029991000014</v>
          </cell>
          <cell r="D12">
            <v>2.8425710431237983E-2</v>
          </cell>
          <cell r="E12">
            <v>3.2342753480176345E-2</v>
          </cell>
        </row>
        <row r="13">
          <cell r="A13">
            <v>11</v>
          </cell>
          <cell r="B13" t="str">
            <v>CASTILLA - LA MANCHA</v>
          </cell>
          <cell r="C13">
            <v>361.28862985999984</v>
          </cell>
          <cell r="D13">
            <v>3.5686647535467797E-2</v>
          </cell>
          <cell r="E13">
            <v>3.2342753480176345E-2</v>
          </cell>
        </row>
        <row r="14">
          <cell r="A14">
            <v>12</v>
          </cell>
          <cell r="B14" t="str">
            <v>CANARIAS</v>
          </cell>
          <cell r="C14">
            <v>321.56149460999995</v>
          </cell>
          <cell r="D14">
            <v>4.553304204699371E-2</v>
          </cell>
          <cell r="E14">
            <v>3.2342753480176345E-2</v>
          </cell>
        </row>
        <row r="15">
          <cell r="A15">
            <v>13</v>
          </cell>
          <cell r="B15" t="str">
            <v>NAVARRA</v>
          </cell>
          <cell r="C15">
            <v>165.61819989</v>
          </cell>
          <cell r="D15">
            <v>3.5245089627667037E-2</v>
          </cell>
          <cell r="E15">
            <v>3.2342753480176345E-2</v>
          </cell>
        </row>
        <row r="16">
          <cell r="A16">
            <v>14</v>
          </cell>
          <cell r="B16" t="str">
            <v>EXTREMADURA</v>
          </cell>
          <cell r="C16">
            <v>198.9860122499999</v>
          </cell>
          <cell r="D16">
            <v>3.1234159586553512E-2</v>
          </cell>
          <cell r="E16">
            <v>3.2342753480176345E-2</v>
          </cell>
        </row>
        <row r="17">
          <cell r="A17">
            <v>15</v>
          </cell>
          <cell r="B17" t="str">
            <v>ILLES BALEARS</v>
          </cell>
          <cell r="C17">
            <v>191.15532893000008</v>
          </cell>
          <cell r="D17">
            <v>4.4346285556594589E-2</v>
          </cell>
          <cell r="E17">
            <v>3.2342753480176345E-2</v>
          </cell>
        </row>
        <row r="18">
          <cell r="A18">
            <v>16</v>
          </cell>
          <cell r="B18" t="str">
            <v>MADRID</v>
          </cell>
          <cell r="C18">
            <v>1440.7994200300006</v>
          </cell>
          <cell r="D18">
            <v>3.5883842413256817E-2</v>
          </cell>
          <cell r="E18">
            <v>3.2342753480176345E-2</v>
          </cell>
        </row>
        <row r="19">
          <cell r="A19">
            <v>17</v>
          </cell>
          <cell r="B19" t="str">
            <v>CASTILLA Y LEÓN</v>
          </cell>
          <cell r="C19">
            <v>630.97059144000013</v>
          </cell>
          <cell r="D19">
            <v>3.022918832936905E-2</v>
          </cell>
          <cell r="E19">
            <v>3.2342753480176345E-2</v>
          </cell>
        </row>
        <row r="20">
          <cell r="A20">
            <v>18</v>
          </cell>
          <cell r="B20" t="str">
            <v>CEUTA</v>
          </cell>
          <cell r="C20">
            <v>9.2477375799999972</v>
          </cell>
          <cell r="D20">
            <v>3.1108723824495144E-2</v>
          </cell>
          <cell r="E20">
            <v>3.2342753480176345E-2</v>
          </cell>
        </row>
        <row r="21">
          <cell r="A21">
            <v>19</v>
          </cell>
          <cell r="B21" t="str">
            <v>MELILLA</v>
          </cell>
          <cell r="C21">
            <v>8.2022309600000032</v>
          </cell>
          <cell r="D21">
            <v>5.6610715277062074E-2</v>
          </cell>
          <cell r="E21">
            <v>3.2342753480176345E-2</v>
          </cell>
        </row>
        <row r="26">
          <cell r="A26">
            <v>1</v>
          </cell>
          <cell r="B26" t="str">
            <v>PAÍS VASCO</v>
          </cell>
          <cell r="C26">
            <v>566279</v>
          </cell>
          <cell r="D26">
            <v>1.0725186071001591E-2</v>
          </cell>
          <cell r="E26">
            <v>1.0351436718354146E-2</v>
          </cell>
        </row>
        <row r="27">
          <cell r="A27">
            <v>2</v>
          </cell>
          <cell r="B27" t="str">
            <v>CATALUÑA</v>
          </cell>
          <cell r="C27">
            <v>1744564</v>
          </cell>
          <cell r="D27">
            <v>7.1197201758887996E-3</v>
          </cell>
          <cell r="E27">
            <v>1.0351436718354146E-2</v>
          </cell>
        </row>
        <row r="28">
          <cell r="A28">
            <v>3</v>
          </cell>
          <cell r="B28" t="str">
            <v>GALICIA</v>
          </cell>
          <cell r="C28">
            <v>767182</v>
          </cell>
          <cell r="D28">
            <v>4.0650406504065817E-3</v>
          </cell>
          <cell r="E28">
            <v>1.0351436718354146E-2</v>
          </cell>
        </row>
        <row r="29">
          <cell r="A29">
            <v>4</v>
          </cell>
          <cell r="B29" t="str">
            <v>ANDALUCÍA</v>
          </cell>
          <cell r="C29">
            <v>1600381</v>
          </cell>
          <cell r="D29">
            <v>1.1855490854371764E-2</v>
          </cell>
          <cell r="E29">
            <v>1.0351436718354146E-2</v>
          </cell>
        </row>
        <row r="30">
          <cell r="A30">
            <v>5</v>
          </cell>
          <cell r="B30" t="str">
            <v>ASTURIAS</v>
          </cell>
          <cell r="C30">
            <v>300373</v>
          </cell>
          <cell r="D30">
            <v>-6.3214700412228542E-4</v>
          </cell>
          <cell r="E30">
            <v>1.0351436718354146E-2</v>
          </cell>
        </row>
        <row r="31">
          <cell r="A31">
            <v>6</v>
          </cell>
          <cell r="B31" t="str">
            <v>CANTABRIA</v>
          </cell>
          <cell r="C31">
            <v>143101</v>
          </cell>
          <cell r="D31">
            <v>1.1836495152976356E-2</v>
          </cell>
          <cell r="E31">
            <v>1.0351436718354146E-2</v>
          </cell>
        </row>
        <row r="32">
          <cell r="A32">
            <v>7</v>
          </cell>
          <cell r="B32" t="str">
            <v>RIOJA (LA)</v>
          </cell>
          <cell r="C32">
            <v>71038</v>
          </cell>
          <cell r="D32">
            <v>1.4017357542537301E-2</v>
          </cell>
          <cell r="E32">
            <v>1.0351436718354146E-2</v>
          </cell>
        </row>
        <row r="33">
          <cell r="A33">
            <v>8</v>
          </cell>
          <cell r="B33" t="str">
            <v>MURCIA</v>
          </cell>
          <cell r="C33">
            <v>252240</v>
          </cell>
          <cell r="D33">
            <v>1.0127707630020355E-2</v>
          </cell>
          <cell r="E33">
            <v>1.0351436718354146E-2</v>
          </cell>
        </row>
        <row r="34">
          <cell r="A34">
            <v>9</v>
          </cell>
          <cell r="B34" t="str">
            <v>C. VALENCIANA</v>
          </cell>
          <cell r="C34">
            <v>1009670</v>
          </cell>
          <cell r="D34">
            <v>9.9699610784402815E-3</v>
          </cell>
          <cell r="E34">
            <v>1.0351436718354146E-2</v>
          </cell>
        </row>
        <row r="35">
          <cell r="A35">
            <v>10</v>
          </cell>
          <cell r="B35" t="str">
            <v>ARAGÓN</v>
          </cell>
          <cell r="C35">
            <v>305426</v>
          </cell>
          <cell r="D35">
            <v>4.9089604980028234E-3</v>
          </cell>
          <cell r="E35">
            <v>1.0351436718354146E-2</v>
          </cell>
        </row>
        <row r="36">
          <cell r="A36">
            <v>11</v>
          </cell>
          <cell r="B36" t="str">
            <v>CASTILLA - LA MANCHA</v>
          </cell>
          <cell r="C36">
            <v>378156</v>
          </cell>
          <cell r="D36">
            <v>1.3057152501326108E-2</v>
          </cell>
          <cell r="E36">
            <v>1.0351436718354146E-2</v>
          </cell>
        </row>
        <row r="37">
          <cell r="A37">
            <v>12</v>
          </cell>
          <cell r="B37" t="str">
            <v>CANARIAS</v>
          </cell>
          <cell r="C37">
            <v>340546</v>
          </cell>
          <cell r="D37">
            <v>2.5889285197859824E-2</v>
          </cell>
          <cell r="E37">
            <v>1.0351436718354146E-2</v>
          </cell>
        </row>
        <row r="38">
          <cell r="A38">
            <v>13</v>
          </cell>
          <cell r="B38" t="str">
            <v>NAVARRA</v>
          </cell>
          <cell r="C38">
            <v>139427</v>
          </cell>
          <cell r="D38">
            <v>1.4125177292068303E-2</v>
          </cell>
          <cell r="E38">
            <v>1.0351436718354146E-2</v>
          </cell>
        </row>
        <row r="39">
          <cell r="A39">
            <v>14</v>
          </cell>
          <cell r="B39" t="str">
            <v>EXTREMADURA</v>
          </cell>
          <cell r="C39">
            <v>231107</v>
          </cell>
          <cell r="D39">
            <v>9.1171474855797907E-3</v>
          </cell>
          <cell r="E39">
            <v>1.0351436718354146E-2</v>
          </cell>
        </row>
        <row r="40">
          <cell r="A40">
            <v>15</v>
          </cell>
          <cell r="B40" t="str">
            <v>ILLES BALEARS</v>
          </cell>
          <cell r="C40">
            <v>198860</v>
          </cell>
          <cell r="D40">
            <v>1.9282616941229458E-2</v>
          </cell>
          <cell r="E40">
            <v>1.0351436718354146E-2</v>
          </cell>
        </row>
        <row r="41">
          <cell r="A41">
            <v>16</v>
          </cell>
          <cell r="B41" t="str">
            <v>MADRID</v>
          </cell>
          <cell r="C41">
            <v>1188276</v>
          </cell>
          <cell r="D41">
            <v>1.6464960633962633E-2</v>
          </cell>
          <cell r="E41">
            <v>1.0351436718354146E-2</v>
          </cell>
        </row>
        <row r="42">
          <cell r="A42">
            <v>17</v>
          </cell>
          <cell r="B42" t="str">
            <v>CASTILLA Y LEÓN</v>
          </cell>
          <cell r="C42">
            <v>614397</v>
          </cell>
          <cell r="D42">
            <v>5.9977011268408376E-3</v>
          </cell>
          <cell r="E42">
            <v>1.0351436718354146E-2</v>
          </cell>
        </row>
        <row r="43">
          <cell r="A43">
            <v>18</v>
          </cell>
          <cell r="B43" t="str">
            <v>CEUTA</v>
          </cell>
          <cell r="C43">
            <v>8889</v>
          </cell>
          <cell r="D43">
            <v>1.2414578587699232E-2</v>
          </cell>
          <cell r="E43">
            <v>1.0351436718354146E-2</v>
          </cell>
        </row>
        <row r="44">
          <cell r="A44">
            <v>19</v>
          </cell>
          <cell r="B44" t="str">
            <v>MELILLA</v>
          </cell>
          <cell r="C44">
            <v>8241</v>
          </cell>
          <cell r="D44">
            <v>2.1063065295502392E-2</v>
          </cell>
          <cell r="E44">
            <v>1.0351436718354146E-2</v>
          </cell>
        </row>
        <row r="49">
          <cell r="A49">
            <v>1</v>
          </cell>
          <cell r="B49" t="str">
            <v>PAÍS VASCO</v>
          </cell>
          <cell r="C49">
            <v>1283.0770655984068</v>
          </cell>
          <cell r="D49">
            <v>2.0712710180585514E-2</v>
          </cell>
          <cell r="E49">
            <v>2.1766007314494962E-2</v>
          </cell>
        </row>
        <row r="50">
          <cell r="A50">
            <v>2</v>
          </cell>
          <cell r="B50" t="str">
            <v>CATALUÑA</v>
          </cell>
          <cell r="C50">
            <v>1073.3246314666594</v>
          </cell>
          <cell r="D50">
            <v>2.2523134950722667E-2</v>
          </cell>
          <cell r="E50">
            <v>2.1766007314494962E-2</v>
          </cell>
        </row>
        <row r="51">
          <cell r="A51">
            <v>3</v>
          </cell>
          <cell r="B51" t="str">
            <v>GALICIA</v>
          </cell>
          <cell r="C51">
            <v>880.63353927751257</v>
          </cell>
          <cell r="D51">
            <v>2.3775899652653587E-2</v>
          </cell>
          <cell r="E51">
            <v>2.1766007314494962E-2</v>
          </cell>
        </row>
        <row r="52">
          <cell r="A52">
            <v>4</v>
          </cell>
          <cell r="B52" t="str">
            <v>ANDALUCÍA</v>
          </cell>
          <cell r="C52">
            <v>924.98848556687449</v>
          </cell>
          <cell r="D52">
            <v>2.1194895232173439E-2</v>
          </cell>
          <cell r="E52">
            <v>2.1766007314494962E-2</v>
          </cell>
        </row>
        <row r="53">
          <cell r="A53">
            <v>5</v>
          </cell>
          <cell r="B53" t="str">
            <v>ASTURIAS</v>
          </cell>
          <cell r="C53">
            <v>1216.4061287798834</v>
          </cell>
          <cell r="D53">
            <v>2.0297229663061023E-2</v>
          </cell>
          <cell r="E53">
            <v>2.1766007314494962E-2</v>
          </cell>
        </row>
        <row r="54">
          <cell r="A54">
            <v>6</v>
          </cell>
          <cell r="B54" t="str">
            <v>CANTABRIA</v>
          </cell>
          <cell r="C54">
            <v>1092.2806837827839</v>
          </cell>
          <cell r="D54">
            <v>2.2397551925764869E-2</v>
          </cell>
          <cell r="E54">
            <v>2.1766007314494962E-2</v>
          </cell>
        </row>
        <row r="55">
          <cell r="A55">
            <v>7</v>
          </cell>
          <cell r="B55" t="str">
            <v>RIOJA (LA)</v>
          </cell>
          <cell r="C55">
            <v>1016.2022890565612</v>
          </cell>
          <cell r="D55">
            <v>2.4882905801621558E-2</v>
          </cell>
          <cell r="E55">
            <v>2.1766007314494962E-2</v>
          </cell>
        </row>
        <row r="56">
          <cell r="A56">
            <v>8</v>
          </cell>
          <cell r="B56" t="str">
            <v>MURCIA</v>
          </cell>
          <cell r="C56">
            <v>913.18358749603533</v>
          </cell>
          <cell r="D56">
            <v>2.3354310949601498E-2</v>
          </cell>
          <cell r="E56">
            <v>2.1766007314494962E-2</v>
          </cell>
        </row>
        <row r="57">
          <cell r="A57">
            <v>9</v>
          </cell>
          <cell r="B57" t="str">
            <v>C. VALENCIANA</v>
          </cell>
          <cell r="C57">
            <v>952.78517612685334</v>
          </cell>
          <cell r="D57">
            <v>2.1987991783027461E-2</v>
          </cell>
          <cell r="E57">
            <v>2.1766007314494962E-2</v>
          </cell>
        </row>
        <row r="58">
          <cell r="A58">
            <v>10</v>
          </cell>
          <cell r="B58" t="str">
            <v>ARAGÓN</v>
          </cell>
          <cell r="C58">
            <v>1091.0999715479368</v>
          </cell>
          <cell r="D58">
            <v>2.3401871072560532E-2</v>
          </cell>
          <cell r="E58">
            <v>2.1766007314494962E-2</v>
          </cell>
        </row>
        <row r="59">
          <cell r="A59">
            <v>11</v>
          </cell>
          <cell r="B59" t="str">
            <v>CASTILLA - LA MANCHA</v>
          </cell>
          <cell r="C59">
            <v>955.39573578100021</v>
          </cell>
          <cell r="D59">
            <v>2.2337826625346668E-2</v>
          </cell>
          <cell r="E59">
            <v>2.1766007314494962E-2</v>
          </cell>
        </row>
        <row r="60">
          <cell r="A60">
            <v>12</v>
          </cell>
          <cell r="B60" t="str">
            <v>CANARIAS</v>
          </cell>
          <cell r="C60">
            <v>944.25274297745375</v>
          </cell>
          <cell r="D60">
            <v>1.9148028088961988E-2</v>
          </cell>
          <cell r="E60">
            <v>2.1766007314494962E-2</v>
          </cell>
        </row>
        <row r="61">
          <cell r="A61">
            <v>13</v>
          </cell>
          <cell r="B61" t="str">
            <v>NAVARRA</v>
          </cell>
          <cell r="C61">
            <v>1187.848837671326</v>
          </cell>
          <cell r="D61">
            <v>2.0825744995300655E-2</v>
          </cell>
          <cell r="E61">
            <v>2.1766007314494962E-2</v>
          </cell>
        </row>
        <row r="62">
          <cell r="A62">
            <v>14</v>
          </cell>
          <cell r="B62" t="str">
            <v>EXTREMADURA</v>
          </cell>
          <cell r="C62">
            <v>861.01248447688693</v>
          </cell>
          <cell r="D62">
            <v>2.1917189848654095E-2</v>
          </cell>
          <cell r="E62">
            <v>2.1766007314494962E-2</v>
          </cell>
        </row>
        <row r="63">
          <cell r="A63">
            <v>15</v>
          </cell>
          <cell r="B63" t="str">
            <v>ILLES BALEARS</v>
          </cell>
          <cell r="C63">
            <v>961.25580272553589</v>
          </cell>
          <cell r="D63">
            <v>2.4589518352210016E-2</v>
          </cell>
          <cell r="E63">
            <v>2.1766007314494962E-2</v>
          </cell>
        </row>
        <row r="64">
          <cell r="A64">
            <v>16</v>
          </cell>
          <cell r="B64" t="str">
            <v>MADRID</v>
          </cell>
          <cell r="C64">
            <v>1212.5124297974551</v>
          </cell>
          <cell r="D64">
            <v>1.9104329742151593E-2</v>
          </cell>
          <cell r="E64">
            <v>2.1766007314494962E-2</v>
          </cell>
        </row>
        <row r="65">
          <cell r="A65">
            <v>17</v>
          </cell>
          <cell r="B65" t="str">
            <v>CASTILLA Y LEÓN</v>
          </cell>
          <cell r="C65">
            <v>1026.9753782000889</v>
          </cell>
          <cell r="D65">
            <v>2.4087020452816077E-2</v>
          </cell>
          <cell r="E65">
            <v>2.1766007314494962E-2</v>
          </cell>
        </row>
        <row r="66">
          <cell r="A66">
            <v>18</v>
          </cell>
          <cell r="B66" t="str">
            <v>CEUTA</v>
          </cell>
          <cell r="C66">
            <v>1040.3574732815837</v>
          </cell>
          <cell r="D66">
            <v>1.8464911146255814E-2</v>
          </cell>
          <cell r="E66">
            <v>2.1766007314494962E-2</v>
          </cell>
        </row>
        <row r="67">
          <cell r="A67">
            <v>19</v>
          </cell>
          <cell r="B67" t="str">
            <v>MELILLA</v>
          </cell>
          <cell r="C67">
            <v>995.29559034097826</v>
          </cell>
          <cell r="D67">
            <v>3.4814352991283437E-2</v>
          </cell>
          <cell r="E67">
            <v>2.1766007314494962E-2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55"/>
  <sheetViews>
    <sheetView showGridLines="0" showRowColHeaders="0" tabSelected="1" zoomScaleNormal="100" workbookViewId="0">
      <selection activeCell="H39" sqref="H39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82"/>
      <c r="M11" s="282"/>
    </row>
    <row r="12" spans="1:18">
      <c r="A12" s="18"/>
      <c r="B12" s="18"/>
      <c r="C12" s="18"/>
      <c r="D12" s="18"/>
      <c r="E12" s="18"/>
      <c r="L12" s="282"/>
      <c r="M12" s="282"/>
    </row>
    <row r="13" spans="1:18">
      <c r="A13" s="18"/>
      <c r="B13" s="18"/>
      <c r="C13" s="18"/>
      <c r="D13" s="18"/>
      <c r="E13" s="18"/>
      <c r="L13" s="282"/>
      <c r="M13" s="282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88"/>
      <c r="Q15" s="289"/>
      <c r="R15" s="290"/>
    </row>
    <row r="16" spans="1:18" ht="15.75">
      <c r="A16" s="18"/>
      <c r="B16" s="18"/>
      <c r="C16" s="18"/>
      <c r="D16" s="18"/>
      <c r="E16" s="18"/>
      <c r="P16" s="288"/>
      <c r="Q16" s="289"/>
      <c r="R16" s="290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89"/>
      <c r="M21" s="290"/>
    </row>
    <row r="22" spans="1:13" ht="1.35" customHeight="1">
      <c r="A22" s="18"/>
      <c r="B22" s="18"/>
      <c r="C22" s="18"/>
      <c r="D22" s="18"/>
      <c r="E22" s="18"/>
      <c r="L22" s="289"/>
      <c r="M22" s="290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8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8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95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J28" sqref="J28"/>
      <selection pane="bottomLeft" activeCell="L33" sqref="L33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/>
    <col min="12" max="12" width="34.85546875" style="180" customWidth="1"/>
    <col min="13" max="16384" width="11.42578125" style="180"/>
  </cols>
  <sheetData>
    <row r="1" spans="1:234" s="1" customFormat="1" ht="15.75" customHeight="1">
      <c r="A1" s="3"/>
      <c r="B1" s="8"/>
      <c r="E1" s="170"/>
    </row>
    <row r="2" spans="1:234" s="1" customFormat="1">
      <c r="A2" s="3"/>
      <c r="B2" s="8"/>
      <c r="E2" s="170"/>
    </row>
    <row r="3" spans="1:234" s="1" customFormat="1" ht="18.75">
      <c r="A3" s="3"/>
      <c r="B3" s="11"/>
      <c r="C3" s="171" t="s">
        <v>46</v>
      </c>
      <c r="D3" s="172"/>
      <c r="E3" s="173"/>
      <c r="F3" s="172"/>
      <c r="G3" s="172"/>
      <c r="H3" s="172"/>
      <c r="I3" s="172"/>
    </row>
    <row r="4" spans="1:234" s="1" customFormat="1">
      <c r="A4" s="3"/>
      <c r="B4" s="8"/>
      <c r="C4" s="174"/>
      <c r="D4" s="172"/>
      <c r="E4" s="173"/>
      <c r="F4" s="172"/>
      <c r="G4" s="172"/>
      <c r="H4" s="172"/>
      <c r="I4" s="172"/>
    </row>
    <row r="5" spans="1:234" s="1" customFormat="1" ht="18.75">
      <c r="A5" s="3"/>
      <c r="B5" s="10"/>
      <c r="C5" s="175" t="s">
        <v>202</v>
      </c>
      <c r="D5" s="172"/>
      <c r="E5" s="173"/>
      <c r="F5" s="172"/>
      <c r="G5" s="172"/>
      <c r="H5" s="172"/>
      <c r="I5" s="172"/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500" t="s">
        <v>167</v>
      </c>
      <c r="C7" s="502" t="s">
        <v>47</v>
      </c>
      <c r="D7" s="181" t="s">
        <v>48</v>
      </c>
      <c r="E7" s="182"/>
      <c r="F7" s="181" t="s">
        <v>49</v>
      </c>
      <c r="G7" s="181"/>
      <c r="H7" s="181" t="s">
        <v>50</v>
      </c>
      <c r="I7" s="181"/>
    </row>
    <row r="8" spans="1:234" ht="24" customHeight="1">
      <c r="B8" s="501"/>
      <c r="C8" s="503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</row>
    <row r="10" spans="1:234" s="194" customFormat="1" ht="18" customHeight="1">
      <c r="A10" s="193"/>
      <c r="B10" s="176"/>
      <c r="C10" s="189" t="s">
        <v>52</v>
      </c>
      <c r="D10" s="190">
        <v>206352</v>
      </c>
      <c r="E10" s="191">
        <v>916.65673029580535</v>
      </c>
      <c r="F10" s="190">
        <v>920166</v>
      </c>
      <c r="G10" s="191">
        <v>1073.4446259696629</v>
      </c>
      <c r="H10" s="190">
        <v>392509</v>
      </c>
      <c r="I10" s="191">
        <v>686.27507287731009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1"/>
      <c r="B11" s="176">
        <v>4</v>
      </c>
      <c r="C11" s="195" t="s">
        <v>53</v>
      </c>
      <c r="D11" s="196">
        <v>9933</v>
      </c>
      <c r="E11" s="197">
        <v>907.42293969596301</v>
      </c>
      <c r="F11" s="196">
        <v>65025</v>
      </c>
      <c r="G11" s="197">
        <v>964.90990065359483</v>
      </c>
      <c r="H11" s="196">
        <v>28553</v>
      </c>
      <c r="I11" s="197">
        <v>622.84405246383915</v>
      </c>
    </row>
    <row r="12" spans="1:234" s="198" customFormat="1" ht="18" customHeight="1">
      <c r="A12" s="411"/>
      <c r="B12" s="176">
        <v>11</v>
      </c>
      <c r="C12" s="195" t="s">
        <v>54</v>
      </c>
      <c r="D12" s="196">
        <v>37422</v>
      </c>
      <c r="E12" s="197">
        <v>1000.0568609374163</v>
      </c>
      <c r="F12" s="196">
        <v>117515</v>
      </c>
      <c r="G12" s="197">
        <v>1224.3338302344382</v>
      </c>
      <c r="H12" s="196">
        <v>56458</v>
      </c>
      <c r="I12" s="197">
        <v>767.33774947748771</v>
      </c>
    </row>
    <row r="13" spans="1:234" s="198" customFormat="1" ht="18" customHeight="1">
      <c r="A13" s="411"/>
      <c r="B13" s="176">
        <v>14</v>
      </c>
      <c r="C13" s="195" t="s">
        <v>55</v>
      </c>
      <c r="D13" s="196">
        <v>15444</v>
      </c>
      <c r="E13" s="197">
        <v>853.13168155918163</v>
      </c>
      <c r="F13" s="196">
        <v>106613</v>
      </c>
      <c r="G13" s="197">
        <v>980.50486995019367</v>
      </c>
      <c r="H13" s="196">
        <v>43427</v>
      </c>
      <c r="I13" s="197">
        <v>635.28610357611626</v>
      </c>
    </row>
    <row r="14" spans="1:234" s="198" customFormat="1" ht="18" customHeight="1">
      <c r="A14" s="411"/>
      <c r="B14" s="176">
        <v>18</v>
      </c>
      <c r="C14" s="195" t="s">
        <v>56</v>
      </c>
      <c r="D14" s="196">
        <v>21833</v>
      </c>
      <c r="E14" s="197">
        <v>914.13928502725241</v>
      </c>
      <c r="F14" s="196">
        <v>113501</v>
      </c>
      <c r="G14" s="197">
        <v>1008.8594995638805</v>
      </c>
      <c r="H14" s="196">
        <v>45407</v>
      </c>
      <c r="I14" s="197">
        <v>625.26188737419341</v>
      </c>
    </row>
    <row r="15" spans="1:234" s="198" customFormat="1" ht="18" customHeight="1">
      <c r="A15" s="411"/>
      <c r="B15" s="176">
        <v>21</v>
      </c>
      <c r="C15" s="195" t="s">
        <v>57</v>
      </c>
      <c r="D15" s="196">
        <v>11781</v>
      </c>
      <c r="E15" s="197">
        <v>862.12393939393951</v>
      </c>
      <c r="F15" s="196">
        <v>57665</v>
      </c>
      <c r="G15" s="197">
        <v>1104.5356160582676</v>
      </c>
      <c r="H15" s="196">
        <v>25042</v>
      </c>
      <c r="I15" s="197">
        <v>705.34985144956465</v>
      </c>
    </row>
    <row r="16" spans="1:234" s="198" customFormat="1" ht="18" customHeight="1">
      <c r="A16" s="411"/>
      <c r="B16" s="176">
        <v>23</v>
      </c>
      <c r="C16" s="195" t="s">
        <v>58</v>
      </c>
      <c r="D16" s="196">
        <v>21492</v>
      </c>
      <c r="E16" s="197">
        <v>846.78360599292751</v>
      </c>
      <c r="F16" s="196">
        <v>79278</v>
      </c>
      <c r="G16" s="197">
        <v>974.59561050985144</v>
      </c>
      <c r="H16" s="196">
        <v>36650</v>
      </c>
      <c r="I16" s="197">
        <v>659.39570532060031</v>
      </c>
    </row>
    <row r="17" spans="1:234" s="198" customFormat="1" ht="18" customHeight="1">
      <c r="A17" s="411"/>
      <c r="B17" s="176">
        <v>29</v>
      </c>
      <c r="C17" s="195" t="s">
        <v>59</v>
      </c>
      <c r="D17" s="196">
        <v>30683</v>
      </c>
      <c r="E17" s="197">
        <v>968.73127758041915</v>
      </c>
      <c r="F17" s="196">
        <v>163437</v>
      </c>
      <c r="G17" s="197">
        <v>1086.3791381388548</v>
      </c>
      <c r="H17" s="196">
        <v>66214</v>
      </c>
      <c r="I17" s="197">
        <v>685.32372141843121</v>
      </c>
    </row>
    <row r="18" spans="1:234" s="198" customFormat="1" ht="18" customHeight="1">
      <c r="A18" s="411"/>
      <c r="B18" s="176">
        <v>41</v>
      </c>
      <c r="C18" s="195" t="s">
        <v>60</v>
      </c>
      <c r="D18" s="196">
        <v>57764</v>
      </c>
      <c r="E18" s="197">
        <v>891.60868049304054</v>
      </c>
      <c r="F18" s="196">
        <v>217132</v>
      </c>
      <c r="G18" s="197">
        <v>1121.7769802700659</v>
      </c>
      <c r="H18" s="196">
        <v>90758</v>
      </c>
      <c r="I18" s="197">
        <v>717.01268295907801</v>
      </c>
    </row>
    <row r="19" spans="1:234" s="198" customFormat="1" ht="18" hidden="1" customHeight="1">
      <c r="A19" s="411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22347</v>
      </c>
      <c r="E20" s="191">
        <v>1056.7747500783103</v>
      </c>
      <c r="F20" s="190">
        <v>198509</v>
      </c>
      <c r="G20" s="191">
        <v>1245.9190991844198</v>
      </c>
      <c r="H20" s="190">
        <v>74155</v>
      </c>
      <c r="I20" s="191">
        <v>777.30992111118621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1"/>
      <c r="B21" s="176">
        <v>22</v>
      </c>
      <c r="C21" s="195" t="s">
        <v>62</v>
      </c>
      <c r="D21" s="196">
        <v>5348</v>
      </c>
      <c r="E21" s="197">
        <v>955.01594053851909</v>
      </c>
      <c r="F21" s="196">
        <v>33220</v>
      </c>
      <c r="G21" s="197">
        <v>1130.0257405177601</v>
      </c>
      <c r="H21" s="196">
        <v>13170</v>
      </c>
      <c r="I21" s="197">
        <v>724.54029081245244</v>
      </c>
    </row>
    <row r="22" spans="1:234" s="198" customFormat="1" ht="18" customHeight="1">
      <c r="A22" s="411"/>
      <c r="B22" s="176">
        <v>40</v>
      </c>
      <c r="C22" s="195" t="s">
        <v>63</v>
      </c>
      <c r="D22" s="196">
        <v>3319</v>
      </c>
      <c r="E22" s="197">
        <v>960.14864115697492</v>
      </c>
      <c r="F22" s="196">
        <v>22919</v>
      </c>
      <c r="G22" s="197">
        <v>1136.8376072254459</v>
      </c>
      <c r="H22" s="196">
        <v>8495</v>
      </c>
      <c r="I22" s="197">
        <v>703.54460035314867</v>
      </c>
    </row>
    <row r="23" spans="1:234" s="198" customFormat="1" ht="18" customHeight="1">
      <c r="A23" s="411"/>
      <c r="B23" s="176">
        <v>50</v>
      </c>
      <c r="C23" s="195" t="s">
        <v>64</v>
      </c>
      <c r="D23" s="196">
        <v>13680</v>
      </c>
      <c r="E23" s="197">
        <v>1119.9990314327486</v>
      </c>
      <c r="F23" s="196">
        <v>142370</v>
      </c>
      <c r="G23" s="197">
        <v>1290.5213053311793</v>
      </c>
      <c r="H23" s="196">
        <v>52490</v>
      </c>
      <c r="I23" s="197">
        <v>802.48828710230532</v>
      </c>
    </row>
    <row r="24" spans="1:234" s="198" customFormat="1" ht="18" hidden="1" customHeight="1">
      <c r="A24" s="411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27796</v>
      </c>
      <c r="E25" s="191">
        <v>1136.2246161318174</v>
      </c>
      <c r="F25" s="190">
        <v>181883</v>
      </c>
      <c r="G25" s="191">
        <v>1430.5976024697195</v>
      </c>
      <c r="H25" s="190">
        <v>80076</v>
      </c>
      <c r="I25" s="191">
        <v>844.87118287626754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17773</v>
      </c>
      <c r="E27" s="191">
        <v>923.60404489956682</v>
      </c>
      <c r="F27" s="190">
        <v>129830</v>
      </c>
      <c r="G27" s="191">
        <v>1097.7734097666178</v>
      </c>
      <c r="H27" s="190">
        <v>44815</v>
      </c>
      <c r="I27" s="191">
        <v>666.26879883967422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47904</v>
      </c>
      <c r="E29" s="191">
        <v>936.92187061623224</v>
      </c>
      <c r="F29" s="190">
        <v>191623</v>
      </c>
      <c r="G29" s="191">
        <v>1103.4111038340911</v>
      </c>
      <c r="H29" s="190">
        <v>81878</v>
      </c>
      <c r="I29" s="191">
        <v>699.71355614450761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1"/>
      <c r="B30" s="176">
        <v>35</v>
      </c>
      <c r="C30" s="195" t="s">
        <v>67</v>
      </c>
      <c r="D30" s="196">
        <v>26464</v>
      </c>
      <c r="E30" s="197">
        <v>977.84642344316808</v>
      </c>
      <c r="F30" s="196">
        <v>99441</v>
      </c>
      <c r="G30" s="197">
        <v>1118.2583915085327</v>
      </c>
      <c r="H30" s="196">
        <v>42095</v>
      </c>
      <c r="I30" s="197">
        <v>704.68250267252643</v>
      </c>
    </row>
    <row r="31" spans="1:234" s="198" customFormat="1" ht="18" customHeight="1">
      <c r="A31" s="411"/>
      <c r="B31" s="176">
        <v>38</v>
      </c>
      <c r="C31" s="195" t="s">
        <v>68</v>
      </c>
      <c r="D31" s="196">
        <v>21440</v>
      </c>
      <c r="E31" s="197">
        <v>886.40753451492537</v>
      </c>
      <c r="F31" s="196">
        <v>92182</v>
      </c>
      <c r="G31" s="197">
        <v>1087.3946458093772</v>
      </c>
      <c r="H31" s="196">
        <v>39783</v>
      </c>
      <c r="I31" s="197">
        <v>694.45583792071989</v>
      </c>
    </row>
    <row r="32" spans="1:234" s="198" customFormat="1" ht="18" hidden="1" customHeight="1">
      <c r="A32" s="411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13149</v>
      </c>
      <c r="E33" s="191">
        <v>1041.1137257586126</v>
      </c>
      <c r="F33" s="190">
        <v>88559</v>
      </c>
      <c r="G33" s="191">
        <v>1266.4921390259601</v>
      </c>
      <c r="H33" s="190">
        <v>35490</v>
      </c>
      <c r="I33" s="191">
        <v>775.17395463510843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46531</v>
      </c>
      <c r="E35" s="191">
        <v>992.76216457845283</v>
      </c>
      <c r="F35" s="190">
        <v>391916</v>
      </c>
      <c r="G35" s="191">
        <v>1178.2577871278525</v>
      </c>
      <c r="H35" s="190">
        <v>152573</v>
      </c>
      <c r="I35" s="191">
        <v>732.92516290562571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1"/>
      <c r="B36" s="176">
        <v>5</v>
      </c>
      <c r="C36" s="195" t="s">
        <v>71</v>
      </c>
      <c r="D36" s="196">
        <v>2987</v>
      </c>
      <c r="E36" s="197">
        <v>862.89716772681618</v>
      </c>
      <c r="F36" s="196">
        <v>24203</v>
      </c>
      <c r="G36" s="197">
        <v>1019.8176577283807</v>
      </c>
      <c r="H36" s="196">
        <v>10047</v>
      </c>
      <c r="I36" s="197">
        <v>683.03408480143332</v>
      </c>
    </row>
    <row r="37" spans="1:234" s="198" customFormat="1" ht="18" customHeight="1">
      <c r="A37" s="411"/>
      <c r="B37" s="176">
        <v>9</v>
      </c>
      <c r="C37" s="195" t="s">
        <v>72</v>
      </c>
      <c r="D37" s="196">
        <v>4745</v>
      </c>
      <c r="E37" s="197">
        <v>1106.405894625922</v>
      </c>
      <c r="F37" s="196">
        <v>61887</v>
      </c>
      <c r="G37" s="197">
        <v>1254.6696841016694</v>
      </c>
      <c r="H37" s="196">
        <v>20982</v>
      </c>
      <c r="I37" s="197">
        <v>751.45940043847111</v>
      </c>
    </row>
    <row r="38" spans="1:234" s="198" customFormat="1" ht="18" customHeight="1">
      <c r="A38" s="411"/>
      <c r="B38" s="176">
        <v>24</v>
      </c>
      <c r="C38" s="195" t="s">
        <v>73</v>
      </c>
      <c r="D38" s="196">
        <v>13876</v>
      </c>
      <c r="E38" s="197">
        <v>1051.5757069760739</v>
      </c>
      <c r="F38" s="196">
        <v>86143</v>
      </c>
      <c r="G38" s="197">
        <v>1175.8438209721044</v>
      </c>
      <c r="H38" s="196">
        <v>35370</v>
      </c>
      <c r="I38" s="197">
        <v>716.2112937517669</v>
      </c>
    </row>
    <row r="39" spans="1:234" s="198" customFormat="1" ht="18" customHeight="1">
      <c r="A39" s="411"/>
      <c r="B39" s="176">
        <v>34</v>
      </c>
      <c r="C39" s="195" t="s">
        <v>74</v>
      </c>
      <c r="D39" s="196">
        <v>3990</v>
      </c>
      <c r="E39" s="197">
        <v>966.1979448621554</v>
      </c>
      <c r="F39" s="196">
        <v>26298</v>
      </c>
      <c r="G39" s="197">
        <v>1216.3346992166705</v>
      </c>
      <c r="H39" s="196">
        <v>10535</v>
      </c>
      <c r="I39" s="197">
        <v>760.48159088751788</v>
      </c>
    </row>
    <row r="40" spans="1:234" s="198" customFormat="1" ht="18" customHeight="1">
      <c r="A40" s="411"/>
      <c r="B40" s="176">
        <v>37</v>
      </c>
      <c r="C40" s="195" t="s">
        <v>75</v>
      </c>
      <c r="D40" s="196">
        <v>5345</v>
      </c>
      <c r="E40" s="197">
        <v>937.84535640785771</v>
      </c>
      <c r="F40" s="196">
        <v>51609</v>
      </c>
      <c r="G40" s="197">
        <v>1088.214092309481</v>
      </c>
      <c r="H40" s="196">
        <v>20462</v>
      </c>
      <c r="I40" s="197">
        <v>702.13515638744991</v>
      </c>
    </row>
    <row r="41" spans="1:234" s="198" customFormat="1" ht="18" customHeight="1">
      <c r="A41" s="411"/>
      <c r="B41" s="176">
        <v>40</v>
      </c>
      <c r="C41" s="195" t="s">
        <v>76</v>
      </c>
      <c r="D41" s="196">
        <v>2363</v>
      </c>
      <c r="E41" s="197">
        <v>916.64172238679646</v>
      </c>
      <c r="F41" s="196">
        <v>21466</v>
      </c>
      <c r="G41" s="197">
        <v>1118.8088083480854</v>
      </c>
      <c r="H41" s="196">
        <v>8671</v>
      </c>
      <c r="I41" s="197">
        <v>708.02369853534765</v>
      </c>
    </row>
    <row r="42" spans="1:234" s="198" customFormat="1" ht="18" customHeight="1">
      <c r="A42" s="411"/>
      <c r="B42" s="176">
        <v>42</v>
      </c>
      <c r="C42" s="195" t="s">
        <v>77</v>
      </c>
      <c r="D42" s="196">
        <v>1209</v>
      </c>
      <c r="E42" s="197">
        <v>975.27403639371391</v>
      </c>
      <c r="F42" s="196">
        <v>14985</v>
      </c>
      <c r="G42" s="197">
        <v>1105.8023056389723</v>
      </c>
      <c r="H42" s="196">
        <v>5337</v>
      </c>
      <c r="I42" s="197">
        <v>684.42602773093495</v>
      </c>
    </row>
    <row r="43" spans="1:234" s="198" customFormat="1" ht="18" customHeight="1">
      <c r="A43" s="411"/>
      <c r="B43" s="176">
        <v>47</v>
      </c>
      <c r="C43" s="195" t="s">
        <v>78</v>
      </c>
      <c r="D43" s="196">
        <v>9646</v>
      </c>
      <c r="E43" s="197">
        <v>977.14781774828941</v>
      </c>
      <c r="F43" s="196">
        <v>74704</v>
      </c>
      <c r="G43" s="197">
        <v>1330.1808684943242</v>
      </c>
      <c r="H43" s="196">
        <v>28120</v>
      </c>
      <c r="I43" s="197">
        <v>819.35031045519202</v>
      </c>
    </row>
    <row r="44" spans="1:234" s="198" customFormat="1" ht="18" customHeight="1">
      <c r="A44" s="411"/>
      <c r="B44" s="176">
        <v>49</v>
      </c>
      <c r="C44" s="195" t="s">
        <v>79</v>
      </c>
      <c r="D44" s="196">
        <v>2370</v>
      </c>
      <c r="E44" s="197">
        <v>901.50640506329103</v>
      </c>
      <c r="F44" s="196">
        <v>30621</v>
      </c>
      <c r="G44" s="197">
        <v>981.40279807974912</v>
      </c>
      <c r="H44" s="196">
        <v>13049</v>
      </c>
      <c r="I44" s="197">
        <v>663.01507931642266</v>
      </c>
    </row>
    <row r="45" spans="1:234" s="198" customFormat="1" ht="18" hidden="1" customHeight="1">
      <c r="A45" s="411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44322</v>
      </c>
      <c r="E46" s="191">
        <v>913.61552163711019</v>
      </c>
      <c r="F46" s="190">
        <v>220166</v>
      </c>
      <c r="G46" s="191">
        <v>1104.1705897822553</v>
      </c>
      <c r="H46" s="190">
        <v>96046</v>
      </c>
      <c r="I46" s="191">
        <v>729.92492836765734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1"/>
      <c r="B47" s="176">
        <v>2</v>
      </c>
      <c r="C47" s="195" t="s">
        <v>81</v>
      </c>
      <c r="D47" s="196">
        <v>7117</v>
      </c>
      <c r="E47" s="197">
        <v>918.87911058030056</v>
      </c>
      <c r="F47" s="196">
        <v>43508</v>
      </c>
      <c r="G47" s="197">
        <v>1055.3244681437898</v>
      </c>
      <c r="H47" s="196">
        <v>18739</v>
      </c>
      <c r="I47" s="197">
        <v>704.67147980148354</v>
      </c>
    </row>
    <row r="48" spans="1:234" s="198" customFormat="1" ht="18" customHeight="1">
      <c r="A48" s="411"/>
      <c r="B48" s="176">
        <v>13</v>
      </c>
      <c r="C48" s="195" t="s">
        <v>82</v>
      </c>
      <c r="D48" s="196">
        <v>14693</v>
      </c>
      <c r="E48" s="197">
        <v>903.33977540325327</v>
      </c>
      <c r="F48" s="196">
        <v>53087</v>
      </c>
      <c r="G48" s="197">
        <v>1130.619431310867</v>
      </c>
      <c r="H48" s="196">
        <v>26988</v>
      </c>
      <c r="I48" s="197">
        <v>755.1904024010671</v>
      </c>
    </row>
    <row r="49" spans="1:234" s="198" customFormat="1" ht="18" customHeight="1">
      <c r="A49" s="411"/>
      <c r="B49" s="176">
        <v>16</v>
      </c>
      <c r="C49" s="195" t="s">
        <v>83</v>
      </c>
      <c r="D49" s="196">
        <v>6206</v>
      </c>
      <c r="E49" s="197">
        <v>857.00201740251362</v>
      </c>
      <c r="F49" s="196">
        <v>25137</v>
      </c>
      <c r="G49" s="197">
        <v>997.44063452281512</v>
      </c>
      <c r="H49" s="196">
        <v>11212</v>
      </c>
      <c r="I49" s="197">
        <v>694.83127720299683</v>
      </c>
    </row>
    <row r="50" spans="1:234" s="198" customFormat="1" ht="18" customHeight="1">
      <c r="A50" s="411"/>
      <c r="B50" s="176">
        <v>19</v>
      </c>
      <c r="C50" s="195" t="s">
        <v>84</v>
      </c>
      <c r="D50" s="196">
        <v>5658</v>
      </c>
      <c r="E50" s="197">
        <v>1008.9643283845882</v>
      </c>
      <c r="F50" s="196">
        <v>25736</v>
      </c>
      <c r="G50" s="197">
        <v>1268.3560425085484</v>
      </c>
      <c r="H50" s="196">
        <v>9409</v>
      </c>
      <c r="I50" s="197">
        <v>784.4595971941759</v>
      </c>
    </row>
    <row r="51" spans="1:234" s="198" customFormat="1" ht="18" customHeight="1">
      <c r="A51" s="411"/>
      <c r="B51" s="176">
        <v>45</v>
      </c>
      <c r="C51" s="195" t="s">
        <v>85</v>
      </c>
      <c r="D51" s="196">
        <v>10648</v>
      </c>
      <c r="E51" s="197">
        <v>906.60767374154784</v>
      </c>
      <c r="F51" s="196">
        <v>72698</v>
      </c>
      <c r="G51" s="197">
        <v>1092.8704368758424</v>
      </c>
      <c r="H51" s="196">
        <v>29698</v>
      </c>
      <c r="I51" s="197">
        <v>718.87075223920795</v>
      </c>
    </row>
    <row r="52" spans="1:234" s="198" customFormat="1" ht="18" hidden="1" customHeight="1">
      <c r="A52" s="411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159702</v>
      </c>
      <c r="E53" s="191">
        <v>1088.9604313659181</v>
      </c>
      <c r="F53" s="190">
        <v>1140402</v>
      </c>
      <c r="G53" s="191">
        <v>1211.853322188141</v>
      </c>
      <c r="H53" s="190">
        <v>392499</v>
      </c>
      <c r="I53" s="191">
        <v>750.98952909434161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1"/>
      <c r="B54" s="176">
        <v>8</v>
      </c>
      <c r="C54" s="195" t="s">
        <v>87</v>
      </c>
      <c r="D54" s="196">
        <v>120212</v>
      </c>
      <c r="E54" s="197">
        <v>1123.6102158686319</v>
      </c>
      <c r="F54" s="196">
        <v>859978</v>
      </c>
      <c r="G54" s="197">
        <v>1248.8593525764611</v>
      </c>
      <c r="H54" s="196">
        <v>291953</v>
      </c>
      <c r="I54" s="197">
        <v>777.88064143886186</v>
      </c>
    </row>
    <row r="55" spans="1:234" s="198" customFormat="1" ht="18" customHeight="1">
      <c r="A55" s="411"/>
      <c r="B55" s="176">
        <v>17</v>
      </c>
      <c r="C55" s="195" t="s">
        <v>185</v>
      </c>
      <c r="D55" s="196">
        <v>12677</v>
      </c>
      <c r="E55" s="197">
        <v>959.23303857379506</v>
      </c>
      <c r="F55" s="196">
        <v>107421</v>
      </c>
      <c r="G55" s="197">
        <v>1083.4377711062082</v>
      </c>
      <c r="H55" s="196">
        <v>36181</v>
      </c>
      <c r="I55" s="197">
        <v>658.2325181725214</v>
      </c>
    </row>
    <row r="56" spans="1:234" s="198" customFormat="1" ht="18" customHeight="1">
      <c r="A56" s="411"/>
      <c r="B56" s="176">
        <v>25</v>
      </c>
      <c r="C56" s="195" t="s">
        <v>191</v>
      </c>
      <c r="D56" s="196">
        <v>10162</v>
      </c>
      <c r="E56" s="197">
        <v>966.8554123204093</v>
      </c>
      <c r="F56" s="196">
        <v>62008</v>
      </c>
      <c r="G56" s="197">
        <v>1045.5752935105149</v>
      </c>
      <c r="H56" s="196">
        <v>24388</v>
      </c>
      <c r="I56" s="197">
        <v>641.91778866655739</v>
      </c>
    </row>
    <row r="57" spans="1:234" s="198" customFormat="1" ht="18" customHeight="1">
      <c r="A57" s="411"/>
      <c r="B57" s="176">
        <v>43</v>
      </c>
      <c r="C57" s="195" t="s">
        <v>88</v>
      </c>
      <c r="D57" s="196">
        <v>16651</v>
      </c>
      <c r="E57" s="197">
        <v>1012.0921031769864</v>
      </c>
      <c r="F57" s="196">
        <v>110995</v>
      </c>
      <c r="G57" s="197">
        <v>1142.3071526645344</v>
      </c>
      <c r="H57" s="196">
        <v>39977</v>
      </c>
      <c r="I57" s="197">
        <v>705.09169022187746</v>
      </c>
    </row>
    <row r="58" spans="1:234" s="198" customFormat="1" ht="18" hidden="1" customHeight="1">
      <c r="A58" s="411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96040</v>
      </c>
      <c r="E59" s="191">
        <v>944.04254487713445</v>
      </c>
      <c r="F59" s="190">
        <v>629981</v>
      </c>
      <c r="G59" s="191">
        <v>1088.5549411013983</v>
      </c>
      <c r="H59" s="190">
        <v>243397</v>
      </c>
      <c r="I59" s="191">
        <v>695.15512385115687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1"/>
      <c r="B60" s="176">
        <v>3</v>
      </c>
      <c r="C60" s="195" t="s">
        <v>90</v>
      </c>
      <c r="D60" s="196">
        <v>23240</v>
      </c>
      <c r="E60" s="197">
        <v>891.28761660929433</v>
      </c>
      <c r="F60" s="196">
        <v>208711</v>
      </c>
      <c r="G60" s="197">
        <v>1013.3363918049358</v>
      </c>
      <c r="H60" s="196">
        <v>80369</v>
      </c>
      <c r="I60" s="197">
        <v>672.51772113625896</v>
      </c>
    </row>
    <row r="61" spans="1:234" s="198" customFormat="1" ht="18" customHeight="1">
      <c r="A61" s="411"/>
      <c r="B61" s="176">
        <v>12</v>
      </c>
      <c r="C61" s="195" t="s">
        <v>91</v>
      </c>
      <c r="D61" s="196">
        <v>13353</v>
      </c>
      <c r="E61" s="197">
        <v>958.50931176514644</v>
      </c>
      <c r="F61" s="196">
        <v>85477</v>
      </c>
      <c r="G61" s="197">
        <v>1036.5568769376555</v>
      </c>
      <c r="H61" s="196">
        <v>30208</v>
      </c>
      <c r="I61" s="197">
        <v>666.32294127383477</v>
      </c>
    </row>
    <row r="62" spans="1:234" s="198" customFormat="1" ht="18" customHeight="1">
      <c r="A62" s="411"/>
      <c r="B62" s="176">
        <v>46</v>
      </c>
      <c r="C62" s="195" t="s">
        <v>92</v>
      </c>
      <c r="D62" s="196">
        <v>59447</v>
      </c>
      <c r="E62" s="197">
        <v>961.41684121991011</v>
      </c>
      <c r="F62" s="196">
        <v>335793</v>
      </c>
      <c r="G62" s="197">
        <v>1148.5430205811317</v>
      </c>
      <c r="H62" s="196">
        <v>132820</v>
      </c>
      <c r="I62" s="197">
        <v>715.41041665411842</v>
      </c>
    </row>
    <row r="63" spans="1:234" s="198" customFormat="1" ht="18" hidden="1" customHeight="1">
      <c r="A63" s="411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27413</v>
      </c>
      <c r="E64" s="191">
        <v>840.78819246342994</v>
      </c>
      <c r="F64" s="190">
        <v>131618</v>
      </c>
      <c r="G64" s="191">
        <v>987.59464731267758</v>
      </c>
      <c r="H64" s="190">
        <v>60322</v>
      </c>
      <c r="I64" s="191">
        <v>677.81178840224106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1"/>
      <c r="B65" s="176">
        <v>6</v>
      </c>
      <c r="C65" s="195" t="s">
        <v>94</v>
      </c>
      <c r="D65" s="196">
        <v>17059</v>
      </c>
      <c r="E65" s="197">
        <v>835.08742833694828</v>
      </c>
      <c r="F65" s="196">
        <v>74584</v>
      </c>
      <c r="G65" s="197">
        <v>1002.2885081250671</v>
      </c>
      <c r="H65" s="196">
        <v>35963</v>
      </c>
      <c r="I65" s="197">
        <v>694.37311486805879</v>
      </c>
    </row>
    <row r="66" spans="1:234" s="198" customFormat="1" ht="18" customHeight="1">
      <c r="A66" s="411"/>
      <c r="B66" s="176">
        <v>10</v>
      </c>
      <c r="C66" s="195" t="s">
        <v>95</v>
      </c>
      <c r="D66" s="196">
        <v>10354</v>
      </c>
      <c r="E66" s="197">
        <v>850.18063357156643</v>
      </c>
      <c r="F66" s="196">
        <v>57034</v>
      </c>
      <c r="G66" s="197">
        <v>968.37932110670829</v>
      </c>
      <c r="H66" s="196">
        <v>24359</v>
      </c>
      <c r="I66" s="197">
        <v>653.36107270413402</v>
      </c>
    </row>
    <row r="67" spans="1:234" s="198" customFormat="1" ht="18" hidden="1" customHeight="1">
      <c r="A67" s="411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70243</v>
      </c>
      <c r="E68" s="191">
        <v>901.97286775906502</v>
      </c>
      <c r="F68" s="190">
        <v>480933</v>
      </c>
      <c r="G68" s="191">
        <v>1004.2956561308955</v>
      </c>
      <c r="H68" s="190">
        <v>185758</v>
      </c>
      <c r="I68" s="191">
        <v>624.48787831479672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1"/>
      <c r="B69" s="176">
        <v>15</v>
      </c>
      <c r="C69" s="195" t="s">
        <v>186</v>
      </c>
      <c r="D69" s="196">
        <v>25656</v>
      </c>
      <c r="E69" s="197">
        <v>904.76757600561257</v>
      </c>
      <c r="F69" s="196">
        <v>188751</v>
      </c>
      <c r="G69" s="197">
        <v>1061.3510484182866</v>
      </c>
      <c r="H69" s="196">
        <v>74548</v>
      </c>
      <c r="I69" s="197">
        <v>663.21100579492406</v>
      </c>
    </row>
    <row r="70" spans="1:234" s="198" customFormat="1" ht="18" customHeight="1">
      <c r="A70" s="411"/>
      <c r="B70" s="176">
        <v>27</v>
      </c>
      <c r="C70" s="195" t="s">
        <v>97</v>
      </c>
      <c r="D70" s="196">
        <v>10764</v>
      </c>
      <c r="E70" s="197">
        <v>885.32236993682648</v>
      </c>
      <c r="F70" s="196">
        <v>72242</v>
      </c>
      <c r="G70" s="197">
        <v>890.65798662827694</v>
      </c>
      <c r="H70" s="196">
        <v>27965</v>
      </c>
      <c r="I70" s="197">
        <v>537.23139960665105</v>
      </c>
    </row>
    <row r="71" spans="1:234" s="198" customFormat="1" ht="18" customHeight="1">
      <c r="A71" s="411"/>
      <c r="B71" s="176">
        <v>32</v>
      </c>
      <c r="C71" s="195" t="s">
        <v>187</v>
      </c>
      <c r="D71" s="196">
        <v>10939</v>
      </c>
      <c r="E71" s="197">
        <v>922.74582868635173</v>
      </c>
      <c r="F71" s="196">
        <v>66999</v>
      </c>
      <c r="G71" s="197">
        <v>838.57171107031434</v>
      </c>
      <c r="H71" s="196">
        <v>24963</v>
      </c>
      <c r="I71" s="197">
        <v>544.86428874734611</v>
      </c>
    </row>
    <row r="72" spans="1:234" s="198" customFormat="1" ht="18" customHeight="1">
      <c r="A72" s="411"/>
      <c r="B72" s="176">
        <v>36</v>
      </c>
      <c r="C72" s="195" t="s">
        <v>98</v>
      </c>
      <c r="D72" s="196">
        <v>22884</v>
      </c>
      <c r="E72" s="197">
        <v>896.74168021324942</v>
      </c>
      <c r="F72" s="196">
        <v>152941</v>
      </c>
      <c r="G72" s="197">
        <v>1060.1569932849923</v>
      </c>
      <c r="H72" s="196">
        <v>58282</v>
      </c>
      <c r="I72" s="197">
        <v>650.92896451734669</v>
      </c>
    </row>
    <row r="73" spans="1:234" s="198" customFormat="1" ht="18" hidden="1" customHeight="1">
      <c r="A73" s="411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82147</v>
      </c>
      <c r="E74" s="191">
        <v>1076.8343836050008</v>
      </c>
      <c r="F74" s="190">
        <v>795713</v>
      </c>
      <c r="G74" s="191">
        <v>1387.2280717042452</v>
      </c>
      <c r="H74" s="190">
        <v>271693</v>
      </c>
      <c r="I74" s="191">
        <v>848.39863798478427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30548</v>
      </c>
      <c r="E76" s="191">
        <v>898.57186002356946</v>
      </c>
      <c r="F76" s="190">
        <v>146674</v>
      </c>
      <c r="G76" s="191">
        <v>1060.7444240287989</v>
      </c>
      <c r="H76" s="190">
        <v>61991</v>
      </c>
      <c r="I76" s="191">
        <v>678.58165604684552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10519</v>
      </c>
      <c r="E78" s="191">
        <v>1170.0883857781159</v>
      </c>
      <c r="F78" s="190">
        <v>94472</v>
      </c>
      <c r="G78" s="191">
        <v>1343.4481707807606</v>
      </c>
      <c r="H78" s="190">
        <v>29726</v>
      </c>
      <c r="I78" s="191">
        <v>815.4656613738814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41665</v>
      </c>
      <c r="E80" s="191">
        <v>1276.0675994239771</v>
      </c>
      <c r="F80" s="190">
        <v>371156</v>
      </c>
      <c r="G80" s="191">
        <v>1460.079053228292</v>
      </c>
      <c r="H80" s="190">
        <v>135299</v>
      </c>
      <c r="I80" s="191">
        <v>900.55770759576922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34" s="198" customFormat="1" ht="18" customHeight="1">
      <c r="A81" s="411"/>
      <c r="B81" s="176">
        <v>1</v>
      </c>
      <c r="C81" s="195" t="s">
        <v>188</v>
      </c>
      <c r="D81" s="196">
        <v>6432</v>
      </c>
      <c r="E81" s="197">
        <v>1265.5267925995024</v>
      </c>
      <c r="F81" s="196">
        <v>53711</v>
      </c>
      <c r="G81" s="197">
        <v>1474.1046772541936</v>
      </c>
      <c r="H81" s="196">
        <v>16992</v>
      </c>
      <c r="I81" s="197">
        <v>888.18738818267423</v>
      </c>
    </row>
    <row r="82" spans="1:234" s="198" customFormat="1" ht="18" customHeight="1">
      <c r="A82" s="411"/>
      <c r="B82" s="176">
        <v>20</v>
      </c>
      <c r="C82" s="195" t="s">
        <v>189</v>
      </c>
      <c r="D82" s="196">
        <v>12955</v>
      </c>
      <c r="E82" s="197">
        <v>1301.2184477035892</v>
      </c>
      <c r="F82" s="196">
        <v>129750</v>
      </c>
      <c r="G82" s="197">
        <v>1409.83162805395</v>
      </c>
      <c r="H82" s="196">
        <v>43788</v>
      </c>
      <c r="I82" s="197">
        <v>878.13155270850461</v>
      </c>
    </row>
    <row r="83" spans="1:234" s="198" customFormat="1" ht="18" customHeight="1">
      <c r="A83" s="411"/>
      <c r="B83" s="176">
        <v>48</v>
      </c>
      <c r="C83" s="195" t="s">
        <v>190</v>
      </c>
      <c r="D83" s="196">
        <v>22278</v>
      </c>
      <c r="E83" s="197">
        <v>1264.4852863811832</v>
      </c>
      <c r="F83" s="196">
        <v>187695</v>
      </c>
      <c r="G83" s="197">
        <v>1490.8005595247607</v>
      </c>
      <c r="H83" s="196">
        <v>74519</v>
      </c>
      <c r="I83" s="197">
        <v>916.55621720635008</v>
      </c>
    </row>
    <row r="84" spans="1:234" s="198" customFormat="1" ht="18" hidden="1" customHeight="1">
      <c r="A84" s="411"/>
      <c r="B84" s="176"/>
      <c r="C84" s="195"/>
      <c r="D84" s="196"/>
      <c r="E84" s="197"/>
      <c r="F84" s="196"/>
      <c r="G84" s="197"/>
      <c r="H84" s="196"/>
      <c r="I84" s="197"/>
    </row>
    <row r="85" spans="1:234" s="194" customFormat="1" ht="18" customHeight="1">
      <c r="A85" s="193"/>
      <c r="B85" s="176">
        <v>26</v>
      </c>
      <c r="C85" s="189" t="s">
        <v>103</v>
      </c>
      <c r="D85" s="190">
        <v>4610</v>
      </c>
      <c r="E85" s="191">
        <v>1014.7212559652929</v>
      </c>
      <c r="F85" s="190">
        <v>48201</v>
      </c>
      <c r="G85" s="191">
        <v>1139.3657772660317</v>
      </c>
      <c r="H85" s="190">
        <v>16010</v>
      </c>
      <c r="I85" s="191">
        <v>728.58591380387247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34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34" s="194" customFormat="1" ht="18" customHeight="1">
      <c r="A87" s="193"/>
      <c r="B87" s="176">
        <v>51</v>
      </c>
      <c r="C87" s="195" t="s">
        <v>104</v>
      </c>
      <c r="D87" s="196">
        <v>978</v>
      </c>
      <c r="E87" s="197">
        <v>1151.2149897750512</v>
      </c>
      <c r="F87" s="196">
        <v>4375</v>
      </c>
      <c r="G87" s="197">
        <v>1296.1329622857145</v>
      </c>
      <c r="H87" s="196">
        <v>2696</v>
      </c>
      <c r="I87" s="197">
        <v>794.48330489614239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</row>
    <row r="88" spans="1:234" s="194" customFormat="1" ht="18" customHeight="1">
      <c r="A88" s="193"/>
      <c r="B88" s="176">
        <v>52</v>
      </c>
      <c r="C88" s="195" t="s">
        <v>105</v>
      </c>
      <c r="D88" s="199">
        <v>1271</v>
      </c>
      <c r="E88" s="200">
        <v>1089.3610857592448</v>
      </c>
      <c r="F88" s="199">
        <v>3860</v>
      </c>
      <c r="G88" s="200">
        <v>1253.7485647668395</v>
      </c>
      <c r="H88" s="199">
        <v>2284</v>
      </c>
      <c r="I88" s="200">
        <v>744.08352889667253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</row>
    <row r="89" spans="1:234" s="194" customFormat="1" ht="18" hidden="1" customHeight="1">
      <c r="A89" s="193"/>
      <c r="B89" s="176"/>
      <c r="C89" s="195"/>
      <c r="D89" s="201"/>
      <c r="E89" s="202"/>
      <c r="F89" s="201"/>
      <c r="G89" s="202"/>
      <c r="H89" s="201"/>
      <c r="I89" s="202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</row>
    <row r="90" spans="1:234" s="194" customFormat="1" ht="18" customHeight="1">
      <c r="A90" s="193"/>
      <c r="B90" s="203"/>
      <c r="C90" s="203" t="s">
        <v>45</v>
      </c>
      <c r="D90" s="204">
        <v>951310</v>
      </c>
      <c r="E90" s="205">
        <v>993.97646256215307</v>
      </c>
      <c r="F90" s="204">
        <v>6170037</v>
      </c>
      <c r="G90" s="205">
        <v>1189.7354692751437</v>
      </c>
      <c r="H90" s="204">
        <v>2359217</v>
      </c>
      <c r="I90" s="205">
        <v>740.19020497902648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</row>
    <row r="91" spans="1:234" ht="18" customHeight="1">
      <c r="C91" s="206"/>
    </row>
    <row r="92" spans="1:234" ht="18" customHeight="1">
      <c r="B92" s="207"/>
      <c r="D92" s="208"/>
      <c r="E92" s="209"/>
      <c r="F92" s="208"/>
      <c r="G92" s="209"/>
      <c r="H92" s="208"/>
      <c r="I92" s="209"/>
    </row>
    <row r="93" spans="1:234" ht="18" customHeight="1">
      <c r="B93" s="207"/>
      <c r="D93" s="208"/>
      <c r="E93" s="209"/>
      <c r="F93" s="208"/>
      <c r="G93" s="209"/>
      <c r="H93" s="208"/>
      <c r="I93" s="209"/>
    </row>
    <row r="94" spans="1:234" ht="18" customHeight="1">
      <c r="B94" s="207"/>
      <c r="C94" s="210"/>
      <c r="D94" s="208"/>
      <c r="E94" s="209"/>
      <c r="F94" s="208"/>
      <c r="G94" s="209"/>
      <c r="H94" s="208"/>
      <c r="I94" s="209"/>
    </row>
    <row r="95" spans="1:234" ht="18" customHeight="1">
      <c r="B95" s="207"/>
      <c r="E95" s="209"/>
    </row>
    <row r="96" spans="1:234" ht="18" customHeight="1">
      <c r="B96" s="207"/>
      <c r="E96" s="209"/>
    </row>
    <row r="97" spans="2:5" ht="18" customHeight="1">
      <c r="B97" s="207"/>
      <c r="E97" s="209"/>
    </row>
    <row r="98" spans="2:5" ht="18" customHeight="1">
      <c r="B98" s="207"/>
      <c r="E98" s="209"/>
    </row>
    <row r="99" spans="2:5" ht="18" customHeight="1">
      <c r="B99" s="207"/>
      <c r="E99" s="209"/>
    </row>
    <row r="100" spans="2:5" ht="18" customHeight="1">
      <c r="B100" s="211"/>
      <c r="E100" s="209"/>
    </row>
    <row r="101" spans="2:5" ht="18" customHeight="1">
      <c r="B101" s="211"/>
    </row>
    <row r="102" spans="2:5" ht="18" customHeight="1">
      <c r="B102" s="211"/>
    </row>
    <row r="103" spans="2:5" ht="18" customHeight="1">
      <c r="B103" s="211"/>
    </row>
    <row r="104" spans="2:5" ht="18" customHeight="1">
      <c r="B104" s="211"/>
    </row>
    <row r="105" spans="2:5" ht="18" customHeight="1">
      <c r="B105" s="211"/>
    </row>
    <row r="106" spans="2:5" ht="18" customHeight="1">
      <c r="B106" s="211"/>
    </row>
    <row r="107" spans="2:5" ht="18" customHeight="1">
      <c r="B107" s="211"/>
    </row>
    <row r="108" spans="2:5" ht="18" customHeight="1">
      <c r="B108" s="212"/>
    </row>
    <row r="109" spans="2:5" ht="18" customHeight="1">
      <c r="B109" s="212"/>
    </row>
    <row r="110" spans="2:5" ht="18" customHeight="1">
      <c r="B110" s="212"/>
    </row>
    <row r="111" spans="2:5" ht="18" customHeight="1">
      <c r="B111" s="212"/>
    </row>
    <row r="112" spans="2:5" ht="18" customHeight="1">
      <c r="B112" s="212"/>
    </row>
    <row r="113" spans="2:2" ht="18" customHeight="1">
      <c r="B113" s="212"/>
    </row>
    <row r="114" spans="2:2" ht="18" customHeight="1">
      <c r="B114" s="212"/>
    </row>
    <row r="115" spans="2:2">
      <c r="B115" s="212"/>
    </row>
    <row r="116" spans="2:2" ht="12.95" customHeight="1">
      <c r="B116" s="212"/>
    </row>
    <row r="117" spans="2:2">
      <c r="B117" s="212"/>
    </row>
    <row r="118" spans="2:2">
      <c r="B118" s="212"/>
    </row>
    <row r="119" spans="2:2">
      <c r="B119" s="212"/>
    </row>
    <row r="120" spans="2:2">
      <c r="B120" s="212"/>
    </row>
    <row r="121" spans="2:2">
      <c r="B121" s="212"/>
    </row>
    <row r="122" spans="2:2">
      <c r="B122" s="212"/>
    </row>
    <row r="123" spans="2:2">
      <c r="B123" s="212"/>
    </row>
    <row r="124" spans="2:2">
      <c r="B124" s="212"/>
    </row>
    <row r="125" spans="2:2">
      <c r="B125" s="212"/>
    </row>
    <row r="126" spans="2:2">
      <c r="B126" s="212"/>
    </row>
    <row r="127" spans="2:2">
      <c r="B127" s="212"/>
    </row>
    <row r="128" spans="2:2">
      <c r="B128" s="212"/>
    </row>
    <row r="129" spans="2:2" ht="15.75" customHeight="1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B7:B8"/>
    <mergeCell ref="C7:C8"/>
  </mergeCells>
  <hyperlinks>
    <hyperlink ref="K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J28" sqref="J28"/>
      <selection pane="bottomLeft" activeCell="I101" sqref="I101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 customWidth="1"/>
    <col min="12" max="12" width="14.42578125" style="180" customWidth="1"/>
    <col min="13" max="16384" width="11.42578125" style="180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12"/>
      <c r="B3" s="8"/>
      <c r="C3" s="171" t="s">
        <v>46</v>
      </c>
      <c r="D3" s="213"/>
      <c r="E3" s="214"/>
      <c r="F3" s="213"/>
      <c r="G3" s="213"/>
      <c r="H3" s="213"/>
      <c r="I3" s="213"/>
      <c r="J3" s="2" t="s">
        <v>106</v>
      </c>
    </row>
    <row r="4" spans="1:234" s="2" customFormat="1" ht="15.75" customHeight="1">
      <c r="A4" s="412"/>
      <c r="B4" s="8"/>
      <c r="C4" s="215"/>
      <c r="D4" s="213"/>
      <c r="E4" s="214"/>
      <c r="F4" s="213"/>
      <c r="G4" s="213"/>
      <c r="H4" s="213"/>
      <c r="I4" s="213"/>
    </row>
    <row r="5" spans="1:234" s="2" customFormat="1" ht="18.75" customHeight="1">
      <c r="A5" s="412"/>
      <c r="B5" s="8"/>
      <c r="C5" s="175" t="str">
        <f>'Número pensiones (IP-J-V)'!$C$5</f>
        <v>1 de  julio de 2021</v>
      </c>
      <c r="D5" s="213"/>
      <c r="E5" s="214"/>
      <c r="F5" s="213"/>
      <c r="G5" s="213"/>
      <c r="H5" s="213"/>
      <c r="I5" s="213"/>
      <c r="J5" s="2" t="s">
        <v>106</v>
      </c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500" t="s">
        <v>167</v>
      </c>
      <c r="C7" s="502" t="s">
        <v>47</v>
      </c>
      <c r="D7" s="181" t="s">
        <v>107</v>
      </c>
      <c r="E7" s="182"/>
      <c r="F7" s="181" t="s">
        <v>108</v>
      </c>
      <c r="G7" s="181"/>
      <c r="H7" s="181" t="s">
        <v>45</v>
      </c>
      <c r="I7" s="181"/>
      <c r="J7" s="216"/>
      <c r="M7" s="217"/>
    </row>
    <row r="8" spans="1:234" ht="24" customHeight="1">
      <c r="B8" s="501"/>
      <c r="C8" s="503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  <c r="J8" s="216"/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  <c r="J9" s="216"/>
    </row>
    <row r="10" spans="1:234" s="194" customFormat="1" ht="18" customHeight="1">
      <c r="A10" s="193"/>
      <c r="B10" s="176"/>
      <c r="C10" s="189" t="s">
        <v>52</v>
      </c>
      <c r="D10" s="190">
        <v>70064</v>
      </c>
      <c r="E10" s="191">
        <v>393.98168788536202</v>
      </c>
      <c r="F10" s="190">
        <v>11290</v>
      </c>
      <c r="G10" s="191">
        <v>572.16338795394131</v>
      </c>
      <c r="H10" s="190">
        <v>1600381</v>
      </c>
      <c r="I10" s="191">
        <v>924.98848556687449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1"/>
      <c r="B11" s="176">
        <v>4</v>
      </c>
      <c r="C11" s="195" t="s">
        <v>53</v>
      </c>
      <c r="D11" s="196">
        <v>5359</v>
      </c>
      <c r="E11" s="197">
        <v>356.45665422653479</v>
      </c>
      <c r="F11" s="196">
        <v>485</v>
      </c>
      <c r="G11" s="197">
        <v>551.75552577319581</v>
      </c>
      <c r="H11" s="196">
        <v>109355</v>
      </c>
      <c r="I11" s="197">
        <v>838.72358118055888</v>
      </c>
    </row>
    <row r="12" spans="1:234" s="198" customFormat="1" ht="18" customHeight="1">
      <c r="A12" s="411"/>
      <c r="B12" s="176">
        <v>11</v>
      </c>
      <c r="C12" s="195" t="s">
        <v>54</v>
      </c>
      <c r="D12" s="196">
        <v>10563</v>
      </c>
      <c r="E12" s="197">
        <v>422.42029347723189</v>
      </c>
      <c r="F12" s="196">
        <v>2556</v>
      </c>
      <c r="G12" s="197">
        <v>588.21364632237874</v>
      </c>
      <c r="H12" s="196">
        <v>224514</v>
      </c>
      <c r="I12" s="197">
        <v>1027.0609949045493</v>
      </c>
    </row>
    <row r="13" spans="1:234" s="198" customFormat="1" ht="18" customHeight="1">
      <c r="A13" s="411"/>
      <c r="B13" s="176">
        <v>14</v>
      </c>
      <c r="C13" s="195" t="s">
        <v>55</v>
      </c>
      <c r="D13" s="196">
        <v>7141</v>
      </c>
      <c r="E13" s="197">
        <v>392.21051253325874</v>
      </c>
      <c r="F13" s="196">
        <v>1285</v>
      </c>
      <c r="G13" s="197">
        <v>555.83393774319075</v>
      </c>
      <c r="H13" s="196">
        <v>173910</v>
      </c>
      <c r="I13" s="197">
        <v>855.69503128054737</v>
      </c>
    </row>
    <row r="14" spans="1:234" s="198" customFormat="1" ht="18" customHeight="1">
      <c r="A14" s="411"/>
      <c r="B14" s="176">
        <v>18</v>
      </c>
      <c r="C14" s="195" t="s">
        <v>56</v>
      </c>
      <c r="D14" s="196">
        <v>7955</v>
      </c>
      <c r="E14" s="197">
        <v>379.564618478944</v>
      </c>
      <c r="F14" s="196">
        <v>1361</v>
      </c>
      <c r="G14" s="197">
        <v>557.05077883908893</v>
      </c>
      <c r="H14" s="196">
        <v>190057</v>
      </c>
      <c r="I14" s="197">
        <v>876.75704783301853</v>
      </c>
    </row>
    <row r="15" spans="1:234" s="198" customFormat="1" ht="18" customHeight="1">
      <c r="A15" s="411"/>
      <c r="B15" s="176">
        <v>21</v>
      </c>
      <c r="C15" s="195" t="s">
        <v>57</v>
      </c>
      <c r="D15" s="196">
        <v>4368</v>
      </c>
      <c r="E15" s="197">
        <v>397.16517628205122</v>
      </c>
      <c r="F15" s="196">
        <v>695</v>
      </c>
      <c r="G15" s="197">
        <v>597.70811510791373</v>
      </c>
      <c r="H15" s="196">
        <v>99551</v>
      </c>
      <c r="I15" s="197">
        <v>940.85769143454149</v>
      </c>
    </row>
    <row r="16" spans="1:234" s="198" customFormat="1" ht="18" customHeight="1">
      <c r="A16" s="411"/>
      <c r="B16" s="176">
        <v>23</v>
      </c>
      <c r="C16" s="195" t="s">
        <v>58</v>
      </c>
      <c r="D16" s="196">
        <v>5765</v>
      </c>
      <c r="E16" s="197">
        <v>379.60060537727674</v>
      </c>
      <c r="F16" s="196">
        <v>767</v>
      </c>
      <c r="G16" s="197">
        <v>527.09129074315513</v>
      </c>
      <c r="H16" s="196">
        <v>143952</v>
      </c>
      <c r="I16" s="197">
        <v>849.05102520284549</v>
      </c>
    </row>
    <row r="17" spans="1:234" s="198" customFormat="1" ht="18" customHeight="1">
      <c r="A17" s="411"/>
      <c r="B17" s="176">
        <v>29</v>
      </c>
      <c r="C17" s="195" t="s">
        <v>59</v>
      </c>
      <c r="D17" s="196">
        <v>12846</v>
      </c>
      <c r="E17" s="197">
        <v>385.9275252997042</v>
      </c>
      <c r="F17" s="196">
        <v>1560</v>
      </c>
      <c r="G17" s="197">
        <v>567.91944230769241</v>
      </c>
      <c r="H17" s="196">
        <v>274740</v>
      </c>
      <c r="I17" s="197">
        <v>940.88859721918959</v>
      </c>
    </row>
    <row r="18" spans="1:234" s="198" customFormat="1" ht="18" customHeight="1">
      <c r="A18" s="411"/>
      <c r="B18" s="176">
        <v>41</v>
      </c>
      <c r="C18" s="195" t="s">
        <v>60</v>
      </c>
      <c r="D18" s="196">
        <v>16067</v>
      </c>
      <c r="E18" s="197">
        <v>406.46072259911625</v>
      </c>
      <c r="F18" s="196">
        <v>2581</v>
      </c>
      <c r="G18" s="197">
        <v>585.28319643549014</v>
      </c>
      <c r="H18" s="196">
        <v>384302</v>
      </c>
      <c r="I18" s="197">
        <v>958.0809377520809</v>
      </c>
    </row>
    <row r="19" spans="1:234" s="198" customFormat="1" ht="18" hidden="1" customHeight="1">
      <c r="A19" s="411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9549</v>
      </c>
      <c r="E20" s="191">
        <v>430.43927636401719</v>
      </c>
      <c r="F20" s="190">
        <v>866</v>
      </c>
      <c r="G20" s="191">
        <v>642.86173210161667</v>
      </c>
      <c r="H20" s="190">
        <v>305426</v>
      </c>
      <c r="I20" s="191">
        <v>1091.0999715479361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1"/>
      <c r="B21" s="176">
        <v>22</v>
      </c>
      <c r="C21" s="195" t="s">
        <v>62</v>
      </c>
      <c r="D21" s="196">
        <v>1659</v>
      </c>
      <c r="E21" s="197">
        <v>407.95632308619651</v>
      </c>
      <c r="F21" s="196">
        <v>99</v>
      </c>
      <c r="G21" s="197">
        <v>600.65898989898983</v>
      </c>
      <c r="H21" s="196">
        <v>53496</v>
      </c>
      <c r="I21" s="197">
        <v>989.33267459249259</v>
      </c>
    </row>
    <row r="22" spans="1:234" s="198" customFormat="1" ht="18" customHeight="1">
      <c r="A22" s="411"/>
      <c r="B22" s="176">
        <v>40</v>
      </c>
      <c r="C22" s="195" t="s">
        <v>63</v>
      </c>
      <c r="D22" s="196">
        <v>1065</v>
      </c>
      <c r="E22" s="197">
        <v>415.385352112676</v>
      </c>
      <c r="F22" s="196">
        <v>101</v>
      </c>
      <c r="G22" s="197">
        <v>608.88168316831695</v>
      </c>
      <c r="H22" s="196">
        <v>35899</v>
      </c>
      <c r="I22" s="197">
        <v>995.08087384049713</v>
      </c>
    </row>
    <row r="23" spans="1:234" s="198" customFormat="1" ht="18" customHeight="1">
      <c r="A23" s="411"/>
      <c r="B23" s="176">
        <v>50</v>
      </c>
      <c r="C23" s="195" t="s">
        <v>64</v>
      </c>
      <c r="D23" s="196">
        <v>6825</v>
      </c>
      <c r="E23" s="197">
        <v>438.25343736263738</v>
      </c>
      <c r="F23" s="196">
        <v>666</v>
      </c>
      <c r="G23" s="197">
        <v>654.2882432432433</v>
      </c>
      <c r="H23" s="196">
        <v>216031</v>
      </c>
      <c r="I23" s="197">
        <v>1132.2567171378178</v>
      </c>
    </row>
    <row r="24" spans="1:234" s="198" customFormat="1" ht="18" hidden="1" customHeight="1">
      <c r="A24" s="411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8821</v>
      </c>
      <c r="E25" s="191">
        <v>507.21014624192259</v>
      </c>
      <c r="F25" s="190">
        <v>1797</v>
      </c>
      <c r="G25" s="191">
        <v>814.50718976071221</v>
      </c>
      <c r="H25" s="190">
        <v>300373</v>
      </c>
      <c r="I25" s="191">
        <v>1216.4061287798836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6323</v>
      </c>
      <c r="E27" s="191">
        <v>361.30523011228843</v>
      </c>
      <c r="F27" s="190">
        <v>119</v>
      </c>
      <c r="G27" s="191">
        <v>611.96016806722685</v>
      </c>
      <c r="H27" s="190">
        <v>198860</v>
      </c>
      <c r="I27" s="191">
        <v>961.25580272553555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16842</v>
      </c>
      <c r="E29" s="191">
        <v>391.48134010212573</v>
      </c>
      <c r="F29" s="190">
        <v>2299</v>
      </c>
      <c r="G29" s="191">
        <v>589.7207872988256</v>
      </c>
      <c r="H29" s="190">
        <v>340546</v>
      </c>
      <c r="I29" s="191">
        <v>944.25274297745386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1"/>
      <c r="B30" s="176">
        <v>35</v>
      </c>
      <c r="C30" s="195" t="s">
        <v>67</v>
      </c>
      <c r="D30" s="196">
        <v>9432</v>
      </c>
      <c r="E30" s="197">
        <v>395.01405322307045</v>
      </c>
      <c r="F30" s="196">
        <v>1494</v>
      </c>
      <c r="G30" s="197">
        <v>576.05871485943771</v>
      </c>
      <c r="H30" s="196">
        <v>178926</v>
      </c>
      <c r="I30" s="197">
        <v>957.53817041681987</v>
      </c>
    </row>
    <row r="31" spans="1:234" s="198" customFormat="1" ht="18" customHeight="1">
      <c r="A31" s="411"/>
      <c r="B31" s="176">
        <v>38</v>
      </c>
      <c r="C31" s="195" t="s">
        <v>68</v>
      </c>
      <c r="D31" s="196">
        <v>7410</v>
      </c>
      <c r="E31" s="197">
        <v>386.98463967611337</v>
      </c>
      <c r="F31" s="196">
        <v>805</v>
      </c>
      <c r="G31" s="197">
        <v>615.07623602484477</v>
      </c>
      <c r="H31" s="196">
        <v>161620</v>
      </c>
      <c r="I31" s="197">
        <v>929.54473412944026</v>
      </c>
    </row>
    <row r="32" spans="1:234" s="198" customFormat="1" ht="18" hidden="1" customHeight="1">
      <c r="A32" s="411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4584</v>
      </c>
      <c r="E33" s="191">
        <v>453.68765706806289</v>
      </c>
      <c r="F33" s="190">
        <v>1319</v>
      </c>
      <c r="G33" s="191">
        <v>657.27713419257009</v>
      </c>
      <c r="H33" s="190">
        <v>143101</v>
      </c>
      <c r="I33" s="191">
        <v>1092.2806837827832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19520</v>
      </c>
      <c r="E35" s="191">
        <v>450.7889400614755</v>
      </c>
      <c r="F35" s="190">
        <v>3857</v>
      </c>
      <c r="G35" s="191">
        <v>615.58342494166448</v>
      </c>
      <c r="H35" s="190">
        <v>614397</v>
      </c>
      <c r="I35" s="191">
        <v>1026.9753782000887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1"/>
      <c r="B36" s="176">
        <v>5</v>
      </c>
      <c r="C36" s="195" t="s">
        <v>71</v>
      </c>
      <c r="D36" s="196">
        <v>1332</v>
      </c>
      <c r="E36" s="197">
        <v>444.78540540540541</v>
      </c>
      <c r="F36" s="196">
        <v>232</v>
      </c>
      <c r="G36" s="197">
        <v>552.68482758620689</v>
      </c>
      <c r="H36" s="196">
        <v>38801</v>
      </c>
      <c r="I36" s="197">
        <v>897.99853354294976</v>
      </c>
    </row>
    <row r="37" spans="1:234" s="198" customFormat="1" ht="18" customHeight="1">
      <c r="A37" s="411"/>
      <c r="B37" s="176">
        <v>9</v>
      </c>
      <c r="C37" s="195" t="s">
        <v>72</v>
      </c>
      <c r="D37" s="196">
        <v>2955</v>
      </c>
      <c r="E37" s="197">
        <v>446.43133671742811</v>
      </c>
      <c r="F37" s="196">
        <v>328</v>
      </c>
      <c r="G37" s="197">
        <v>663.02753048780494</v>
      </c>
      <c r="H37" s="196">
        <v>90897</v>
      </c>
      <c r="I37" s="197">
        <v>1102.3624264827231</v>
      </c>
    </row>
    <row r="38" spans="1:234" s="198" customFormat="1" ht="18" customHeight="1">
      <c r="A38" s="411"/>
      <c r="B38" s="176">
        <v>24</v>
      </c>
      <c r="C38" s="195" t="s">
        <v>73</v>
      </c>
      <c r="D38" s="196">
        <v>4200</v>
      </c>
      <c r="E38" s="197">
        <v>458.76755476190471</v>
      </c>
      <c r="F38" s="196">
        <v>1049</v>
      </c>
      <c r="G38" s="197">
        <v>677.64458531935168</v>
      </c>
      <c r="H38" s="196">
        <v>140638</v>
      </c>
      <c r="I38" s="197">
        <v>1022.8561636257618</v>
      </c>
    </row>
    <row r="39" spans="1:234" s="198" customFormat="1" ht="18" customHeight="1">
      <c r="A39" s="411"/>
      <c r="B39" s="176">
        <v>34</v>
      </c>
      <c r="C39" s="195" t="s">
        <v>74</v>
      </c>
      <c r="D39" s="196">
        <v>1389</v>
      </c>
      <c r="E39" s="197">
        <v>468.2999136069115</v>
      </c>
      <c r="F39" s="196">
        <v>307</v>
      </c>
      <c r="G39" s="197">
        <v>643.00856677524428</v>
      </c>
      <c r="H39" s="196">
        <v>42519</v>
      </c>
      <c r="I39" s="197">
        <v>1051.3381191937722</v>
      </c>
    </row>
    <row r="40" spans="1:234" s="198" customFormat="1" ht="18" customHeight="1">
      <c r="A40" s="411"/>
      <c r="B40" s="176">
        <v>37</v>
      </c>
      <c r="C40" s="195" t="s">
        <v>75</v>
      </c>
      <c r="D40" s="196">
        <v>2604</v>
      </c>
      <c r="E40" s="197">
        <v>457.1690668202765</v>
      </c>
      <c r="F40" s="196">
        <v>658</v>
      </c>
      <c r="G40" s="197">
        <v>554.07866261398181</v>
      </c>
      <c r="H40" s="196">
        <v>80678</v>
      </c>
      <c r="I40" s="197">
        <v>955.60829594189295</v>
      </c>
    </row>
    <row r="41" spans="1:234" s="198" customFormat="1" ht="18" customHeight="1">
      <c r="A41" s="411"/>
      <c r="B41" s="176">
        <v>40</v>
      </c>
      <c r="C41" s="195" t="s">
        <v>76</v>
      </c>
      <c r="D41" s="196">
        <v>1174</v>
      </c>
      <c r="E41" s="197">
        <v>423.33299829642249</v>
      </c>
      <c r="F41" s="196">
        <v>134</v>
      </c>
      <c r="G41" s="197">
        <v>568.95365671641787</v>
      </c>
      <c r="H41" s="196">
        <v>33808</v>
      </c>
      <c r="I41" s="197">
        <v>972.99102253904414</v>
      </c>
    </row>
    <row r="42" spans="1:234" s="198" customFormat="1" ht="18" customHeight="1">
      <c r="A42" s="411"/>
      <c r="B42" s="176">
        <v>42</v>
      </c>
      <c r="C42" s="195" t="s">
        <v>77</v>
      </c>
      <c r="D42" s="196">
        <v>691</v>
      </c>
      <c r="E42" s="197">
        <v>455.12978292329962</v>
      </c>
      <c r="F42" s="196">
        <v>92</v>
      </c>
      <c r="G42" s="197">
        <v>590.24739130434773</v>
      </c>
      <c r="H42" s="196">
        <v>22314</v>
      </c>
      <c r="I42" s="197">
        <v>975.67146231065692</v>
      </c>
    </row>
    <row r="43" spans="1:234" s="198" customFormat="1" ht="18" customHeight="1">
      <c r="A43" s="411"/>
      <c r="B43" s="176">
        <v>47</v>
      </c>
      <c r="C43" s="195" t="s">
        <v>78</v>
      </c>
      <c r="D43" s="196">
        <v>3546</v>
      </c>
      <c r="E43" s="197">
        <v>453.35357868020304</v>
      </c>
      <c r="F43" s="196">
        <v>653</v>
      </c>
      <c r="G43" s="197">
        <v>633.52624808575808</v>
      </c>
      <c r="H43" s="196">
        <v>116669</v>
      </c>
      <c r="I43" s="197">
        <v>1147.321178804995</v>
      </c>
    </row>
    <row r="44" spans="1:234" s="198" customFormat="1" ht="18" customHeight="1">
      <c r="A44" s="411"/>
      <c r="B44" s="176">
        <v>49</v>
      </c>
      <c r="C44" s="195" t="s">
        <v>79</v>
      </c>
      <c r="D44" s="196">
        <v>1629</v>
      </c>
      <c r="E44" s="197">
        <v>430.2648127685697</v>
      </c>
      <c r="F44" s="196">
        <v>404</v>
      </c>
      <c r="G44" s="197">
        <v>523.60794554455447</v>
      </c>
      <c r="H44" s="196">
        <v>48073</v>
      </c>
      <c r="I44" s="197">
        <v>868.51721382064784</v>
      </c>
    </row>
    <row r="45" spans="1:234" s="198" customFormat="1" ht="18" hidden="1" customHeight="1">
      <c r="A45" s="411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15059</v>
      </c>
      <c r="E46" s="191">
        <v>411.40197157845796</v>
      </c>
      <c r="F46" s="190">
        <v>2563</v>
      </c>
      <c r="G46" s="191">
        <v>543.4524697619978</v>
      </c>
      <c r="H46" s="190">
        <v>378156</v>
      </c>
      <c r="I46" s="191">
        <v>955.39573578100044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1"/>
      <c r="B47" s="176">
        <v>2</v>
      </c>
      <c r="C47" s="195" t="s">
        <v>81</v>
      </c>
      <c r="D47" s="196">
        <v>3004</v>
      </c>
      <c r="E47" s="197">
        <v>409.33266977363508</v>
      </c>
      <c r="F47" s="196">
        <v>712</v>
      </c>
      <c r="G47" s="197">
        <v>508.42110955056182</v>
      </c>
      <c r="H47" s="196">
        <v>73080</v>
      </c>
      <c r="I47" s="197">
        <v>920.24068992884497</v>
      </c>
    </row>
    <row r="48" spans="1:234" s="198" customFormat="1" ht="18" customHeight="1">
      <c r="A48" s="411"/>
      <c r="B48" s="176">
        <v>13</v>
      </c>
      <c r="C48" s="195" t="s">
        <v>82</v>
      </c>
      <c r="D48" s="196">
        <v>4255</v>
      </c>
      <c r="E48" s="197">
        <v>431.39537955346646</v>
      </c>
      <c r="F48" s="196">
        <v>852</v>
      </c>
      <c r="G48" s="197">
        <v>571.56923708920192</v>
      </c>
      <c r="H48" s="196">
        <v>99875</v>
      </c>
      <c r="I48" s="197">
        <v>961.17755173967475</v>
      </c>
    </row>
    <row r="49" spans="1:234" s="198" customFormat="1" ht="18" customHeight="1">
      <c r="A49" s="411"/>
      <c r="B49" s="176">
        <v>16</v>
      </c>
      <c r="C49" s="195" t="s">
        <v>83</v>
      </c>
      <c r="D49" s="196">
        <v>1669</v>
      </c>
      <c r="E49" s="197">
        <v>417.71952067106042</v>
      </c>
      <c r="F49" s="196">
        <v>317</v>
      </c>
      <c r="G49" s="197">
        <v>531.46435331230282</v>
      </c>
      <c r="H49" s="196">
        <v>44541</v>
      </c>
      <c r="I49" s="197">
        <v>876.66006847623498</v>
      </c>
    </row>
    <row r="50" spans="1:234" s="198" customFormat="1" ht="18" customHeight="1">
      <c r="A50" s="411"/>
      <c r="B50" s="176">
        <v>19</v>
      </c>
      <c r="C50" s="195" t="s">
        <v>84</v>
      </c>
      <c r="D50" s="196">
        <v>1636</v>
      </c>
      <c r="E50" s="197">
        <v>419.80605745721272</v>
      </c>
      <c r="F50" s="196">
        <v>116</v>
      </c>
      <c r="G50" s="197">
        <v>623.0406896551724</v>
      </c>
      <c r="H50" s="196">
        <v>42555</v>
      </c>
      <c r="I50" s="197">
        <v>1092.4964648102457</v>
      </c>
    </row>
    <row r="51" spans="1:234" s="198" customFormat="1" ht="18" customHeight="1">
      <c r="A51" s="411"/>
      <c r="B51" s="176">
        <v>45</v>
      </c>
      <c r="C51" s="195" t="s">
        <v>85</v>
      </c>
      <c r="D51" s="196">
        <v>4495</v>
      </c>
      <c r="E51" s="197">
        <v>388.45450945494991</v>
      </c>
      <c r="F51" s="196">
        <v>566</v>
      </c>
      <c r="G51" s="197">
        <v>535.59883392226163</v>
      </c>
      <c r="H51" s="196">
        <v>118105</v>
      </c>
      <c r="I51" s="197">
        <v>952.55348283307205</v>
      </c>
    </row>
    <row r="52" spans="1:234" s="198" customFormat="1" ht="18" hidden="1" customHeight="1">
      <c r="A52" s="411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50603</v>
      </c>
      <c r="E53" s="191">
        <v>413.26238859356215</v>
      </c>
      <c r="F53" s="190">
        <v>1358</v>
      </c>
      <c r="G53" s="191">
        <v>662.33092783505174</v>
      </c>
      <c r="H53" s="190">
        <v>1744564</v>
      </c>
      <c r="I53" s="191">
        <v>1073.3246314666585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1"/>
      <c r="B54" s="176">
        <v>8</v>
      </c>
      <c r="C54" s="195" t="s">
        <v>87</v>
      </c>
      <c r="D54" s="196">
        <v>37309</v>
      </c>
      <c r="E54" s="197">
        <v>427.08868208743201</v>
      </c>
      <c r="F54" s="196">
        <v>1059</v>
      </c>
      <c r="G54" s="197">
        <v>675.72982058545801</v>
      </c>
      <c r="H54" s="196">
        <v>1310511</v>
      </c>
      <c r="I54" s="197">
        <v>1108.5885093753504</v>
      </c>
    </row>
    <row r="55" spans="1:234" s="198" customFormat="1" ht="18" customHeight="1">
      <c r="A55" s="411"/>
      <c r="B55" s="176">
        <v>17</v>
      </c>
      <c r="C55" s="195" t="s">
        <v>185</v>
      </c>
      <c r="D55" s="196">
        <v>4523</v>
      </c>
      <c r="E55" s="197">
        <v>362.53997789078051</v>
      </c>
      <c r="F55" s="196">
        <v>57</v>
      </c>
      <c r="G55" s="197">
        <v>638.27421052631564</v>
      </c>
      <c r="H55" s="196">
        <v>160859</v>
      </c>
      <c r="I55" s="197">
        <v>957.58289390086964</v>
      </c>
    </row>
    <row r="56" spans="1:234" s="198" customFormat="1" ht="18" customHeight="1">
      <c r="A56" s="411"/>
      <c r="B56" s="176">
        <v>25</v>
      </c>
      <c r="C56" s="195" t="s">
        <v>191</v>
      </c>
      <c r="D56" s="196">
        <v>3262</v>
      </c>
      <c r="E56" s="197">
        <v>378.58195585530348</v>
      </c>
      <c r="F56" s="196">
        <v>61</v>
      </c>
      <c r="G56" s="197">
        <v>597.02704918032794</v>
      </c>
      <c r="H56" s="196">
        <v>99881</v>
      </c>
      <c r="I56" s="197">
        <v>916.94778306184435</v>
      </c>
    </row>
    <row r="57" spans="1:234" s="198" customFormat="1" ht="18" customHeight="1">
      <c r="A57" s="411"/>
      <c r="B57" s="176">
        <v>43</v>
      </c>
      <c r="C57" s="195" t="s">
        <v>88</v>
      </c>
      <c r="D57" s="196">
        <v>5509</v>
      </c>
      <c r="E57" s="197">
        <v>381.80474677799964</v>
      </c>
      <c r="F57" s="196">
        <v>181</v>
      </c>
      <c r="G57" s="197">
        <v>613.5206629834255</v>
      </c>
      <c r="H57" s="196">
        <v>173313</v>
      </c>
      <c r="I57" s="197">
        <v>1004.221195813354</v>
      </c>
    </row>
    <row r="58" spans="1:234" s="198" customFormat="1" ht="18" hidden="1" customHeight="1">
      <c r="A58" s="411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37652</v>
      </c>
      <c r="E59" s="191">
        <v>393.47733453734179</v>
      </c>
      <c r="F59" s="190">
        <v>2600</v>
      </c>
      <c r="G59" s="191">
        <v>596.13543846153834</v>
      </c>
      <c r="H59" s="190">
        <v>1009670</v>
      </c>
      <c r="I59" s="191">
        <v>952.78517612685334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1"/>
      <c r="B60" s="176">
        <v>3</v>
      </c>
      <c r="C60" s="195" t="s">
        <v>90</v>
      </c>
      <c r="D60" s="196">
        <v>12336</v>
      </c>
      <c r="E60" s="197">
        <v>368.94387321660173</v>
      </c>
      <c r="F60" s="196">
        <v>1177</v>
      </c>
      <c r="G60" s="197">
        <v>586.24879354290567</v>
      </c>
      <c r="H60" s="196">
        <v>325833</v>
      </c>
      <c r="I60" s="197">
        <v>894.62656962308893</v>
      </c>
    </row>
    <row r="61" spans="1:234" s="198" customFormat="1" ht="18" customHeight="1">
      <c r="A61" s="411"/>
      <c r="B61" s="176">
        <v>12</v>
      </c>
      <c r="C61" s="195" t="s">
        <v>91</v>
      </c>
      <c r="D61" s="196">
        <v>4497</v>
      </c>
      <c r="E61" s="197">
        <v>391.69950856126303</v>
      </c>
      <c r="F61" s="196">
        <v>243</v>
      </c>
      <c r="G61" s="197">
        <v>564.14724279835389</v>
      </c>
      <c r="H61" s="196">
        <v>133778</v>
      </c>
      <c r="I61" s="197">
        <v>922.62996075587921</v>
      </c>
    </row>
    <row r="62" spans="1:234" s="198" customFormat="1" ht="18" customHeight="1">
      <c r="A62" s="411"/>
      <c r="B62" s="176">
        <v>46</v>
      </c>
      <c r="C62" s="195" t="s">
        <v>92</v>
      </c>
      <c r="D62" s="196">
        <v>20819</v>
      </c>
      <c r="E62" s="197">
        <v>408.39830395311981</v>
      </c>
      <c r="F62" s="196">
        <v>1180</v>
      </c>
      <c r="G62" s="197">
        <v>612.58434745762702</v>
      </c>
      <c r="H62" s="196">
        <v>550059</v>
      </c>
      <c r="I62" s="197">
        <v>994.56996218587472</v>
      </c>
    </row>
    <row r="63" spans="1:234" s="198" customFormat="1" ht="18" hidden="1" customHeight="1">
      <c r="A63" s="411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9716</v>
      </c>
      <c r="E64" s="191">
        <v>409.12132153149423</v>
      </c>
      <c r="F64" s="190">
        <v>2038</v>
      </c>
      <c r="G64" s="191">
        <v>534.96947006869482</v>
      </c>
      <c r="H64" s="190">
        <v>231107</v>
      </c>
      <c r="I64" s="191">
        <v>861.01248447688738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1"/>
      <c r="B65" s="176">
        <v>6</v>
      </c>
      <c r="C65" s="195" t="s">
        <v>94</v>
      </c>
      <c r="D65" s="196">
        <v>6218</v>
      </c>
      <c r="E65" s="197">
        <v>406.80983274364735</v>
      </c>
      <c r="F65" s="196">
        <v>1416</v>
      </c>
      <c r="G65" s="197">
        <v>530.36245056497171</v>
      </c>
      <c r="H65" s="196">
        <v>135240</v>
      </c>
      <c r="I65" s="197">
        <v>866.9973353297836</v>
      </c>
    </row>
    <row r="66" spans="1:234" s="198" customFormat="1" ht="18" customHeight="1">
      <c r="A66" s="411"/>
      <c r="B66" s="176">
        <v>10</v>
      </c>
      <c r="C66" s="195" t="s">
        <v>95</v>
      </c>
      <c r="D66" s="196">
        <v>3498</v>
      </c>
      <c r="E66" s="197">
        <v>413.23019439679825</v>
      </c>
      <c r="F66" s="196">
        <v>622</v>
      </c>
      <c r="G66" s="197">
        <v>545.45747588424445</v>
      </c>
      <c r="H66" s="196">
        <v>95867</v>
      </c>
      <c r="I66" s="197">
        <v>852.56962896512925</v>
      </c>
    </row>
    <row r="67" spans="1:234" s="198" customFormat="1" ht="18" hidden="1" customHeight="1">
      <c r="A67" s="411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23531</v>
      </c>
      <c r="E68" s="191">
        <v>410.2692363265478</v>
      </c>
      <c r="F68" s="190">
        <v>6717</v>
      </c>
      <c r="G68" s="191">
        <v>534.81201280333448</v>
      </c>
      <c r="H68" s="190">
        <v>767182</v>
      </c>
      <c r="I68" s="191">
        <v>880.63353927751223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1"/>
      <c r="B69" s="176">
        <v>15</v>
      </c>
      <c r="C69" s="195" t="s">
        <v>186</v>
      </c>
      <c r="D69" s="196">
        <v>9375</v>
      </c>
      <c r="E69" s="197">
        <v>421.96799146666666</v>
      </c>
      <c r="F69" s="196">
        <v>2431</v>
      </c>
      <c r="G69" s="197">
        <v>551.41729329494046</v>
      </c>
      <c r="H69" s="196">
        <v>300761</v>
      </c>
      <c r="I69" s="197">
        <v>925.25722447391831</v>
      </c>
    </row>
    <row r="70" spans="1:234" s="198" customFormat="1" ht="18" customHeight="1">
      <c r="A70" s="411"/>
      <c r="B70" s="176">
        <v>27</v>
      </c>
      <c r="C70" s="195" t="s">
        <v>97</v>
      </c>
      <c r="D70" s="196">
        <v>3094</v>
      </c>
      <c r="E70" s="197">
        <v>405.15498383968975</v>
      </c>
      <c r="F70" s="196">
        <v>975</v>
      </c>
      <c r="G70" s="197">
        <v>497.23774358974356</v>
      </c>
      <c r="H70" s="196">
        <v>115040</v>
      </c>
      <c r="I70" s="197">
        <v>787.85254407162768</v>
      </c>
    </row>
    <row r="71" spans="1:234" s="198" customFormat="1" ht="18" customHeight="1">
      <c r="A71" s="411"/>
      <c r="B71" s="176">
        <v>32</v>
      </c>
      <c r="C71" s="195" t="s">
        <v>187</v>
      </c>
      <c r="D71" s="196">
        <v>2772</v>
      </c>
      <c r="E71" s="197">
        <v>404.56408730158728</v>
      </c>
      <c r="F71" s="196">
        <v>1217</v>
      </c>
      <c r="G71" s="197">
        <v>503.4280690221857</v>
      </c>
      <c r="H71" s="196">
        <v>106890</v>
      </c>
      <c r="I71" s="197">
        <v>763.52281354663648</v>
      </c>
    </row>
    <row r="72" spans="1:234" s="198" customFormat="1" ht="18" customHeight="1">
      <c r="A72" s="411"/>
      <c r="B72" s="176">
        <v>36</v>
      </c>
      <c r="C72" s="195" t="s">
        <v>98</v>
      </c>
      <c r="D72" s="196">
        <v>8290</v>
      </c>
      <c r="E72" s="197">
        <v>400.85576718938489</v>
      </c>
      <c r="F72" s="196">
        <v>2094</v>
      </c>
      <c r="G72" s="197">
        <v>551.26938395415482</v>
      </c>
      <c r="H72" s="196">
        <v>244491</v>
      </c>
      <c r="I72" s="197">
        <v>920.59585682090631</v>
      </c>
    </row>
    <row r="73" spans="1:234" s="198" customFormat="1" ht="18" hidden="1" customHeight="1">
      <c r="A73" s="411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36017</v>
      </c>
      <c r="E74" s="191">
        <v>448.13436988088955</v>
      </c>
      <c r="F74" s="190">
        <v>2706</v>
      </c>
      <c r="G74" s="191">
        <v>687.6823909830008</v>
      </c>
      <c r="H74" s="190">
        <v>1188276</v>
      </c>
      <c r="I74" s="191">
        <v>1212.5124297974551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11664</v>
      </c>
      <c r="E76" s="191">
        <v>382.87290980795603</v>
      </c>
      <c r="F76" s="190">
        <v>1363</v>
      </c>
      <c r="G76" s="191">
        <v>569.65680117388115</v>
      </c>
      <c r="H76" s="190">
        <v>252240</v>
      </c>
      <c r="I76" s="191">
        <v>913.18358749603601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4311</v>
      </c>
      <c r="E78" s="191">
        <v>439.08017861285089</v>
      </c>
      <c r="F78" s="190">
        <v>399</v>
      </c>
      <c r="G78" s="191">
        <v>647.61320802005025</v>
      </c>
      <c r="H78" s="190">
        <v>139427</v>
      </c>
      <c r="I78" s="191">
        <v>1187.8488376713253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15898</v>
      </c>
      <c r="E80" s="191">
        <v>499.81635803245695</v>
      </c>
      <c r="F80" s="190">
        <v>2261</v>
      </c>
      <c r="G80" s="191">
        <v>753.87097744360881</v>
      </c>
      <c r="H80" s="190">
        <v>566279</v>
      </c>
      <c r="I80" s="191">
        <v>1283.0770655984065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58" s="198" customFormat="1" ht="18" customHeight="1">
      <c r="A81" s="411"/>
      <c r="B81" s="176">
        <v>1</v>
      </c>
      <c r="C81" s="195" t="s">
        <v>188</v>
      </c>
      <c r="D81" s="196">
        <v>2003</v>
      </c>
      <c r="E81" s="197">
        <v>469.36627558662008</v>
      </c>
      <c r="F81" s="196">
        <v>164</v>
      </c>
      <c r="G81" s="197">
        <v>716.42542682926819</v>
      </c>
      <c r="H81" s="196">
        <v>79302</v>
      </c>
      <c r="I81" s="197">
        <v>1304.6987360974497</v>
      </c>
    </row>
    <row r="82" spans="1:258" s="198" customFormat="1" ht="18" customHeight="1">
      <c r="A82" s="411"/>
      <c r="B82" s="176">
        <v>20</v>
      </c>
      <c r="C82" s="195" t="s">
        <v>189</v>
      </c>
      <c r="D82" s="196">
        <v>4925</v>
      </c>
      <c r="E82" s="197">
        <v>490.02167106598984</v>
      </c>
      <c r="F82" s="196">
        <v>558</v>
      </c>
      <c r="G82" s="197">
        <v>738.27655913978492</v>
      </c>
      <c r="H82" s="196">
        <v>191976</v>
      </c>
      <c r="I82" s="197">
        <v>1255.6771586552488</v>
      </c>
    </row>
    <row r="83" spans="1:258" s="198" customFormat="1" ht="18" customHeight="1">
      <c r="A83" s="411"/>
      <c r="B83" s="176">
        <v>48</v>
      </c>
      <c r="C83" s="195" t="s">
        <v>190</v>
      </c>
      <c r="D83" s="196">
        <v>8970</v>
      </c>
      <c r="E83" s="197">
        <v>511.99365440356746</v>
      </c>
      <c r="F83" s="196">
        <v>1539</v>
      </c>
      <c r="G83" s="197">
        <v>763.51539311241061</v>
      </c>
      <c r="H83" s="196">
        <v>295001</v>
      </c>
      <c r="I83" s="197">
        <v>1295.0956106928454</v>
      </c>
    </row>
    <row r="84" spans="1:258" s="198" customFormat="1" ht="18" hidden="1" customHeight="1">
      <c r="A84" s="411"/>
      <c r="B84" s="176"/>
      <c r="C84" s="195"/>
      <c r="D84" s="196"/>
      <c r="E84" s="197"/>
      <c r="F84" s="196"/>
      <c r="G84" s="197"/>
      <c r="H84" s="196"/>
      <c r="I84" s="197"/>
    </row>
    <row r="85" spans="1:258" s="194" customFormat="1" ht="18" customHeight="1">
      <c r="A85" s="193"/>
      <c r="B85" s="176">
        <v>26</v>
      </c>
      <c r="C85" s="189" t="s">
        <v>103</v>
      </c>
      <c r="D85" s="190">
        <v>2040</v>
      </c>
      <c r="E85" s="191">
        <v>404.97868137254903</v>
      </c>
      <c r="F85" s="190">
        <v>177</v>
      </c>
      <c r="G85" s="191">
        <v>574.72542372881355</v>
      </c>
      <c r="H85" s="190">
        <v>71038</v>
      </c>
      <c r="I85" s="191">
        <v>1016.2022890565614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58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58" s="194" customFormat="1" ht="18" customHeight="1">
      <c r="A87" s="193"/>
      <c r="B87" s="176">
        <v>51</v>
      </c>
      <c r="C87" s="195" t="s">
        <v>104</v>
      </c>
      <c r="D87" s="196">
        <v>794</v>
      </c>
      <c r="E87" s="197">
        <v>350.89821158690182</v>
      </c>
      <c r="F87" s="196">
        <v>46</v>
      </c>
      <c r="G87" s="197">
        <v>667.98782608695649</v>
      </c>
      <c r="H87" s="196">
        <v>8889</v>
      </c>
      <c r="I87" s="197">
        <v>1040.3574732815844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  <c r="IA87" s="193"/>
      <c r="IB87" s="193"/>
      <c r="IC87" s="193"/>
      <c r="ID87" s="193"/>
      <c r="IE87" s="193"/>
      <c r="IF87" s="193"/>
      <c r="IG87" s="193"/>
      <c r="IH87" s="193"/>
      <c r="II87" s="193"/>
      <c r="IJ87" s="193"/>
      <c r="IK87" s="193"/>
      <c r="IL87" s="193"/>
      <c r="IM87" s="193"/>
      <c r="IN87" s="193"/>
      <c r="IO87" s="193"/>
      <c r="IP87" s="193"/>
      <c r="IQ87" s="193"/>
      <c r="IR87" s="193"/>
      <c r="IS87" s="193"/>
      <c r="IT87" s="193"/>
      <c r="IU87" s="193"/>
      <c r="IV87" s="193"/>
      <c r="IW87" s="193"/>
      <c r="IX87" s="193"/>
    </row>
    <row r="88" spans="1:258" s="194" customFormat="1" ht="18" customHeight="1">
      <c r="A88" s="193"/>
      <c r="B88" s="176">
        <v>52</v>
      </c>
      <c r="C88" s="195" t="s">
        <v>105</v>
      </c>
      <c r="D88" s="196">
        <v>797</v>
      </c>
      <c r="E88" s="197">
        <v>327.94082810539521</v>
      </c>
      <c r="F88" s="196">
        <v>29</v>
      </c>
      <c r="G88" s="197">
        <v>597.51517241379304</v>
      </c>
      <c r="H88" s="196">
        <v>8241</v>
      </c>
      <c r="I88" s="197">
        <v>995.29559034097815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</row>
    <row r="89" spans="1:258" s="194" customFormat="1" ht="18" hidden="1" customHeight="1">
      <c r="A89" s="193"/>
      <c r="B89" s="176"/>
      <c r="C89" s="195"/>
      <c r="D89" s="196"/>
      <c r="E89" s="197"/>
      <c r="F89" s="196"/>
      <c r="G89" s="197"/>
      <c r="H89" s="196"/>
      <c r="I89" s="19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</row>
    <row r="90" spans="1:258" s="194" customFormat="1" ht="18" customHeight="1">
      <c r="A90" s="193"/>
      <c r="B90" s="203"/>
      <c r="C90" s="203" t="s">
        <v>45</v>
      </c>
      <c r="D90" s="218">
        <v>343785</v>
      </c>
      <c r="E90" s="219">
        <v>416.85512433643072</v>
      </c>
      <c r="F90" s="218">
        <v>43804</v>
      </c>
      <c r="G90" s="219">
        <v>603.25121632727553</v>
      </c>
      <c r="H90" s="218">
        <v>9868153</v>
      </c>
      <c r="I90" s="219">
        <v>1033.8605698817196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</row>
    <row r="91" spans="1:258" ht="18" customHeight="1">
      <c r="C91" s="206"/>
      <c r="D91" s="206"/>
      <c r="E91" s="206"/>
      <c r="F91" s="206"/>
      <c r="G91" s="206"/>
      <c r="H91" s="206"/>
      <c r="I91" s="206"/>
    </row>
    <row r="92" spans="1:258" ht="18" customHeight="1">
      <c r="B92" s="207"/>
    </row>
    <row r="93" spans="1:258" ht="18" customHeight="1">
      <c r="B93" s="207"/>
    </row>
    <row r="94" spans="1:258" ht="18" customHeight="1">
      <c r="B94" s="207"/>
    </row>
    <row r="95" spans="1:258" ht="18" customHeight="1">
      <c r="B95" s="207"/>
    </row>
    <row r="96" spans="1:258" ht="18" customHeight="1">
      <c r="B96" s="207"/>
    </row>
    <row r="97" spans="2:4" ht="18" customHeight="1">
      <c r="B97" s="207"/>
    </row>
    <row r="98" spans="2:4" ht="28.5">
      <c r="B98" s="207"/>
    </row>
    <row r="99" spans="2:4" ht="28.5">
      <c r="B99" s="207"/>
    </row>
    <row r="100" spans="2:4" ht="28.5">
      <c r="B100" s="211"/>
    </row>
    <row r="101" spans="2:4" ht="28.5">
      <c r="B101" s="211"/>
    </row>
    <row r="102" spans="2:4" ht="28.5">
      <c r="B102" s="211"/>
      <c r="D102" s="209"/>
    </row>
    <row r="103" spans="2:4" ht="28.5">
      <c r="B103" s="211"/>
      <c r="D103" s="209"/>
    </row>
    <row r="104" spans="2:4" ht="28.5">
      <c r="B104" s="211"/>
      <c r="D104" s="209"/>
    </row>
    <row r="105" spans="2:4" ht="28.5">
      <c r="B105" s="211"/>
      <c r="D105" s="209"/>
    </row>
    <row r="106" spans="2:4" ht="28.5">
      <c r="B106" s="211"/>
      <c r="D106" s="209"/>
    </row>
    <row r="107" spans="2:4" ht="28.5">
      <c r="B107" s="211"/>
      <c r="D107" s="209"/>
    </row>
    <row r="108" spans="2:4">
      <c r="B108" s="212"/>
      <c r="D108" s="209"/>
    </row>
    <row r="109" spans="2:4">
      <c r="B109" s="212"/>
      <c r="D109" s="209"/>
    </row>
    <row r="110" spans="2:4">
      <c r="B110" s="212"/>
      <c r="D110" s="209"/>
    </row>
    <row r="111" spans="2:4">
      <c r="B111" s="212"/>
      <c r="D111" s="209"/>
    </row>
    <row r="112" spans="2:4">
      <c r="B112" s="212"/>
      <c r="D112" s="209"/>
    </row>
    <row r="113" spans="2:4">
      <c r="B113" s="212"/>
      <c r="D113" s="209"/>
    </row>
    <row r="114" spans="2:4">
      <c r="B114" s="212"/>
      <c r="D114" s="209"/>
    </row>
    <row r="115" spans="2:4">
      <c r="B115" s="212"/>
      <c r="D115" s="209"/>
    </row>
    <row r="116" spans="2:4">
      <c r="B116" s="212"/>
      <c r="D116" s="209"/>
    </row>
    <row r="117" spans="2:4">
      <c r="B117" s="212"/>
      <c r="D117" s="209"/>
    </row>
    <row r="118" spans="2:4">
      <c r="B118" s="212"/>
      <c r="D118" s="209"/>
    </row>
    <row r="119" spans="2:4">
      <c r="B119" s="212"/>
      <c r="D119" s="209"/>
    </row>
    <row r="120" spans="2:4">
      <c r="B120" s="212"/>
      <c r="D120" s="209"/>
    </row>
    <row r="121" spans="2:4">
      <c r="B121" s="212"/>
    </row>
    <row r="122" spans="2:4">
      <c r="B122" s="212"/>
    </row>
    <row r="123" spans="2:4">
      <c r="B123" s="212"/>
    </row>
    <row r="124" spans="2:4">
      <c r="B124" s="212"/>
    </row>
    <row r="125" spans="2:4">
      <c r="B125" s="212"/>
    </row>
    <row r="126" spans="2:4">
      <c r="B126" s="212"/>
    </row>
    <row r="127" spans="2:4" ht="15.2" customHeight="1">
      <c r="B127" s="212"/>
    </row>
    <row r="128" spans="2:4">
      <c r="B128" s="212"/>
    </row>
    <row r="129" spans="2:2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C7:C8"/>
    <mergeCell ref="B7:B8"/>
  </mergeCells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J28" sqref="J28"/>
      <selection pane="bottomLeft" activeCell="L61" sqref="L61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6384" width="11.42578125" style="221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20" customFormat="1" ht="18.75">
      <c r="A3" s="413"/>
      <c r="B3" s="8"/>
      <c r="C3" s="171" t="s">
        <v>109</v>
      </c>
      <c r="D3" s="213"/>
      <c r="E3" s="214"/>
      <c r="F3" s="213"/>
      <c r="G3" s="213"/>
      <c r="H3" s="213"/>
      <c r="I3" s="213"/>
    </row>
    <row r="4" spans="1:255" s="2" customFormat="1" ht="15.75" customHeight="1">
      <c r="A4" s="412"/>
      <c r="B4" s="8"/>
      <c r="C4" s="215"/>
      <c r="D4" s="213"/>
      <c r="E4" s="214"/>
      <c r="F4" s="213"/>
      <c r="G4" s="213"/>
      <c r="H4" s="213"/>
      <c r="I4" s="213"/>
    </row>
    <row r="5" spans="1:255" s="220" customFormat="1" ht="18.75">
      <c r="A5" s="413"/>
      <c r="B5" s="8"/>
      <c r="C5" s="175" t="str">
        <f>'Número pensiones (IP-J-V)'!$C$5</f>
        <v>1 de  julio de 2021</v>
      </c>
      <c r="D5" s="213"/>
      <c r="E5" s="214"/>
      <c r="F5" s="213"/>
      <c r="G5" s="213"/>
      <c r="H5" s="213"/>
      <c r="I5" s="213"/>
      <c r="K5" s="9" t="s">
        <v>178</v>
      </c>
    </row>
    <row r="6" spans="1:255" ht="2.4500000000000002" customHeight="1">
      <c r="C6" s="177"/>
      <c r="D6" s="178"/>
      <c r="E6" s="179"/>
      <c r="F6" s="178"/>
      <c r="G6" s="178"/>
      <c r="H6" s="178"/>
      <c r="I6" s="178"/>
    </row>
    <row r="7" spans="1:255" ht="69" customHeight="1">
      <c r="B7" s="222" t="s">
        <v>167</v>
      </c>
      <c r="C7" s="223" t="s">
        <v>47</v>
      </c>
      <c r="D7" s="222" t="s">
        <v>110</v>
      </c>
      <c r="E7" s="224" t="s">
        <v>111</v>
      </c>
      <c r="F7" s="222" t="s">
        <v>112</v>
      </c>
      <c r="G7" s="222" t="s">
        <v>113</v>
      </c>
      <c r="H7" s="222" t="s">
        <v>114</v>
      </c>
      <c r="I7" s="222" t="s">
        <v>112</v>
      </c>
    </row>
    <row r="8" spans="1:255" ht="29.25" hidden="1" customHeight="1">
      <c r="B8" s="225"/>
      <c r="C8" s="187"/>
      <c r="D8" s="187"/>
      <c r="E8" s="188"/>
      <c r="F8" s="187"/>
      <c r="G8" s="187"/>
      <c r="H8" s="187"/>
      <c r="I8" s="187"/>
    </row>
    <row r="9" spans="1:255" s="229" customFormat="1" ht="18" customHeight="1">
      <c r="A9" s="12"/>
      <c r="B9" s="226"/>
      <c r="C9" s="227" t="s">
        <v>52</v>
      </c>
      <c r="D9" s="228">
        <v>1600381</v>
      </c>
      <c r="E9" s="376">
        <v>0.16217634647537385</v>
      </c>
      <c r="F9" s="376">
        <v>1.1855490854371764E-2</v>
      </c>
      <c r="G9" s="283">
        <v>924.98848556687449</v>
      </c>
      <c r="H9" s="376">
        <v>0.89469364875062329</v>
      </c>
      <c r="I9" s="376">
        <v>2.1194895232173661E-2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2" customFormat="1" ht="18" customHeight="1">
      <c r="B10" s="226">
        <v>4</v>
      </c>
      <c r="C10" s="230" t="s">
        <v>53</v>
      </c>
      <c r="D10" s="231">
        <v>109355</v>
      </c>
      <c r="E10" s="377">
        <v>1.1081607672682011E-2</v>
      </c>
      <c r="F10" s="377">
        <v>1.53196230444268E-2</v>
      </c>
      <c r="G10" s="284">
        <v>838.72358118055888</v>
      </c>
      <c r="H10" s="377">
        <v>0.81125405650833005</v>
      </c>
      <c r="I10" s="377">
        <v>2.2532456828950886E-2</v>
      </c>
    </row>
    <row r="11" spans="1:255" s="233" customFormat="1" ht="18" customHeight="1">
      <c r="B11" s="226">
        <v>11</v>
      </c>
      <c r="C11" s="230" t="s">
        <v>54</v>
      </c>
      <c r="D11" s="231">
        <v>224514</v>
      </c>
      <c r="E11" s="377">
        <v>2.2751369987879192E-2</v>
      </c>
      <c r="F11" s="377">
        <v>8.9292535287852637E-3</v>
      </c>
      <c r="G11" s="284">
        <v>1027.0609949045493</v>
      </c>
      <c r="H11" s="377">
        <v>0.99342312186453896</v>
      </c>
      <c r="I11" s="377">
        <v>1.9254843567216628E-2</v>
      </c>
    </row>
    <row r="12" spans="1:255" s="233" customFormat="1" ht="18" customHeight="1">
      <c r="B12" s="226">
        <v>14</v>
      </c>
      <c r="C12" s="230" t="s">
        <v>55</v>
      </c>
      <c r="D12" s="231">
        <v>173910</v>
      </c>
      <c r="E12" s="377">
        <v>1.7623358697417844E-2</v>
      </c>
      <c r="F12" s="377">
        <v>8.4194412552620612E-3</v>
      </c>
      <c r="G12" s="284">
        <v>855.69503128054737</v>
      </c>
      <c r="H12" s="377">
        <v>0.82766966475802872</v>
      </c>
      <c r="I12" s="377">
        <v>2.2763245039850721E-2</v>
      </c>
    </row>
    <row r="13" spans="1:255" s="233" customFormat="1" ht="18" customHeight="1">
      <c r="B13" s="226">
        <v>18</v>
      </c>
      <c r="C13" s="230" t="s">
        <v>56</v>
      </c>
      <c r="D13" s="231">
        <v>190057</v>
      </c>
      <c r="E13" s="377">
        <v>1.925963247631041E-2</v>
      </c>
      <c r="F13" s="377">
        <v>6.8018201755548624E-3</v>
      </c>
      <c r="G13" s="284">
        <v>876.75704783301853</v>
      </c>
      <c r="H13" s="377">
        <v>0.84804186693504069</v>
      </c>
      <c r="I13" s="377">
        <v>2.504317623636565E-2</v>
      </c>
    </row>
    <row r="14" spans="1:255" s="233" customFormat="1" ht="18" customHeight="1">
      <c r="B14" s="226">
        <v>21</v>
      </c>
      <c r="C14" s="230" t="s">
        <v>57</v>
      </c>
      <c r="D14" s="231">
        <v>99551</v>
      </c>
      <c r="E14" s="377">
        <v>1.0088108686600218E-2</v>
      </c>
      <c r="F14" s="377">
        <v>1.4305073002740754E-2</v>
      </c>
      <c r="G14" s="284">
        <v>940.85769143454149</v>
      </c>
      <c r="H14" s="377">
        <v>0.91004311301105312</v>
      </c>
      <c r="I14" s="377">
        <v>1.7590040940044016E-2</v>
      </c>
    </row>
    <row r="15" spans="1:255" s="233" customFormat="1" ht="18" customHeight="1">
      <c r="B15" s="226">
        <v>23</v>
      </c>
      <c r="C15" s="230" t="s">
        <v>58</v>
      </c>
      <c r="D15" s="231">
        <v>143952</v>
      </c>
      <c r="E15" s="377">
        <v>1.4587532236275623E-2</v>
      </c>
      <c r="F15" s="377">
        <v>1.1979078791968911E-2</v>
      </c>
      <c r="G15" s="284">
        <v>849.05102520284549</v>
      </c>
      <c r="H15" s="377">
        <v>0.82124326039437068</v>
      </c>
      <c r="I15" s="377">
        <v>2.1905328629842735E-2</v>
      </c>
    </row>
    <row r="16" spans="1:255" s="233" customFormat="1" ht="18" customHeight="1">
      <c r="B16" s="226">
        <v>29</v>
      </c>
      <c r="C16" s="230" t="s">
        <v>59</v>
      </c>
      <c r="D16" s="231">
        <v>274740</v>
      </c>
      <c r="E16" s="377">
        <v>2.7841076237873491E-2</v>
      </c>
      <c r="F16" s="377">
        <v>1.6817421427408163E-2</v>
      </c>
      <c r="G16" s="284">
        <v>940.88859721918959</v>
      </c>
      <c r="H16" s="377">
        <v>0.91007300658234158</v>
      </c>
      <c r="I16" s="377">
        <v>2.179249232292868E-2</v>
      </c>
    </row>
    <row r="17" spans="1:457" s="233" customFormat="1" ht="18" customHeight="1">
      <c r="B17" s="226">
        <v>41</v>
      </c>
      <c r="C17" s="230" t="s">
        <v>60</v>
      </c>
      <c r="D17" s="231">
        <v>384302</v>
      </c>
      <c r="E17" s="377">
        <v>3.8943660480335075E-2</v>
      </c>
      <c r="F17" s="377">
        <v>1.2450734503762106E-2</v>
      </c>
      <c r="G17" s="284">
        <v>958.0809377520809</v>
      </c>
      <c r="H17" s="377">
        <v>0.92670227075367773</v>
      </c>
      <c r="I17" s="377">
        <v>1.9916621276372171E-2</v>
      </c>
    </row>
    <row r="18" spans="1:457" s="233" customFormat="1" ht="18" hidden="1" customHeight="1">
      <c r="B18" s="226"/>
      <c r="C18" s="230"/>
      <c r="D18" s="231"/>
      <c r="E18" s="377"/>
      <c r="F18" s="377"/>
      <c r="G18" s="284"/>
      <c r="H18" s="377"/>
      <c r="I18" s="377"/>
    </row>
    <row r="19" spans="1:457" s="234" customFormat="1" ht="18" customHeight="1">
      <c r="A19" s="12"/>
      <c r="B19" s="226"/>
      <c r="C19" s="227" t="s">
        <v>61</v>
      </c>
      <c r="D19" s="228">
        <v>305426</v>
      </c>
      <c r="E19" s="376">
        <v>3.0950675369544836E-2</v>
      </c>
      <c r="F19" s="376">
        <v>4.9089604980028234E-3</v>
      </c>
      <c r="G19" s="283">
        <v>1091.0999715479361</v>
      </c>
      <c r="H19" s="376">
        <v>1.0553647206728902</v>
      </c>
      <c r="I19" s="376">
        <v>2.340187107256031E-2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32" customFormat="1" ht="18" customHeight="1">
      <c r="B20" s="226">
        <v>22</v>
      </c>
      <c r="C20" s="230" t="s">
        <v>62</v>
      </c>
      <c r="D20" s="231">
        <v>53496</v>
      </c>
      <c r="E20" s="377">
        <v>5.4210752508600142E-3</v>
      </c>
      <c r="F20" s="377">
        <v>4.6951883709573927E-3</v>
      </c>
      <c r="G20" s="284">
        <v>989.33267459249259</v>
      </c>
      <c r="H20" s="377">
        <v>0.95693046375264967</v>
      </c>
      <c r="I20" s="377">
        <v>2.2330460359289983E-2</v>
      </c>
    </row>
    <row r="21" spans="1:457" s="233" customFormat="1" ht="18" customHeight="1">
      <c r="B21" s="226">
        <v>40</v>
      </c>
      <c r="C21" s="230" t="s">
        <v>63</v>
      </c>
      <c r="D21" s="231">
        <v>35899</v>
      </c>
      <c r="E21" s="377">
        <v>3.6378641474245485E-3</v>
      </c>
      <c r="F21" s="377">
        <v>1.3668061366807205E-3</v>
      </c>
      <c r="G21" s="284">
        <v>995.08087384049713</v>
      </c>
      <c r="H21" s="377">
        <v>0.96249040037801314</v>
      </c>
      <c r="I21" s="377">
        <v>2.8804715027205718E-2</v>
      </c>
    </row>
    <row r="22" spans="1:457" s="233" customFormat="1" ht="18" customHeight="1">
      <c r="B22" s="226">
        <v>50</v>
      </c>
      <c r="C22" s="233" t="s">
        <v>64</v>
      </c>
      <c r="D22" s="235">
        <v>216031</v>
      </c>
      <c r="E22" s="378">
        <v>2.1891735971260276E-2</v>
      </c>
      <c r="F22" s="378">
        <v>5.5530213463168554E-3</v>
      </c>
      <c r="G22" s="285">
        <v>1132.2567171378178</v>
      </c>
      <c r="H22" s="378">
        <v>1.0951735177088293</v>
      </c>
      <c r="I22" s="378">
        <v>2.2766608094141105E-2</v>
      </c>
    </row>
    <row r="23" spans="1:457" s="233" customFormat="1" ht="18" hidden="1" customHeight="1">
      <c r="B23" s="226"/>
      <c r="D23" s="235"/>
      <c r="E23" s="378"/>
      <c r="F23" s="378"/>
      <c r="G23" s="285"/>
      <c r="H23" s="378"/>
      <c r="I23" s="378"/>
    </row>
    <row r="24" spans="1:457" s="229" customFormat="1" ht="18" customHeight="1">
      <c r="A24" s="12"/>
      <c r="B24" s="226">
        <v>33</v>
      </c>
      <c r="C24" s="227" t="s">
        <v>65</v>
      </c>
      <c r="D24" s="228">
        <v>300373</v>
      </c>
      <c r="E24" s="376">
        <v>3.04386241275343E-2</v>
      </c>
      <c r="F24" s="376">
        <v>-6.3214700412228542E-4</v>
      </c>
      <c r="G24" s="283">
        <v>1216.4061287798836</v>
      </c>
      <c r="H24" s="376">
        <v>1.1765669029422878</v>
      </c>
      <c r="I24" s="376">
        <v>2.0297229663061467E-2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9" customFormat="1" ht="18" hidden="1" customHeight="1">
      <c r="A25" s="12"/>
      <c r="B25" s="226"/>
      <c r="C25" s="227"/>
      <c r="D25" s="228"/>
      <c r="E25" s="376"/>
      <c r="F25" s="376"/>
      <c r="G25" s="283"/>
      <c r="H25" s="376"/>
      <c r="I25" s="376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9" customFormat="1" ht="18" customHeight="1">
      <c r="A26" s="12"/>
      <c r="B26" s="226">
        <v>7</v>
      </c>
      <c r="C26" s="227" t="s">
        <v>184</v>
      </c>
      <c r="D26" s="228">
        <v>198860</v>
      </c>
      <c r="E26" s="376">
        <v>2.0151694040414656E-2</v>
      </c>
      <c r="F26" s="376">
        <v>1.9282616941229458E-2</v>
      </c>
      <c r="G26" s="283">
        <v>961.25580272553555</v>
      </c>
      <c r="H26" s="376">
        <v>0.92977315387461723</v>
      </c>
      <c r="I26" s="376">
        <v>2.4589518352209572E-2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9" customFormat="1" ht="18" hidden="1" customHeight="1">
      <c r="A27" s="12"/>
      <c r="B27" s="226"/>
      <c r="C27" s="227"/>
      <c r="D27" s="228"/>
      <c r="E27" s="376"/>
      <c r="F27" s="376"/>
      <c r="G27" s="283"/>
      <c r="H27" s="376"/>
      <c r="I27" s="37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9" customFormat="1" ht="18" customHeight="1">
      <c r="A28" s="12"/>
      <c r="B28" s="226"/>
      <c r="C28" s="227" t="s">
        <v>66</v>
      </c>
      <c r="D28" s="228">
        <v>340546</v>
      </c>
      <c r="E28" s="376">
        <v>3.4509598706059789E-2</v>
      </c>
      <c r="F28" s="376">
        <v>2.5889285197859824E-2</v>
      </c>
      <c r="G28" s="283">
        <v>944.25274297745386</v>
      </c>
      <c r="H28" s="376">
        <v>0.9133269712428268</v>
      </c>
      <c r="I28" s="376">
        <v>1.9148028088961988E-2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2" customFormat="1" ht="18" customHeight="1">
      <c r="B29" s="226">
        <v>35</v>
      </c>
      <c r="C29" s="230" t="s">
        <v>67</v>
      </c>
      <c r="D29" s="231">
        <v>178926</v>
      </c>
      <c r="E29" s="377">
        <v>1.8131660504250389E-2</v>
      </c>
      <c r="F29" s="377">
        <v>2.6605236130794241E-2</v>
      </c>
      <c r="G29" s="284">
        <v>957.53817041681987</v>
      </c>
      <c r="H29" s="377">
        <v>0.92617727990764609</v>
      </c>
      <c r="I29" s="377">
        <v>2.0268662205728427E-2</v>
      </c>
    </row>
    <row r="30" spans="1:457" s="233" customFormat="1" ht="18" customHeight="1">
      <c r="B30" s="226">
        <v>38</v>
      </c>
      <c r="C30" s="230" t="s">
        <v>68</v>
      </c>
      <c r="D30" s="231">
        <v>161620</v>
      </c>
      <c r="E30" s="377">
        <v>1.6377938201809397E-2</v>
      </c>
      <c r="F30" s="377">
        <v>2.509783525621101E-2</v>
      </c>
      <c r="G30" s="284">
        <v>929.54473412944026</v>
      </c>
      <c r="H30" s="377">
        <v>0.89910067296191232</v>
      </c>
      <c r="I30" s="377">
        <v>1.7851288662472209E-2</v>
      </c>
    </row>
    <row r="31" spans="1:457" s="233" customFormat="1" ht="18" hidden="1" customHeight="1">
      <c r="B31" s="226"/>
      <c r="C31" s="230"/>
      <c r="D31" s="231"/>
      <c r="E31" s="377"/>
      <c r="F31" s="377"/>
      <c r="G31" s="284"/>
      <c r="H31" s="377"/>
      <c r="I31" s="377"/>
    </row>
    <row r="32" spans="1:457" s="233" customFormat="1" ht="18" customHeight="1">
      <c r="B32" s="226">
        <v>39</v>
      </c>
      <c r="C32" s="227" t="s">
        <v>69</v>
      </c>
      <c r="D32" s="228">
        <v>143101</v>
      </c>
      <c r="E32" s="376">
        <v>1.4501295227181825E-2</v>
      </c>
      <c r="F32" s="376">
        <v>1.1836495152976356E-2</v>
      </c>
      <c r="G32" s="283">
        <v>1092.2806837827832</v>
      </c>
      <c r="H32" s="376">
        <v>1.0565067627134161</v>
      </c>
      <c r="I32" s="376">
        <v>2.2397551925764869E-2</v>
      </c>
    </row>
    <row r="33" spans="1:255" s="233" customFormat="1" ht="18" hidden="1" customHeight="1">
      <c r="B33" s="226"/>
      <c r="C33" s="227"/>
      <c r="D33" s="228"/>
      <c r="E33" s="376"/>
      <c r="F33" s="376"/>
      <c r="G33" s="283"/>
      <c r="H33" s="376"/>
      <c r="I33" s="376"/>
    </row>
    <row r="34" spans="1:255" s="229" customFormat="1" ht="18" customHeight="1">
      <c r="A34" s="12"/>
      <c r="B34" s="226"/>
      <c r="C34" s="227" t="s">
        <v>70</v>
      </c>
      <c r="D34" s="228">
        <v>614397</v>
      </c>
      <c r="E34" s="376">
        <v>6.2260587163575597E-2</v>
      </c>
      <c r="F34" s="376">
        <v>5.9977011268408376E-3</v>
      </c>
      <c r="G34" s="283">
        <v>1026.9753782000887</v>
      </c>
      <c r="H34" s="376">
        <v>0.99334030924264904</v>
      </c>
      <c r="I34" s="376">
        <v>2.4087020452817409E-2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7" customFormat="1" ht="18" customHeight="1">
      <c r="A35" s="414"/>
      <c r="B35" s="236">
        <v>5</v>
      </c>
      <c r="C35" s="230" t="s">
        <v>71</v>
      </c>
      <c r="D35" s="231">
        <v>38801</v>
      </c>
      <c r="E35" s="377">
        <v>3.9319414686821335E-3</v>
      </c>
      <c r="F35" s="377">
        <v>9.1812317935913157E-3</v>
      </c>
      <c r="G35" s="284">
        <v>897.99853354294976</v>
      </c>
      <c r="H35" s="377">
        <v>0.86858766037057267</v>
      </c>
      <c r="I35" s="377">
        <v>2.5034364164477463E-2</v>
      </c>
    </row>
    <row r="36" spans="1:255" s="233" customFormat="1" ht="18" customHeight="1">
      <c r="B36" s="226">
        <v>9</v>
      </c>
      <c r="C36" s="230" t="s">
        <v>72</v>
      </c>
      <c r="D36" s="231">
        <v>90897</v>
      </c>
      <c r="E36" s="377">
        <v>9.2111461992938296E-3</v>
      </c>
      <c r="F36" s="377">
        <v>6.8677514760127067E-3</v>
      </c>
      <c r="G36" s="284">
        <v>1102.3624264827231</v>
      </c>
      <c r="H36" s="377">
        <v>1.066258312384271</v>
      </c>
      <c r="I36" s="377">
        <v>2.4592656586843509E-2</v>
      </c>
    </row>
    <row r="37" spans="1:255" s="233" customFormat="1" ht="18" customHeight="1">
      <c r="B37" s="226">
        <v>24</v>
      </c>
      <c r="C37" s="230" t="s">
        <v>73</v>
      </c>
      <c r="D37" s="231">
        <v>140638</v>
      </c>
      <c r="E37" s="377">
        <v>1.4251704447630676E-2</v>
      </c>
      <c r="F37" s="377">
        <v>-3.1986807219064328E-4</v>
      </c>
      <c r="G37" s="284">
        <v>1022.8561636257618</v>
      </c>
      <c r="H37" s="377">
        <v>0.98935600546482128</v>
      </c>
      <c r="I37" s="377">
        <v>2.558116572667446E-2</v>
      </c>
    </row>
    <row r="38" spans="1:255" s="233" customFormat="1" ht="18" customHeight="1">
      <c r="B38" s="226">
        <v>34</v>
      </c>
      <c r="C38" s="233" t="s">
        <v>74</v>
      </c>
      <c r="D38" s="235">
        <v>42519</v>
      </c>
      <c r="E38" s="378">
        <v>4.3087090360273096E-3</v>
      </c>
      <c r="F38" s="378">
        <v>4.1328169280181459E-3</v>
      </c>
      <c r="G38" s="285">
        <v>1051.3381191937722</v>
      </c>
      <c r="H38" s="378">
        <v>1.0169051319116003</v>
      </c>
      <c r="I38" s="378">
        <v>2.3065386385439979E-2</v>
      </c>
    </row>
    <row r="39" spans="1:255" s="233" customFormat="1" ht="18" customHeight="1">
      <c r="B39" s="226">
        <v>37</v>
      </c>
      <c r="C39" s="233" t="s">
        <v>75</v>
      </c>
      <c r="D39" s="235">
        <v>80678</v>
      </c>
      <c r="E39" s="378">
        <v>8.1755927375669994E-3</v>
      </c>
      <c r="F39" s="378">
        <v>9.2445489685886173E-3</v>
      </c>
      <c r="G39" s="285">
        <v>955.60829594189295</v>
      </c>
      <c r="H39" s="378">
        <v>0.92431061187604902</v>
      </c>
      <c r="I39" s="378">
        <v>2.3936756860923669E-2</v>
      </c>
    </row>
    <row r="40" spans="1:255" s="233" customFormat="1" ht="18" customHeight="1">
      <c r="B40" s="226">
        <v>40</v>
      </c>
      <c r="C40" s="230" t="s">
        <v>76</v>
      </c>
      <c r="D40" s="231">
        <v>33808</v>
      </c>
      <c r="E40" s="377">
        <v>3.4259703918250962E-3</v>
      </c>
      <c r="F40" s="377">
        <v>1.908063300678231E-2</v>
      </c>
      <c r="G40" s="284">
        <v>972.99102253904414</v>
      </c>
      <c r="H40" s="377">
        <v>0.94112402666673001</v>
      </c>
      <c r="I40" s="377">
        <v>2.581764551194099E-2</v>
      </c>
    </row>
    <row r="41" spans="1:255" s="233" customFormat="1" ht="18" customHeight="1">
      <c r="B41" s="226">
        <v>42</v>
      </c>
      <c r="C41" s="230" t="s">
        <v>77</v>
      </c>
      <c r="D41" s="231">
        <v>22314</v>
      </c>
      <c r="E41" s="377">
        <v>2.2612134205864057E-3</v>
      </c>
      <c r="F41" s="377">
        <v>5.8600793364587123E-3</v>
      </c>
      <c r="G41" s="284">
        <v>975.67146231065692</v>
      </c>
      <c r="H41" s="377">
        <v>0.94371667779367974</v>
      </c>
      <c r="I41" s="377">
        <v>2.8910320217113705E-2</v>
      </c>
    </row>
    <row r="42" spans="1:255" s="233" customFormat="1" ht="18" customHeight="1">
      <c r="B42" s="226">
        <v>47</v>
      </c>
      <c r="C42" s="230" t="s">
        <v>78</v>
      </c>
      <c r="D42" s="231">
        <v>116669</v>
      </c>
      <c r="E42" s="377">
        <v>1.1822779804893581E-2</v>
      </c>
      <c r="F42" s="377">
        <v>1.1636477147588975E-2</v>
      </c>
      <c r="G42" s="284">
        <v>1147.321178804995</v>
      </c>
      <c r="H42" s="377">
        <v>1.1097445944149471</v>
      </c>
      <c r="I42" s="377">
        <v>1.9535753769583719E-2</v>
      </c>
    </row>
    <row r="43" spans="1:255" s="233" customFormat="1" ht="18" customHeight="1">
      <c r="B43" s="226">
        <v>49</v>
      </c>
      <c r="C43" s="230" t="s">
        <v>79</v>
      </c>
      <c r="D43" s="231">
        <v>48073</v>
      </c>
      <c r="E43" s="377">
        <v>4.8715296570695649E-3</v>
      </c>
      <c r="F43" s="377">
        <v>-5.8729863308311092E-3</v>
      </c>
      <c r="G43" s="284">
        <v>868.51721382064784</v>
      </c>
      <c r="H43" s="377">
        <v>0.84007190052717828</v>
      </c>
      <c r="I43" s="377">
        <v>2.6070042182661179E-2</v>
      </c>
    </row>
    <row r="44" spans="1:255" s="233" customFormat="1" ht="18" hidden="1" customHeight="1">
      <c r="B44" s="226"/>
      <c r="C44" s="230"/>
      <c r="D44" s="231"/>
      <c r="E44" s="377"/>
      <c r="F44" s="377"/>
      <c r="G44" s="284"/>
      <c r="H44" s="377"/>
      <c r="I44" s="377"/>
    </row>
    <row r="45" spans="1:255" s="229" customFormat="1" ht="18" customHeight="1">
      <c r="A45" s="12"/>
      <c r="B45" s="226"/>
      <c r="C45" s="227" t="s">
        <v>80</v>
      </c>
      <c r="D45" s="228">
        <v>378156</v>
      </c>
      <c r="E45" s="376">
        <v>3.8320848896444958E-2</v>
      </c>
      <c r="F45" s="376">
        <v>1.3057152501326108E-2</v>
      </c>
      <c r="G45" s="283">
        <v>955.39573578100044</v>
      </c>
      <c r="H45" s="376">
        <v>0.92410501339682971</v>
      </c>
      <c r="I45" s="376">
        <v>2.233782662534467E-2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32" customFormat="1" ht="18" customHeight="1">
      <c r="B46" s="226">
        <v>2</v>
      </c>
      <c r="C46" s="230" t="s">
        <v>81</v>
      </c>
      <c r="D46" s="231">
        <v>73080</v>
      </c>
      <c r="E46" s="377">
        <v>7.4056411569621994E-3</v>
      </c>
      <c r="F46" s="377">
        <v>1.124994810909552E-2</v>
      </c>
      <c r="G46" s="284">
        <v>920.24068992884497</v>
      </c>
      <c r="H46" s="377">
        <v>0.8901013509337401</v>
      </c>
      <c r="I46" s="377">
        <v>2.379377509809566E-2</v>
      </c>
    </row>
    <row r="47" spans="1:255" s="233" customFormat="1" ht="18" customHeight="1">
      <c r="B47" s="226">
        <v>13</v>
      </c>
      <c r="C47" s="230" t="s">
        <v>82</v>
      </c>
      <c r="D47" s="231">
        <v>99875</v>
      </c>
      <c r="E47" s="377">
        <v>1.0120941578429115E-2</v>
      </c>
      <c r="F47" s="377">
        <v>9.7869715995835271E-3</v>
      </c>
      <c r="G47" s="284">
        <v>961.17755173967475</v>
      </c>
      <c r="H47" s="377">
        <v>0.92969746573238576</v>
      </c>
      <c r="I47" s="377">
        <v>2.1028336138173787E-2</v>
      </c>
    </row>
    <row r="48" spans="1:255" s="237" customFormat="1" ht="18" customHeight="1">
      <c r="A48" s="414"/>
      <c r="B48" s="236">
        <v>16</v>
      </c>
      <c r="C48" s="233" t="s">
        <v>83</v>
      </c>
      <c r="D48" s="231">
        <v>44541</v>
      </c>
      <c r="E48" s="377">
        <v>4.5136106017002369E-3</v>
      </c>
      <c r="F48" s="377">
        <v>8.1711181530104149E-3</v>
      </c>
      <c r="G48" s="284">
        <v>876.66006847623498</v>
      </c>
      <c r="H48" s="377">
        <v>0.84794806380567411</v>
      </c>
      <c r="I48" s="377">
        <v>2.0854675309337267E-2</v>
      </c>
    </row>
    <row r="49" spans="1:255" s="233" customFormat="1" ht="18" customHeight="1">
      <c r="B49" s="226">
        <v>19</v>
      </c>
      <c r="C49" s="233" t="s">
        <v>84</v>
      </c>
      <c r="D49" s="235">
        <v>42555</v>
      </c>
      <c r="E49" s="378">
        <v>4.3123571351194089E-3</v>
      </c>
      <c r="F49" s="378">
        <v>2.2809210210065878E-2</v>
      </c>
      <c r="G49" s="285">
        <v>1092.4964648102457</v>
      </c>
      <c r="H49" s="378">
        <v>1.0567154765707278</v>
      </c>
      <c r="I49" s="378">
        <v>2.7050864687817366E-2</v>
      </c>
    </row>
    <row r="50" spans="1:255" s="233" customFormat="1" ht="18" customHeight="1">
      <c r="B50" s="226">
        <v>45</v>
      </c>
      <c r="C50" s="230" t="s">
        <v>85</v>
      </c>
      <c r="D50" s="231">
        <v>118105</v>
      </c>
      <c r="E50" s="377">
        <v>1.1968298424233997E-2</v>
      </c>
      <c r="F50" s="377">
        <v>1.532814085039802E-2</v>
      </c>
      <c r="G50" s="284">
        <v>952.55348283307205</v>
      </c>
      <c r="H50" s="377">
        <v>0.92135584873117893</v>
      </c>
      <c r="I50" s="377">
        <v>2.0508716540083016E-2</v>
      </c>
    </row>
    <row r="51" spans="1:255" s="233" customFormat="1" ht="18" hidden="1" customHeight="1">
      <c r="B51" s="226"/>
      <c r="C51" s="230"/>
      <c r="D51" s="231"/>
      <c r="E51" s="377"/>
      <c r="F51" s="377"/>
      <c r="G51" s="284"/>
      <c r="H51" s="377"/>
      <c r="I51" s="377"/>
    </row>
    <row r="52" spans="1:255" s="229" customFormat="1" ht="18" customHeight="1">
      <c r="A52" s="12"/>
      <c r="B52" s="226"/>
      <c r="C52" s="227" t="s">
        <v>86</v>
      </c>
      <c r="D52" s="228">
        <v>1744564</v>
      </c>
      <c r="E52" s="376">
        <v>0.17678728734749047</v>
      </c>
      <c r="F52" s="376">
        <v>7.1197201758887996E-3</v>
      </c>
      <c r="G52" s="283">
        <v>1073.3246314666585</v>
      </c>
      <c r="H52" s="376">
        <v>1.0381715511110496</v>
      </c>
      <c r="I52" s="376">
        <v>2.2523134950721557E-2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32" customFormat="1" ht="18" customHeight="1">
      <c r="B53" s="226">
        <v>8</v>
      </c>
      <c r="C53" s="233" t="s">
        <v>87</v>
      </c>
      <c r="D53" s="235">
        <v>1310511</v>
      </c>
      <c r="E53" s="378">
        <v>0.13280205525795963</v>
      </c>
      <c r="F53" s="378">
        <v>6.3552277430725113E-3</v>
      </c>
      <c r="G53" s="285">
        <v>1108.5885093753504</v>
      </c>
      <c r="H53" s="378">
        <v>1.0722804812085833</v>
      </c>
      <c r="I53" s="378">
        <v>2.1715958299038496E-2</v>
      </c>
    </row>
    <row r="54" spans="1:255" s="233" customFormat="1" ht="18" customHeight="1">
      <c r="B54" s="226">
        <v>17</v>
      </c>
      <c r="C54" s="233" t="s">
        <v>185</v>
      </c>
      <c r="D54" s="235">
        <v>160859</v>
      </c>
      <c r="E54" s="378">
        <v>1.6300821440445847E-2</v>
      </c>
      <c r="F54" s="378">
        <v>8.5646392004665728E-3</v>
      </c>
      <c r="G54" s="285">
        <v>957.58289390086964</v>
      </c>
      <c r="H54" s="378">
        <v>0.92622053862681253</v>
      </c>
      <c r="I54" s="378">
        <v>2.6536836834302635E-2</v>
      </c>
    </row>
    <row r="55" spans="1:255" s="237" customFormat="1" ht="18" customHeight="1">
      <c r="A55" s="414"/>
      <c r="B55" s="236">
        <v>25</v>
      </c>
      <c r="C55" s="233" t="s">
        <v>191</v>
      </c>
      <c r="D55" s="231">
        <v>99881</v>
      </c>
      <c r="E55" s="377">
        <v>1.0121549594944464E-2</v>
      </c>
      <c r="F55" s="377">
        <v>3.3551990517042274E-3</v>
      </c>
      <c r="G55" s="284">
        <v>916.94778306184435</v>
      </c>
      <c r="H55" s="377">
        <v>0.88691629197808475</v>
      </c>
      <c r="I55" s="377">
        <v>2.7481761939820881E-2</v>
      </c>
    </row>
    <row r="56" spans="1:255" s="233" customFormat="1" ht="18" customHeight="1">
      <c r="B56" s="226">
        <v>43</v>
      </c>
      <c r="C56" s="233" t="s">
        <v>88</v>
      </c>
      <c r="D56" s="235">
        <v>173313</v>
      </c>
      <c r="E56" s="378">
        <v>1.7562861054140528E-2</v>
      </c>
      <c r="F56" s="378">
        <v>1.3787173307751699E-2</v>
      </c>
      <c r="G56" s="285">
        <v>1004.221195813354</v>
      </c>
      <c r="H56" s="378">
        <v>0.97133136234051709</v>
      </c>
      <c r="I56" s="378">
        <v>2.3621432872759751E-2</v>
      </c>
    </row>
    <row r="57" spans="1:255" s="233" customFormat="1" ht="18" hidden="1" customHeight="1">
      <c r="B57" s="226"/>
      <c r="D57" s="235"/>
      <c r="E57" s="378"/>
      <c r="F57" s="378"/>
      <c r="G57" s="285"/>
      <c r="H57" s="378"/>
      <c r="I57" s="378"/>
      <c r="J57" s="233" t="s">
        <v>193</v>
      </c>
    </row>
    <row r="58" spans="1:255" s="229" customFormat="1" ht="18" customHeight="1">
      <c r="A58" s="12"/>
      <c r="B58" s="226"/>
      <c r="C58" s="227" t="s">
        <v>89</v>
      </c>
      <c r="D58" s="228">
        <v>1009670</v>
      </c>
      <c r="E58" s="376">
        <v>0.10231600584222802</v>
      </c>
      <c r="F58" s="376">
        <v>9.9699610784402815E-3</v>
      </c>
      <c r="G58" s="283">
        <v>952.78517612685334</v>
      </c>
      <c r="H58" s="376">
        <v>0.92157995370290424</v>
      </c>
      <c r="I58" s="376">
        <v>2.1987991783026795E-2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32" customFormat="1" ht="18" customHeight="1">
      <c r="B59" s="226">
        <v>3</v>
      </c>
      <c r="C59" s="233" t="s">
        <v>90</v>
      </c>
      <c r="D59" s="235">
        <v>325833</v>
      </c>
      <c r="E59" s="378">
        <v>3.3018640874335856E-2</v>
      </c>
      <c r="F59" s="378">
        <v>1.123480430646806E-2</v>
      </c>
      <c r="G59" s="285">
        <v>894.62656962308893</v>
      </c>
      <c r="H59" s="378">
        <v>0.86532613360565636</v>
      </c>
      <c r="I59" s="378">
        <v>2.1713377924762245E-2</v>
      </c>
    </row>
    <row r="60" spans="1:255" s="233" customFormat="1" ht="18" customHeight="1">
      <c r="B60" s="226">
        <v>12</v>
      </c>
      <c r="C60" s="233" t="s">
        <v>91</v>
      </c>
      <c r="D60" s="235">
        <v>133778</v>
      </c>
      <c r="E60" s="378">
        <v>1.3556538898413918E-2</v>
      </c>
      <c r="F60" s="378">
        <v>1.1423862339056567E-2</v>
      </c>
      <c r="G60" s="285">
        <v>922.62996075587921</v>
      </c>
      <c r="H60" s="378">
        <v>0.89241236935985879</v>
      </c>
      <c r="I60" s="378">
        <v>2.3842346893960142E-2</v>
      </c>
    </row>
    <row r="61" spans="1:255" s="233" customFormat="1" ht="18" customHeight="1">
      <c r="B61" s="226">
        <v>46</v>
      </c>
      <c r="C61" s="233" t="s">
        <v>92</v>
      </c>
      <c r="D61" s="235">
        <v>550059</v>
      </c>
      <c r="E61" s="378">
        <v>5.574082606947825E-2</v>
      </c>
      <c r="F61" s="378">
        <v>8.8697652153340023E-3</v>
      </c>
      <c r="G61" s="285">
        <v>994.56996218587472</v>
      </c>
      <c r="H61" s="378">
        <v>0.96199622188866341</v>
      </c>
      <c r="I61" s="378">
        <v>2.181930682476052E-2</v>
      </c>
    </row>
    <row r="62" spans="1:255" s="233" customFormat="1" ht="18" hidden="1" customHeight="1">
      <c r="B62" s="226"/>
      <c r="D62" s="235"/>
      <c r="E62" s="378"/>
      <c r="F62" s="378"/>
      <c r="G62" s="285"/>
      <c r="H62" s="378"/>
      <c r="I62" s="378"/>
    </row>
    <row r="63" spans="1:255" s="229" customFormat="1" ht="18" customHeight="1">
      <c r="A63" s="12"/>
      <c r="B63" s="226"/>
      <c r="C63" s="227" t="s">
        <v>93</v>
      </c>
      <c r="D63" s="228">
        <v>231107</v>
      </c>
      <c r="E63" s="376">
        <v>2.3419478802162878E-2</v>
      </c>
      <c r="F63" s="376">
        <v>9.1171474855797907E-3</v>
      </c>
      <c r="G63" s="283">
        <v>861.01248447688738</v>
      </c>
      <c r="H63" s="376">
        <v>0.83281296294663099</v>
      </c>
      <c r="I63" s="376">
        <v>2.1917189848654983E-2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32" customFormat="1" ht="18" customHeight="1">
      <c r="B64" s="226">
        <v>6</v>
      </c>
      <c r="C64" s="233" t="s">
        <v>94</v>
      </c>
      <c r="D64" s="235">
        <v>135240</v>
      </c>
      <c r="E64" s="378">
        <v>1.3704692255987519E-2</v>
      </c>
      <c r="F64" s="378">
        <v>1.1125067288713542E-2</v>
      </c>
      <c r="G64" s="285">
        <v>866.9973353297836</v>
      </c>
      <c r="H64" s="378">
        <v>0.83860180046229427</v>
      </c>
      <c r="I64" s="378">
        <v>2.1438058029977558E-2</v>
      </c>
    </row>
    <row r="65" spans="1:255" s="233" customFormat="1" ht="18" customHeight="1">
      <c r="B65" s="226">
        <v>10</v>
      </c>
      <c r="C65" s="230" t="s">
        <v>95</v>
      </c>
      <c r="D65" s="231">
        <v>95867</v>
      </c>
      <c r="E65" s="377">
        <v>9.714786546175358E-3</v>
      </c>
      <c r="F65" s="377">
        <v>6.2980885301311407E-3</v>
      </c>
      <c r="G65" s="284">
        <v>852.56962896512925</v>
      </c>
      <c r="H65" s="377">
        <v>0.82464662431479396</v>
      </c>
      <c r="I65" s="377">
        <v>2.2553666196799327E-2</v>
      </c>
    </row>
    <row r="66" spans="1:255" s="233" customFormat="1" ht="18" hidden="1" customHeight="1">
      <c r="B66" s="226"/>
      <c r="C66" s="230"/>
      <c r="D66" s="231"/>
      <c r="E66" s="377"/>
      <c r="F66" s="377"/>
      <c r="G66" s="284"/>
      <c r="H66" s="377"/>
      <c r="I66" s="377"/>
    </row>
    <row r="67" spans="1:255" s="229" customFormat="1" ht="18" customHeight="1">
      <c r="A67" s="12"/>
      <c r="B67" s="226"/>
      <c r="C67" s="227" t="s">
        <v>96</v>
      </c>
      <c r="D67" s="228">
        <v>767182</v>
      </c>
      <c r="E67" s="376">
        <v>7.774322104653221E-2</v>
      </c>
      <c r="F67" s="376">
        <v>4.0650406504065817E-3</v>
      </c>
      <c r="G67" s="283">
        <v>880.63353927751223</v>
      </c>
      <c r="H67" s="376">
        <v>0.851791397149678</v>
      </c>
      <c r="I67" s="376">
        <v>2.3775899652654919E-2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32" customFormat="1" ht="18" customHeight="1">
      <c r="B68" s="226">
        <v>15</v>
      </c>
      <c r="C68" s="238" t="s">
        <v>186</v>
      </c>
      <c r="D68" s="239">
        <v>300761</v>
      </c>
      <c r="E68" s="379">
        <v>3.0477942528860266E-2</v>
      </c>
      <c r="F68" s="379">
        <v>5.523070185116552E-3</v>
      </c>
      <c r="G68" s="286">
        <v>925.25722447391831</v>
      </c>
      <c r="H68" s="379">
        <v>0.89495358603314734</v>
      </c>
      <c r="I68" s="379">
        <v>2.2381917006063734E-2</v>
      </c>
    </row>
    <row r="69" spans="1:255" s="233" customFormat="1" ht="18" customHeight="1">
      <c r="B69" s="226">
        <v>27</v>
      </c>
      <c r="C69" s="238" t="s">
        <v>97</v>
      </c>
      <c r="D69" s="239">
        <v>115040</v>
      </c>
      <c r="E69" s="379">
        <v>1.1657703320976074E-2</v>
      </c>
      <c r="F69" s="379">
        <v>-1.5448974986547181E-3</v>
      </c>
      <c r="G69" s="286">
        <v>787.85254407162768</v>
      </c>
      <c r="H69" s="379">
        <v>0.76204912637471334</v>
      </c>
      <c r="I69" s="379">
        <v>2.7861073225476707E-2</v>
      </c>
    </row>
    <row r="70" spans="1:255" s="233" customFormat="1" ht="18" customHeight="1">
      <c r="B70" s="240">
        <v>32</v>
      </c>
      <c r="C70" s="238" t="s">
        <v>187</v>
      </c>
      <c r="D70" s="239">
        <v>106890</v>
      </c>
      <c r="E70" s="379">
        <v>1.083181422095908E-2</v>
      </c>
      <c r="F70" s="379">
        <v>-3.3101776306587727E-3</v>
      </c>
      <c r="G70" s="286">
        <v>763.52281354663648</v>
      </c>
      <c r="H70" s="379">
        <v>0.73851623302936154</v>
      </c>
      <c r="I70" s="379">
        <v>2.6294403637354913E-2</v>
      </c>
    </row>
    <row r="71" spans="1:255" s="233" customFormat="1" ht="18" customHeight="1">
      <c r="B71" s="241">
        <v>36</v>
      </c>
      <c r="C71" s="242" t="s">
        <v>98</v>
      </c>
      <c r="D71" s="239">
        <v>244491</v>
      </c>
      <c r="E71" s="379">
        <v>2.4775760975736798E-2</v>
      </c>
      <c r="F71" s="379">
        <v>8.1936792795169744E-3</v>
      </c>
      <c r="G71" s="286">
        <v>920.59585682090631</v>
      </c>
      <c r="H71" s="379">
        <v>0.89044488554798884</v>
      </c>
      <c r="I71" s="379">
        <v>2.1965001630771308E-2</v>
      </c>
    </row>
    <row r="72" spans="1:255" s="233" customFormat="1" ht="18" hidden="1" customHeight="1">
      <c r="B72" s="241"/>
      <c r="C72" s="242"/>
      <c r="D72" s="239"/>
      <c r="E72" s="379"/>
      <c r="F72" s="379"/>
      <c r="G72" s="286"/>
      <c r="H72" s="379"/>
      <c r="I72" s="379"/>
    </row>
    <row r="73" spans="1:255" s="229" customFormat="1" ht="18" customHeight="1">
      <c r="A73" s="12"/>
      <c r="B73" s="240">
        <v>28</v>
      </c>
      <c r="C73" s="243" t="s">
        <v>99</v>
      </c>
      <c r="D73" s="244">
        <v>1188276</v>
      </c>
      <c r="E73" s="380">
        <v>0.12041523879899309</v>
      </c>
      <c r="F73" s="380">
        <v>1.6464960633962633E-2</v>
      </c>
      <c r="G73" s="287">
        <v>1212.5124297974551</v>
      </c>
      <c r="H73" s="380">
        <v>1.1728007287638162</v>
      </c>
      <c r="I73" s="380">
        <v>1.9104329742152037E-2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9" customFormat="1" ht="18" hidden="1" customHeight="1">
      <c r="A74" s="12"/>
      <c r="B74" s="240"/>
      <c r="C74" s="243"/>
      <c r="D74" s="244"/>
      <c r="E74" s="380"/>
      <c r="F74" s="380"/>
      <c r="G74" s="287"/>
      <c r="H74" s="380"/>
      <c r="I74" s="380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9" customFormat="1" ht="18" customHeight="1">
      <c r="A75" s="12"/>
      <c r="B75" s="240">
        <v>30</v>
      </c>
      <c r="C75" s="243" t="s">
        <v>100</v>
      </c>
      <c r="D75" s="244">
        <v>252240</v>
      </c>
      <c r="E75" s="380">
        <v>2.5561014305311238E-2</v>
      </c>
      <c r="F75" s="380">
        <v>1.0127707630020355E-2</v>
      </c>
      <c r="G75" s="287">
        <v>913.18358749603601</v>
      </c>
      <c r="H75" s="380">
        <v>0.88327537977438308</v>
      </c>
      <c r="I75" s="380">
        <v>2.3354310949602608E-2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9" customFormat="1" ht="18" hidden="1" customHeight="1">
      <c r="A76" s="12"/>
      <c r="B76" s="240"/>
      <c r="C76" s="243"/>
      <c r="D76" s="244"/>
      <c r="E76" s="380"/>
      <c r="F76" s="380"/>
      <c r="G76" s="287"/>
      <c r="H76" s="380"/>
      <c r="I76" s="380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9" customFormat="1" ht="18" customHeight="1">
      <c r="A77" s="12"/>
      <c r="B77" s="226">
        <v>31</v>
      </c>
      <c r="C77" s="243" t="s">
        <v>101</v>
      </c>
      <c r="D77" s="244">
        <v>139427</v>
      </c>
      <c r="E77" s="380">
        <v>1.4128986447615881E-2</v>
      </c>
      <c r="F77" s="380">
        <v>1.4125177292068303E-2</v>
      </c>
      <c r="G77" s="287">
        <v>1187.8488376713253</v>
      </c>
      <c r="H77" s="380">
        <v>1.1489449083131422</v>
      </c>
      <c r="I77" s="380">
        <v>2.0825744995300877E-2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9" customFormat="1" ht="18" hidden="1" customHeight="1">
      <c r="A78" s="12"/>
      <c r="B78" s="226"/>
      <c r="C78" s="243"/>
      <c r="D78" s="244"/>
      <c r="E78" s="380"/>
      <c r="F78" s="380"/>
      <c r="G78" s="287"/>
      <c r="H78" s="380"/>
      <c r="I78" s="380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9" customFormat="1" ht="18" customHeight="1">
      <c r="A79" s="12"/>
      <c r="B79" s="226"/>
      <c r="C79" s="227" t="s">
        <v>102</v>
      </c>
      <c r="D79" s="228">
        <v>566279</v>
      </c>
      <c r="E79" s="376">
        <v>5.7384497382640905E-2</v>
      </c>
      <c r="F79" s="376">
        <v>1.0725186071001591E-2</v>
      </c>
      <c r="G79" s="283">
        <v>1283.0770655984065</v>
      </c>
      <c r="H79" s="376">
        <v>1.241054261064622</v>
      </c>
      <c r="I79" s="376">
        <v>2.0712710180585514E-2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32" customFormat="1" ht="18" customHeight="1">
      <c r="B80" s="226">
        <v>1</v>
      </c>
      <c r="C80" s="245" t="s">
        <v>188</v>
      </c>
      <c r="D80" s="231">
        <v>79302</v>
      </c>
      <c r="E80" s="377">
        <v>8.0361542833800818E-3</v>
      </c>
      <c r="F80" s="381">
        <v>1.6770520809292977E-2</v>
      </c>
      <c r="G80" s="284">
        <v>1304.6987360974497</v>
      </c>
      <c r="H80" s="381">
        <v>1.2619677876357309</v>
      </c>
      <c r="I80" s="381">
        <v>2.0301196222419104E-2</v>
      </c>
    </row>
    <row r="81" spans="1:255" s="233" customFormat="1" ht="18" customHeight="1">
      <c r="B81" s="226">
        <v>20</v>
      </c>
      <c r="C81" s="245" t="s">
        <v>189</v>
      </c>
      <c r="D81" s="231">
        <v>191976</v>
      </c>
      <c r="E81" s="377">
        <v>1.9454096425136496E-2</v>
      </c>
      <c r="F81" s="381">
        <v>8.0867062950282786E-3</v>
      </c>
      <c r="G81" s="284">
        <v>1255.6771586552488</v>
      </c>
      <c r="H81" s="381">
        <v>1.21455174443775</v>
      </c>
      <c r="I81" s="381">
        <v>2.0452300295036085E-2</v>
      </c>
    </row>
    <row r="82" spans="1:255" s="233" customFormat="1" ht="18" customHeight="1">
      <c r="B82" s="226">
        <v>48</v>
      </c>
      <c r="C82" s="245" t="s">
        <v>190</v>
      </c>
      <c r="D82" s="231">
        <v>295001</v>
      </c>
      <c r="E82" s="377">
        <v>2.9894246674124329E-2</v>
      </c>
      <c r="F82" s="381">
        <v>1.0831277412280738E-2</v>
      </c>
      <c r="G82" s="284">
        <v>1295.0956106928454</v>
      </c>
      <c r="H82" s="381">
        <v>1.2526791797863157</v>
      </c>
      <c r="I82" s="381">
        <v>2.092336844699938E-2</v>
      </c>
    </row>
    <row r="83" spans="1:255" s="233" customFormat="1" ht="18" hidden="1" customHeight="1">
      <c r="B83" s="226"/>
      <c r="C83" s="245"/>
      <c r="D83" s="231"/>
      <c r="E83" s="377"/>
      <c r="F83" s="381"/>
      <c r="G83" s="284"/>
      <c r="H83" s="381"/>
      <c r="I83" s="381"/>
    </row>
    <row r="84" spans="1:255" s="229" customFormat="1" ht="18" customHeight="1">
      <c r="A84" s="12"/>
      <c r="B84" s="226">
        <v>26</v>
      </c>
      <c r="C84" s="227" t="s">
        <v>103</v>
      </c>
      <c r="D84" s="228">
        <v>71038</v>
      </c>
      <c r="E84" s="376">
        <v>7.1987128695714386E-3</v>
      </c>
      <c r="F84" s="376">
        <v>1.4017357542537301E-2</v>
      </c>
      <c r="G84" s="283">
        <v>1016.2022890565614</v>
      </c>
      <c r="H84" s="376">
        <v>0.98292005581837949</v>
      </c>
      <c r="I84" s="376">
        <v>2.488290580162178E-2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9" customFormat="1" ht="18" hidden="1" customHeight="1">
      <c r="A85" s="12"/>
      <c r="B85" s="226"/>
      <c r="C85" s="227"/>
      <c r="D85" s="228"/>
      <c r="E85" s="376"/>
      <c r="F85" s="376"/>
      <c r="G85" s="283"/>
      <c r="H85" s="376"/>
      <c r="I85" s="376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9" customFormat="1" ht="18" customHeight="1">
      <c r="A86" s="12"/>
      <c r="B86" s="226">
        <v>51</v>
      </c>
      <c r="C86" s="245" t="s">
        <v>104</v>
      </c>
      <c r="D86" s="231">
        <v>8889</v>
      </c>
      <c r="E86" s="377">
        <v>9.0077646749092764E-4</v>
      </c>
      <c r="F86" s="381">
        <v>1.2414578587699232E-2</v>
      </c>
      <c r="G86" s="284">
        <v>1040.3574732815844</v>
      </c>
      <c r="H86" s="381">
        <v>1.0062841195313292</v>
      </c>
      <c r="I86" s="381">
        <v>1.8464911146256702E-2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9" customFormat="1" ht="18" customHeight="1">
      <c r="A87" s="12"/>
      <c r="B87" s="226">
        <v>52</v>
      </c>
      <c r="C87" s="245" t="s">
        <v>105</v>
      </c>
      <c r="D87" s="231">
        <v>8241</v>
      </c>
      <c r="E87" s="377">
        <v>8.3511068383313478E-4</v>
      </c>
      <c r="F87" s="381">
        <v>2.1063065295502392E-2</v>
      </c>
      <c r="G87" s="284">
        <v>995.29559034097815</v>
      </c>
      <c r="H87" s="381">
        <v>0.96269808457328676</v>
      </c>
      <c r="I87" s="381">
        <v>3.4814352991283437E-2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9" customFormat="1" ht="18" hidden="1" customHeight="1">
      <c r="A88" s="12"/>
      <c r="B88" s="226"/>
      <c r="C88" s="245"/>
      <c r="D88" s="231"/>
      <c r="E88" s="377"/>
      <c r="F88" s="381"/>
      <c r="G88" s="284"/>
      <c r="H88" s="381"/>
      <c r="I88" s="381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6"/>
      <c r="C89" s="227" t="s">
        <v>45</v>
      </c>
      <c r="D89" s="228">
        <v>9868153</v>
      </c>
      <c r="E89" s="376">
        <v>1</v>
      </c>
      <c r="F89" s="376">
        <v>1.0351436718354146E-2</v>
      </c>
      <c r="G89" s="283">
        <v>1033.8605698817196</v>
      </c>
      <c r="H89" s="376">
        <v>1</v>
      </c>
      <c r="I89" s="376">
        <v>2.1766007314493185E-2</v>
      </c>
    </row>
    <row r="90" spans="1:255" ht="18" customHeight="1">
      <c r="B90" s="246"/>
      <c r="D90" s="196"/>
      <c r="E90" s="247"/>
      <c r="F90" s="247"/>
      <c r="G90" s="248"/>
      <c r="H90" s="247"/>
      <c r="I90" s="247"/>
    </row>
    <row r="91" spans="1:255" ht="18" customHeight="1">
      <c r="B91" s="246"/>
      <c r="D91" s="208"/>
      <c r="E91" s="247"/>
      <c r="G91" s="248"/>
      <c r="H91" s="247"/>
      <c r="I91" s="247"/>
    </row>
    <row r="92" spans="1:255" ht="18" customHeight="1">
      <c r="B92" s="246"/>
      <c r="D92" s="208"/>
      <c r="H92" s="247"/>
      <c r="I92" s="247"/>
    </row>
    <row r="93" spans="1:255" ht="18" customHeight="1">
      <c r="B93" s="246"/>
      <c r="D93" s="208"/>
      <c r="H93" s="247"/>
      <c r="I93" s="247"/>
    </row>
    <row r="94" spans="1:255" ht="18" customHeight="1">
      <c r="B94" s="246"/>
      <c r="D94" s="208"/>
      <c r="H94" s="247"/>
      <c r="I94" s="247"/>
    </row>
    <row r="95" spans="1:255" ht="18" customHeight="1">
      <c r="B95" s="246"/>
      <c r="D95" s="208"/>
      <c r="H95" s="247"/>
      <c r="I95" s="247"/>
    </row>
    <row r="96" spans="1:255" ht="18" customHeight="1">
      <c r="B96" s="249"/>
      <c r="C96" s="250"/>
      <c r="D96" s="251"/>
      <c r="E96" s="250"/>
      <c r="F96" s="250"/>
      <c r="G96" s="250"/>
      <c r="H96" s="250"/>
      <c r="I96" s="250"/>
    </row>
    <row r="97" spans="2:9" ht="18" customHeight="1">
      <c r="B97" s="249"/>
      <c r="C97" s="250"/>
      <c r="D97" s="251"/>
      <c r="E97" s="250"/>
      <c r="F97" s="250"/>
      <c r="G97" s="250"/>
      <c r="H97" s="250"/>
      <c r="I97" s="250"/>
    </row>
    <row r="98" spans="2:9" ht="18" customHeight="1">
      <c r="B98" s="212"/>
      <c r="D98" s="208"/>
    </row>
    <row r="99" spans="2:9" ht="18" customHeight="1">
      <c r="B99" s="212"/>
      <c r="D99" s="208"/>
    </row>
    <row r="100" spans="2:9" ht="18" customHeight="1">
      <c r="B100" s="212"/>
      <c r="D100" s="208"/>
    </row>
    <row r="101" spans="2:9" ht="18" customHeight="1">
      <c r="B101" s="212"/>
      <c r="D101" s="208"/>
    </row>
    <row r="102" spans="2:9" ht="18" customHeight="1">
      <c r="B102" s="212"/>
      <c r="D102" s="208"/>
    </row>
    <row r="103" spans="2:9" ht="18" customHeight="1">
      <c r="B103" s="212"/>
      <c r="D103" s="208"/>
    </row>
    <row r="104" spans="2:9" ht="18" customHeight="1">
      <c r="B104" s="212"/>
      <c r="D104" s="208"/>
    </row>
    <row r="105" spans="2:9" ht="18" customHeight="1">
      <c r="B105" s="212"/>
      <c r="D105" s="208"/>
    </row>
    <row r="106" spans="2:9" ht="18" customHeight="1">
      <c r="B106" s="212"/>
      <c r="D106" s="208"/>
    </row>
    <row r="107" spans="2:9" ht="18" customHeight="1">
      <c r="B107" s="212"/>
      <c r="D107" s="208"/>
    </row>
    <row r="108" spans="2:9" ht="18" customHeight="1">
      <c r="B108" s="212"/>
      <c r="D108" s="208"/>
    </row>
    <row r="109" spans="2:9" ht="18" customHeight="1">
      <c r="B109" s="212"/>
      <c r="D109" s="208"/>
    </row>
    <row r="110" spans="2:9" ht="18" customHeight="1">
      <c r="B110" s="212"/>
      <c r="D110" s="208"/>
    </row>
    <row r="111" spans="2:9" ht="18" customHeight="1">
      <c r="B111" s="212"/>
      <c r="D111" s="208"/>
    </row>
    <row r="112" spans="2:9" ht="18" customHeight="1">
      <c r="B112" s="212"/>
      <c r="D112" s="208"/>
    </row>
    <row r="113" spans="2:4">
      <c r="B113" s="212"/>
      <c r="D113" s="208"/>
    </row>
    <row r="114" spans="2:4">
      <c r="B114" s="212"/>
      <c r="D114" s="208"/>
    </row>
    <row r="115" spans="2:4">
      <c r="B115" s="212"/>
      <c r="D115" s="208"/>
    </row>
    <row r="116" spans="2:4">
      <c r="B116" s="212"/>
      <c r="D116" s="208"/>
    </row>
    <row r="117" spans="2:4">
      <c r="B117" s="212"/>
      <c r="D117" s="208"/>
    </row>
    <row r="118" spans="2:4">
      <c r="B118" s="212"/>
      <c r="D118" s="208"/>
    </row>
    <row r="119" spans="2:4">
      <c r="B119" s="212"/>
      <c r="D119" s="208"/>
    </row>
    <row r="120" spans="2:4">
      <c r="B120" s="212"/>
    </row>
  </sheetData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I86"/>
  <sheetViews>
    <sheetView showGridLines="0" showRowColHeaders="0" zoomScaleNormal="100" workbookViewId="0">
      <pane ySplit="5" topLeftCell="A50" activePane="bottomLeft" state="frozen"/>
      <selection activeCell="J28" sqref="J28"/>
      <selection pane="bottomLeft" activeCell="N71" sqref="N71"/>
    </sheetView>
  </sheetViews>
  <sheetFormatPr baseColWidth="10" defaultColWidth="10.28515625" defaultRowHeight="15.75"/>
  <cols>
    <col min="1" max="1" width="2.7109375" style="257" customWidth="1"/>
    <col min="2" max="2" width="7" style="280" customWidth="1"/>
    <col min="3" max="3" width="27.42578125" style="253" customWidth="1"/>
    <col min="4" max="4" width="20.7109375" style="254" customWidth="1"/>
    <col min="5" max="5" width="20.7109375" style="255" customWidth="1"/>
    <col min="6" max="7" width="20.7109375" style="256" customWidth="1"/>
    <col min="8" max="16384" width="10.28515625" style="257"/>
  </cols>
  <sheetData>
    <row r="1" spans="2:9">
      <c r="B1" s="252"/>
    </row>
    <row r="2" spans="2:9" s="253" customFormat="1" ht="22.7" customHeight="1">
      <c r="B2" s="258"/>
      <c r="C2" s="504" t="s">
        <v>161</v>
      </c>
      <c r="D2" s="505"/>
      <c r="E2" s="505"/>
      <c r="F2" s="505"/>
      <c r="G2" s="505"/>
    </row>
    <row r="3" spans="2:9" s="253" customFormat="1" ht="18.95" customHeight="1">
      <c r="B3" s="258"/>
      <c r="C3" s="504" t="s">
        <v>151</v>
      </c>
      <c r="D3" s="505"/>
      <c r="E3" s="505"/>
      <c r="F3" s="505"/>
      <c r="G3" s="505"/>
    </row>
    <row r="4" spans="2:9" ht="19.7" customHeight="1">
      <c r="B4" s="510" t="s">
        <v>167</v>
      </c>
      <c r="C4" s="506" t="s">
        <v>203</v>
      </c>
      <c r="D4" s="508" t="s">
        <v>162</v>
      </c>
      <c r="E4" s="259" t="s">
        <v>163</v>
      </c>
      <c r="F4" s="259"/>
      <c r="G4" s="260"/>
      <c r="I4" s="9" t="s">
        <v>178</v>
      </c>
    </row>
    <row r="5" spans="2:9" ht="19.7" customHeight="1">
      <c r="B5" s="511"/>
      <c r="C5" s="507"/>
      <c r="D5" s="509"/>
      <c r="E5" s="261" t="s">
        <v>4</v>
      </c>
      <c r="F5" s="262" t="s">
        <v>3</v>
      </c>
      <c r="G5" s="263" t="s">
        <v>6</v>
      </c>
    </row>
    <row r="6" spans="2:9">
      <c r="B6" s="264">
        <v>4</v>
      </c>
      <c r="C6" s="265" t="s">
        <v>53</v>
      </c>
      <c r="D6" s="266">
        <v>36564</v>
      </c>
      <c r="E6" s="382">
        <v>0.40055253418588083</v>
      </c>
      <c r="F6" s="382">
        <v>0.26082004555808658</v>
      </c>
      <c r="G6" s="382">
        <v>0.33436056878972154</v>
      </c>
    </row>
    <row r="7" spans="2:9">
      <c r="B7" s="267">
        <v>11</v>
      </c>
      <c r="C7" s="268" t="s">
        <v>54</v>
      </c>
      <c r="D7" s="269">
        <v>67196</v>
      </c>
      <c r="E7" s="383">
        <v>0.37184040306465516</v>
      </c>
      <c r="F7" s="383">
        <v>0.23488505070550444</v>
      </c>
      <c r="G7" s="383">
        <v>0.29929536688135261</v>
      </c>
      <c r="H7" s="253"/>
    </row>
    <row r="8" spans="2:9">
      <c r="B8" s="267">
        <v>14</v>
      </c>
      <c r="C8" s="268" t="s">
        <v>55</v>
      </c>
      <c r="D8" s="269">
        <v>58204</v>
      </c>
      <c r="E8" s="383">
        <v>0.39537481251396173</v>
      </c>
      <c r="F8" s="383">
        <v>0.26325999349202772</v>
      </c>
      <c r="G8" s="383">
        <v>0.33467885687999538</v>
      </c>
      <c r="H8" s="253"/>
    </row>
    <row r="9" spans="2:9">
      <c r="B9" s="267">
        <v>18</v>
      </c>
      <c r="C9" s="268" t="s">
        <v>56</v>
      </c>
      <c r="D9" s="269">
        <v>63003</v>
      </c>
      <c r="E9" s="383">
        <v>0.39401100178197879</v>
      </c>
      <c r="F9" s="383">
        <v>0.25713133640552993</v>
      </c>
      <c r="G9" s="383">
        <v>0.33149528825562857</v>
      </c>
      <c r="H9" s="253"/>
    </row>
    <row r="10" spans="2:9">
      <c r="B10" s="267">
        <v>21</v>
      </c>
      <c r="C10" s="268" t="s">
        <v>57</v>
      </c>
      <c r="D10" s="269">
        <v>30757</v>
      </c>
      <c r="E10" s="383">
        <v>0.39093604404913174</v>
      </c>
      <c r="F10" s="383">
        <v>0.22761656994196519</v>
      </c>
      <c r="G10" s="383">
        <v>0.30895721790840874</v>
      </c>
      <c r="H10" s="253"/>
    </row>
    <row r="11" spans="2:9">
      <c r="B11" s="267">
        <v>23</v>
      </c>
      <c r="C11" s="268" t="s">
        <v>58</v>
      </c>
      <c r="D11" s="269">
        <v>55152</v>
      </c>
      <c r="E11" s="383">
        <v>0.46389798846684893</v>
      </c>
      <c r="F11" s="383">
        <v>0.29798224835183651</v>
      </c>
      <c r="G11" s="383">
        <v>0.38312770923641215</v>
      </c>
      <c r="H11" s="253"/>
    </row>
    <row r="12" spans="2:9">
      <c r="B12" s="267">
        <v>29</v>
      </c>
      <c r="C12" s="268" t="s">
        <v>59</v>
      </c>
      <c r="D12" s="269">
        <v>78665</v>
      </c>
      <c r="E12" s="383">
        <v>0.35486719412263351</v>
      </c>
      <c r="F12" s="383">
        <v>0.21347209394874567</v>
      </c>
      <c r="G12" s="383">
        <v>0.28632525296644101</v>
      </c>
      <c r="H12" s="253"/>
    </row>
    <row r="13" spans="2:9">
      <c r="B13" s="267">
        <v>41</v>
      </c>
      <c r="C13" s="268" t="s">
        <v>60</v>
      </c>
      <c r="D13" s="269">
        <v>111026</v>
      </c>
      <c r="E13" s="383">
        <v>0.34841328818157791</v>
      </c>
      <c r="F13" s="383">
        <v>0.22398145729955601</v>
      </c>
      <c r="G13" s="383">
        <v>0.28890299816290316</v>
      </c>
      <c r="H13" s="253"/>
    </row>
    <row r="14" spans="2:9" s="274" customFormat="1">
      <c r="B14" s="270"/>
      <c r="C14" s="271" t="s">
        <v>52</v>
      </c>
      <c r="D14" s="272">
        <v>500567</v>
      </c>
      <c r="E14" s="384">
        <v>0.38007533316947784</v>
      </c>
      <c r="F14" s="384">
        <v>0.24101130486993913</v>
      </c>
      <c r="G14" s="384">
        <v>0.31277989428767272</v>
      </c>
      <c r="H14" s="273"/>
    </row>
    <row r="15" spans="2:9">
      <c r="B15" s="267">
        <v>22</v>
      </c>
      <c r="C15" s="268" t="s">
        <v>62</v>
      </c>
      <c r="D15" s="269">
        <v>13346</v>
      </c>
      <c r="E15" s="383">
        <v>0.33005410723069356</v>
      </c>
      <c r="F15" s="383">
        <v>0.17079838918239923</v>
      </c>
      <c r="G15" s="383">
        <v>0.24947659638103784</v>
      </c>
      <c r="H15" s="253"/>
    </row>
    <row r="16" spans="2:9">
      <c r="B16" s="267">
        <v>44</v>
      </c>
      <c r="C16" s="268" t="s">
        <v>63</v>
      </c>
      <c r="D16" s="269">
        <v>9025</v>
      </c>
      <c r="E16" s="383">
        <v>0.3123353567747108</v>
      </c>
      <c r="F16" s="383">
        <v>0.19368660845039865</v>
      </c>
      <c r="G16" s="383">
        <v>0.25139976043900947</v>
      </c>
      <c r="H16" s="253"/>
    </row>
    <row r="17" spans="2:8">
      <c r="B17" s="267">
        <v>50</v>
      </c>
      <c r="C17" s="268" t="s">
        <v>64</v>
      </c>
      <c r="D17" s="269">
        <v>41191</v>
      </c>
      <c r="E17" s="383">
        <v>0.26024399828522438</v>
      </c>
      <c r="F17" s="383">
        <v>0.11581445854914811</v>
      </c>
      <c r="G17" s="383">
        <v>0.19067170915285306</v>
      </c>
      <c r="H17" s="253"/>
    </row>
    <row r="18" spans="2:8" s="274" customFormat="1">
      <c r="B18" s="267"/>
      <c r="C18" s="271" t="s">
        <v>61</v>
      </c>
      <c r="D18" s="272">
        <v>63562</v>
      </c>
      <c r="E18" s="384">
        <v>0.27791786165701049</v>
      </c>
      <c r="F18" s="384">
        <v>0.1353640843234136</v>
      </c>
      <c r="G18" s="384">
        <v>0.20810932926469913</v>
      </c>
      <c r="H18" s="273"/>
    </row>
    <row r="19" spans="2:8" s="274" customFormat="1">
      <c r="B19" s="267">
        <v>33</v>
      </c>
      <c r="C19" s="271" t="s">
        <v>65</v>
      </c>
      <c r="D19" s="272">
        <v>45959</v>
      </c>
      <c r="E19" s="384">
        <v>0.21533421821772078</v>
      </c>
      <c r="F19" s="384">
        <v>8.832407426249636E-2</v>
      </c>
      <c r="G19" s="384">
        <v>0.15300642867368239</v>
      </c>
      <c r="H19" s="273"/>
    </row>
    <row r="20" spans="2:8" s="274" customFormat="1">
      <c r="B20" s="267">
        <v>7</v>
      </c>
      <c r="C20" s="271" t="s">
        <v>184</v>
      </c>
      <c r="D20" s="272">
        <v>36042</v>
      </c>
      <c r="E20" s="384">
        <v>0.23193241384438082</v>
      </c>
      <c r="F20" s="384">
        <v>0.12148273141654979</v>
      </c>
      <c r="G20" s="384">
        <v>0.18124308558785074</v>
      </c>
      <c r="H20" s="273"/>
    </row>
    <row r="21" spans="2:8">
      <c r="B21" s="267">
        <v>35</v>
      </c>
      <c r="C21" s="268" t="s">
        <v>67</v>
      </c>
      <c r="D21" s="269">
        <v>48826</v>
      </c>
      <c r="E21" s="383">
        <v>0.33215815225374873</v>
      </c>
      <c r="F21" s="383">
        <v>0.21487575888265933</v>
      </c>
      <c r="G21" s="383">
        <v>0.27288376200216852</v>
      </c>
      <c r="H21" s="253"/>
    </row>
    <row r="22" spans="2:8">
      <c r="B22" s="267">
        <v>38</v>
      </c>
      <c r="C22" s="268" t="s">
        <v>68</v>
      </c>
      <c r="D22" s="269">
        <v>51133</v>
      </c>
      <c r="E22" s="383">
        <v>0.37094407902780158</v>
      </c>
      <c r="F22" s="383">
        <v>0.26043872066948121</v>
      </c>
      <c r="G22" s="383">
        <v>0.31637792352431632</v>
      </c>
      <c r="H22" s="253"/>
    </row>
    <row r="23" spans="2:8" s="274" customFormat="1">
      <c r="B23" s="267"/>
      <c r="C23" s="271" t="s">
        <v>66</v>
      </c>
      <c r="D23" s="272">
        <v>99959</v>
      </c>
      <c r="E23" s="384">
        <v>0.35078776917159449</v>
      </c>
      <c r="F23" s="384">
        <v>0.23623804713013649</v>
      </c>
      <c r="G23" s="384">
        <v>0.29352569109606336</v>
      </c>
      <c r="H23" s="273"/>
    </row>
    <row r="24" spans="2:8" s="274" customFormat="1">
      <c r="B24" s="267">
        <v>39</v>
      </c>
      <c r="C24" s="271" t="s">
        <v>69</v>
      </c>
      <c r="D24" s="272">
        <v>24685</v>
      </c>
      <c r="E24" s="384">
        <v>0.22792822097530563</v>
      </c>
      <c r="F24" s="384">
        <v>0.11350587149081047</v>
      </c>
      <c r="G24" s="384">
        <v>0.17250054157553057</v>
      </c>
      <c r="H24" s="273"/>
    </row>
    <row r="25" spans="2:8">
      <c r="B25" s="267">
        <v>5</v>
      </c>
      <c r="C25" s="268" t="s">
        <v>71</v>
      </c>
      <c r="D25" s="269">
        <v>14743</v>
      </c>
      <c r="E25" s="383">
        <v>0.46282734132268089</v>
      </c>
      <c r="F25" s="383">
        <v>0.30808105116234297</v>
      </c>
      <c r="G25" s="383">
        <v>0.3799644339063426</v>
      </c>
      <c r="H25" s="253"/>
    </row>
    <row r="26" spans="2:8">
      <c r="B26" s="267">
        <v>9</v>
      </c>
      <c r="C26" s="268" t="s">
        <v>72</v>
      </c>
      <c r="D26" s="269">
        <v>17880</v>
      </c>
      <c r="E26" s="383">
        <v>0.26437363750467929</v>
      </c>
      <c r="F26" s="383">
        <v>0.12914431448421423</v>
      </c>
      <c r="G26" s="383">
        <v>0.1967061619195353</v>
      </c>
      <c r="H26" s="253"/>
    </row>
    <row r="27" spans="2:8">
      <c r="B27" s="267">
        <v>24</v>
      </c>
      <c r="C27" s="268" t="s">
        <v>73</v>
      </c>
      <c r="D27" s="269">
        <v>30204</v>
      </c>
      <c r="E27" s="383">
        <v>0.27796453483486006</v>
      </c>
      <c r="F27" s="383">
        <v>0.14958912814291697</v>
      </c>
      <c r="G27" s="383">
        <v>0.21476414624781354</v>
      </c>
      <c r="H27" s="253"/>
    </row>
    <row r="28" spans="2:8">
      <c r="B28" s="267">
        <v>34</v>
      </c>
      <c r="C28" s="268" t="s">
        <v>74</v>
      </c>
      <c r="D28" s="269">
        <v>10615</v>
      </c>
      <c r="E28" s="383">
        <v>0.33147783251231527</v>
      </c>
      <c r="F28" s="383">
        <v>0.17489535982717494</v>
      </c>
      <c r="G28" s="383">
        <v>0.24965309626284721</v>
      </c>
      <c r="H28" s="253"/>
    </row>
    <row r="29" spans="2:8">
      <c r="B29" s="267">
        <v>37</v>
      </c>
      <c r="C29" s="268" t="s">
        <v>75</v>
      </c>
      <c r="D29" s="269">
        <v>27046</v>
      </c>
      <c r="E29" s="383">
        <v>0.39672687659919437</v>
      </c>
      <c r="F29" s="383">
        <v>0.27633239491311523</v>
      </c>
      <c r="G29" s="383">
        <v>0.33523389275886861</v>
      </c>
      <c r="H29" s="253"/>
    </row>
    <row r="30" spans="2:8">
      <c r="B30" s="267">
        <v>40</v>
      </c>
      <c r="C30" s="268" t="s">
        <v>76</v>
      </c>
      <c r="D30" s="269">
        <v>9474</v>
      </c>
      <c r="E30" s="383">
        <v>0.37102065613608748</v>
      </c>
      <c r="F30" s="383">
        <v>0.19408577357620474</v>
      </c>
      <c r="G30" s="383">
        <v>0.28022953147184099</v>
      </c>
      <c r="H30" s="253"/>
    </row>
    <row r="31" spans="2:8">
      <c r="B31" s="267">
        <v>42</v>
      </c>
      <c r="C31" s="268" t="s">
        <v>77</v>
      </c>
      <c r="D31" s="269">
        <v>5653</v>
      </c>
      <c r="E31" s="383">
        <v>0.33117233927606698</v>
      </c>
      <c r="F31" s="383">
        <v>0.17621341898643825</v>
      </c>
      <c r="G31" s="383">
        <v>0.25333871112306178</v>
      </c>
      <c r="H31" s="253"/>
    </row>
    <row r="32" spans="2:8">
      <c r="B32" s="267">
        <v>47</v>
      </c>
      <c r="C32" s="268" t="s">
        <v>78</v>
      </c>
      <c r="D32" s="269">
        <v>23876</v>
      </c>
      <c r="E32" s="383">
        <v>0.28407969292633889</v>
      </c>
      <c r="F32" s="383">
        <v>0.13450830387837118</v>
      </c>
      <c r="G32" s="383">
        <v>0.20464733562471607</v>
      </c>
      <c r="H32" s="253"/>
    </row>
    <row r="33" spans="2:8">
      <c r="B33" s="267">
        <v>49</v>
      </c>
      <c r="C33" s="268" t="s">
        <v>79</v>
      </c>
      <c r="D33" s="269">
        <v>19496</v>
      </c>
      <c r="E33" s="383">
        <v>0.46607720508949751</v>
      </c>
      <c r="F33" s="383">
        <v>0.34916425586628091</v>
      </c>
      <c r="G33" s="383">
        <v>0.40554989287125831</v>
      </c>
      <c r="H33" s="253"/>
    </row>
    <row r="34" spans="2:8" s="274" customFormat="1">
      <c r="B34" s="267"/>
      <c r="C34" s="271" t="s">
        <v>70</v>
      </c>
      <c r="D34" s="272">
        <v>158987</v>
      </c>
      <c r="E34" s="384">
        <v>0.32897872127705663</v>
      </c>
      <c r="F34" s="384">
        <v>0.19174434511500651</v>
      </c>
      <c r="G34" s="384">
        <v>0.25876916716715737</v>
      </c>
      <c r="H34" s="273"/>
    </row>
    <row r="35" spans="2:8">
      <c r="B35" s="267">
        <v>2</v>
      </c>
      <c r="C35" s="268" t="s">
        <v>81</v>
      </c>
      <c r="D35" s="269">
        <v>27944</v>
      </c>
      <c r="E35" s="383">
        <v>0.45683687355777763</v>
      </c>
      <c r="F35" s="383">
        <v>0.31829522888130762</v>
      </c>
      <c r="G35" s="383">
        <v>0.38237547892720308</v>
      </c>
      <c r="H35" s="253"/>
    </row>
    <row r="36" spans="2:8">
      <c r="B36" s="267">
        <v>13</v>
      </c>
      <c r="C36" s="268" t="s">
        <v>82</v>
      </c>
      <c r="D36" s="269">
        <v>37332</v>
      </c>
      <c r="E36" s="383">
        <v>0.47299805451821375</v>
      </c>
      <c r="F36" s="383">
        <v>0.29334977155703823</v>
      </c>
      <c r="G36" s="383">
        <v>0.37378723404255321</v>
      </c>
      <c r="H36" s="253"/>
    </row>
    <row r="37" spans="2:8">
      <c r="B37" s="267">
        <v>16</v>
      </c>
      <c r="C37" s="268" t="s">
        <v>83</v>
      </c>
      <c r="D37" s="269">
        <v>18984</v>
      </c>
      <c r="E37" s="383">
        <v>0.50086723821794932</v>
      </c>
      <c r="F37" s="383">
        <v>0.36437895082505539</v>
      </c>
      <c r="G37" s="383">
        <v>0.4262140499764262</v>
      </c>
      <c r="H37" s="253"/>
    </row>
    <row r="38" spans="2:8">
      <c r="B38" s="267">
        <v>19</v>
      </c>
      <c r="C38" s="268" t="s">
        <v>84</v>
      </c>
      <c r="D38" s="269">
        <v>9084</v>
      </c>
      <c r="E38" s="383">
        <v>0.30600624811045046</v>
      </c>
      <c r="F38" s="383">
        <v>0.13259060284468713</v>
      </c>
      <c r="G38" s="383">
        <v>0.21346492774057102</v>
      </c>
      <c r="H38" s="253"/>
    </row>
    <row r="39" spans="2:8">
      <c r="B39" s="267">
        <v>45</v>
      </c>
      <c r="C39" s="268" t="s">
        <v>85</v>
      </c>
      <c r="D39" s="269">
        <v>39824</v>
      </c>
      <c r="E39" s="383">
        <v>0.44580455964430993</v>
      </c>
      <c r="F39" s="383">
        <v>0.24921072796934865</v>
      </c>
      <c r="G39" s="383">
        <v>0.33719148215570888</v>
      </c>
      <c r="H39" s="253"/>
    </row>
    <row r="40" spans="2:8" s="276" customFormat="1">
      <c r="B40" s="267"/>
      <c r="C40" s="271" t="s">
        <v>80</v>
      </c>
      <c r="D40" s="272">
        <v>133168</v>
      </c>
      <c r="E40" s="384">
        <v>0.44537079713653949</v>
      </c>
      <c r="F40" s="384">
        <v>0.27487122439602429</v>
      </c>
      <c r="G40" s="384">
        <v>0.35215096415236041</v>
      </c>
      <c r="H40" s="275"/>
    </row>
    <row r="41" spans="2:8">
      <c r="B41" s="267">
        <v>8</v>
      </c>
      <c r="C41" s="268" t="s">
        <v>87</v>
      </c>
      <c r="D41" s="269">
        <v>184304</v>
      </c>
      <c r="E41" s="383">
        <v>0.18850860709852277</v>
      </c>
      <c r="F41" s="383">
        <v>7.9707405390594385E-2</v>
      </c>
      <c r="G41" s="383">
        <v>0.14063521786539754</v>
      </c>
      <c r="H41" s="253"/>
    </row>
    <row r="42" spans="2:8">
      <c r="B42" s="267">
        <v>17</v>
      </c>
      <c r="C42" s="268" t="s">
        <v>185</v>
      </c>
      <c r="D42" s="269">
        <v>26736</v>
      </c>
      <c r="E42" s="383">
        <v>0.21350383402005141</v>
      </c>
      <c r="F42" s="383">
        <v>0.10752493452944782</v>
      </c>
      <c r="G42" s="383">
        <v>0.16620767255795449</v>
      </c>
      <c r="H42" s="253"/>
    </row>
    <row r="43" spans="2:8">
      <c r="B43" s="267">
        <v>25</v>
      </c>
      <c r="C43" s="268" t="s">
        <v>191</v>
      </c>
      <c r="D43" s="269">
        <v>21424</v>
      </c>
      <c r="E43" s="383">
        <v>0.278869984905801</v>
      </c>
      <c r="F43" s="383">
        <v>0.13975074646241725</v>
      </c>
      <c r="G43" s="383">
        <v>0.21449524934672259</v>
      </c>
      <c r="H43" s="253"/>
    </row>
    <row r="44" spans="2:8">
      <c r="B44" s="267">
        <v>43</v>
      </c>
      <c r="C44" s="268" t="s">
        <v>88</v>
      </c>
      <c r="D44" s="269">
        <v>32245</v>
      </c>
      <c r="E44" s="383">
        <v>0.24922559810189152</v>
      </c>
      <c r="F44" s="383">
        <v>0.11614847947103581</v>
      </c>
      <c r="G44" s="383">
        <v>0.18605067132875203</v>
      </c>
      <c r="H44" s="253"/>
    </row>
    <row r="45" spans="2:8" s="276" customFormat="1">
      <c r="B45" s="267"/>
      <c r="C45" s="271" t="s">
        <v>86</v>
      </c>
      <c r="D45" s="272">
        <v>264709</v>
      </c>
      <c r="E45" s="384">
        <v>0.20153300339071331</v>
      </c>
      <c r="F45" s="384">
        <v>8.9708770854946621E-2</v>
      </c>
      <c r="G45" s="384">
        <v>0.15173361367080829</v>
      </c>
      <c r="H45" s="275"/>
    </row>
    <row r="46" spans="2:8">
      <c r="B46" s="267">
        <v>3</v>
      </c>
      <c r="C46" s="268" t="s">
        <v>90</v>
      </c>
      <c r="D46" s="269">
        <v>92251</v>
      </c>
      <c r="E46" s="383">
        <v>0.33851678156055875</v>
      </c>
      <c r="F46" s="383">
        <v>0.22257552690575758</v>
      </c>
      <c r="G46" s="383">
        <v>0.28312356329776295</v>
      </c>
      <c r="H46" s="253"/>
    </row>
    <row r="47" spans="2:8">
      <c r="B47" s="267">
        <v>12</v>
      </c>
      <c r="C47" s="268" t="s">
        <v>91</v>
      </c>
      <c r="D47" s="269">
        <v>31712</v>
      </c>
      <c r="E47" s="383">
        <v>0.30881543088719127</v>
      </c>
      <c r="F47" s="383">
        <v>0.15632643984878808</v>
      </c>
      <c r="G47" s="383">
        <v>0.2370494401172091</v>
      </c>
      <c r="H47" s="253"/>
    </row>
    <row r="48" spans="2:8">
      <c r="B48" s="267">
        <v>46</v>
      </c>
      <c r="C48" s="268" t="s">
        <v>92</v>
      </c>
      <c r="D48" s="269">
        <v>134693</v>
      </c>
      <c r="E48" s="383">
        <v>0.31650910552151063</v>
      </c>
      <c r="F48" s="383">
        <v>0.16574847733602668</v>
      </c>
      <c r="G48" s="383">
        <v>0.24487009575336463</v>
      </c>
      <c r="H48" s="253"/>
    </row>
    <row r="49" spans="2:8" s="276" customFormat="1">
      <c r="B49" s="267"/>
      <c r="C49" s="271" t="s">
        <v>89</v>
      </c>
      <c r="D49" s="272">
        <v>258656</v>
      </c>
      <c r="E49" s="384">
        <v>0.32255067998119502</v>
      </c>
      <c r="F49" s="384">
        <v>0.18294219972292533</v>
      </c>
      <c r="G49" s="384">
        <v>0.25617875147325364</v>
      </c>
      <c r="H49" s="275"/>
    </row>
    <row r="50" spans="2:8">
      <c r="B50" s="267">
        <v>6</v>
      </c>
      <c r="C50" s="268" t="s">
        <v>94</v>
      </c>
      <c r="D50" s="269">
        <v>60019</v>
      </c>
      <c r="E50" s="383">
        <v>0.51076119639183415</v>
      </c>
      <c r="F50" s="383">
        <v>0.38506592643997223</v>
      </c>
      <c r="G50" s="383">
        <v>0.44379621413782905</v>
      </c>
      <c r="H50" s="253"/>
    </row>
    <row r="51" spans="2:8">
      <c r="B51" s="267">
        <v>10</v>
      </c>
      <c r="C51" s="268" t="s">
        <v>95</v>
      </c>
      <c r="D51" s="269">
        <v>38964</v>
      </c>
      <c r="E51" s="383">
        <v>0.47227352867097638</v>
      </c>
      <c r="F51" s="383">
        <v>0.341393111171018</v>
      </c>
      <c r="G51" s="383">
        <v>0.40643808609844889</v>
      </c>
      <c r="H51" s="253"/>
    </row>
    <row r="52" spans="2:8" s="276" customFormat="1">
      <c r="B52" s="267"/>
      <c r="C52" s="271" t="s">
        <v>93</v>
      </c>
      <c r="D52" s="272">
        <v>98983</v>
      </c>
      <c r="E52" s="384">
        <v>0.49421657614089537</v>
      </c>
      <c r="F52" s="384">
        <v>0.36755547795432059</v>
      </c>
      <c r="G52" s="384">
        <v>0.42829944571129391</v>
      </c>
      <c r="H52" s="275"/>
    </row>
    <row r="53" spans="2:8">
      <c r="B53" s="267">
        <v>15</v>
      </c>
      <c r="C53" s="268" t="s">
        <v>186</v>
      </c>
      <c r="D53" s="269">
        <v>83583</v>
      </c>
      <c r="E53" s="383">
        <v>0.3562211148048125</v>
      </c>
      <c r="F53" s="383">
        <v>0.18849207762150613</v>
      </c>
      <c r="G53" s="383">
        <v>0.27790504752943368</v>
      </c>
      <c r="H53" s="253"/>
    </row>
    <row r="54" spans="2:8">
      <c r="B54" s="267">
        <v>27</v>
      </c>
      <c r="C54" s="268" t="s">
        <v>97</v>
      </c>
      <c r="D54" s="269">
        <v>36475</v>
      </c>
      <c r="E54" s="383">
        <v>0.35298444395755735</v>
      </c>
      <c r="F54" s="383">
        <v>0.27218333268155331</v>
      </c>
      <c r="G54" s="383">
        <v>0.31706363004172461</v>
      </c>
      <c r="H54" s="253"/>
    </row>
    <row r="55" spans="2:8">
      <c r="B55" s="267">
        <v>32</v>
      </c>
      <c r="C55" s="268" t="s">
        <v>187</v>
      </c>
      <c r="D55" s="269">
        <v>37977</v>
      </c>
      <c r="E55" s="383">
        <v>0.41487560913054627</v>
      </c>
      <c r="F55" s="383">
        <v>0.28330303280720603</v>
      </c>
      <c r="G55" s="383">
        <v>0.35529048554588832</v>
      </c>
      <c r="H55" s="253"/>
    </row>
    <row r="56" spans="2:8">
      <c r="B56" s="267">
        <v>36</v>
      </c>
      <c r="C56" s="268" t="s">
        <v>98</v>
      </c>
      <c r="D56" s="269">
        <v>63671</v>
      </c>
      <c r="E56" s="383">
        <v>0.34125492061786844</v>
      </c>
      <c r="F56" s="383">
        <v>0.16815856777493607</v>
      </c>
      <c r="G56" s="383">
        <v>0.26042267404526137</v>
      </c>
      <c r="H56" s="253"/>
    </row>
    <row r="57" spans="2:8" s="276" customFormat="1">
      <c r="B57" s="267"/>
      <c r="C57" s="271" t="s">
        <v>96</v>
      </c>
      <c r="D57" s="272">
        <v>221706</v>
      </c>
      <c r="E57" s="384">
        <v>0.35930369097049886</v>
      </c>
      <c r="F57" s="384">
        <v>0.20698136063680492</v>
      </c>
      <c r="G57" s="384">
        <v>0.28898748927894552</v>
      </c>
      <c r="H57" s="275"/>
    </row>
    <row r="58" spans="2:8" s="276" customFormat="1">
      <c r="B58" s="267">
        <v>28</v>
      </c>
      <c r="C58" s="271" t="s">
        <v>99</v>
      </c>
      <c r="D58" s="272">
        <v>178169</v>
      </c>
      <c r="E58" s="384">
        <v>0.20745460902140261</v>
      </c>
      <c r="F58" s="384">
        <v>8.4560833165511093E-2</v>
      </c>
      <c r="G58" s="384">
        <v>0.14993907139418788</v>
      </c>
      <c r="H58" s="275"/>
    </row>
    <row r="59" spans="2:8" s="276" customFormat="1">
      <c r="B59" s="267">
        <v>30</v>
      </c>
      <c r="C59" s="271" t="s">
        <v>100</v>
      </c>
      <c r="D59" s="272">
        <v>72517</v>
      </c>
      <c r="E59" s="384">
        <v>0.36210119689412568</v>
      </c>
      <c r="F59" s="384">
        <v>0.20949863366930743</v>
      </c>
      <c r="G59" s="384">
        <v>0.2874920710434507</v>
      </c>
      <c r="H59" s="275"/>
    </row>
    <row r="60" spans="2:8" s="276" customFormat="1">
      <c r="B60" s="267">
        <v>31</v>
      </c>
      <c r="C60" s="271" t="s">
        <v>101</v>
      </c>
      <c r="D60" s="272">
        <v>22866</v>
      </c>
      <c r="E60" s="384">
        <v>0.23656693092376324</v>
      </c>
      <c r="F60" s="384">
        <v>9.0018974232702303E-2</v>
      </c>
      <c r="G60" s="384">
        <v>0.16399979917806451</v>
      </c>
      <c r="H60" s="275"/>
    </row>
    <row r="61" spans="2:8">
      <c r="B61" s="267">
        <v>1</v>
      </c>
      <c r="C61" s="268" t="s">
        <v>188</v>
      </c>
      <c r="D61" s="269">
        <v>8241</v>
      </c>
      <c r="E61" s="383">
        <v>0.15571256160112643</v>
      </c>
      <c r="F61" s="383">
        <v>5.180875284593979E-2</v>
      </c>
      <c r="G61" s="383">
        <v>0.10391919497616706</v>
      </c>
      <c r="H61" s="253"/>
    </row>
    <row r="62" spans="2:8">
      <c r="B62" s="267">
        <v>20</v>
      </c>
      <c r="C62" s="268" t="s">
        <v>189</v>
      </c>
      <c r="D62" s="269">
        <v>19051</v>
      </c>
      <c r="E62" s="383">
        <v>0.1444839997639793</v>
      </c>
      <c r="F62" s="383">
        <v>4.8277771624764647E-2</v>
      </c>
      <c r="G62" s="383">
        <v>9.9236362878693168E-2</v>
      </c>
      <c r="H62" s="253"/>
    </row>
    <row r="63" spans="2:8">
      <c r="B63" s="267">
        <v>48</v>
      </c>
      <c r="C63" s="268" t="s">
        <v>190</v>
      </c>
      <c r="D63" s="269">
        <v>33553</v>
      </c>
      <c r="E63" s="383">
        <v>0.16552019221275055</v>
      </c>
      <c r="F63" s="383">
        <v>5.8755285319914738E-2</v>
      </c>
      <c r="G63" s="383">
        <v>0.11373859749627967</v>
      </c>
      <c r="H63" s="253"/>
    </row>
    <row r="64" spans="2:8" s="276" customFormat="1">
      <c r="B64" s="267">
        <v>16</v>
      </c>
      <c r="C64" s="271" t="s">
        <v>164</v>
      </c>
      <c r="D64" s="272">
        <v>60845</v>
      </c>
      <c r="E64" s="384">
        <v>0.15689923748947585</v>
      </c>
      <c r="F64" s="384">
        <v>5.4282625822172553E-2</v>
      </c>
      <c r="G64" s="384">
        <v>0.10744703582509682</v>
      </c>
      <c r="H64" s="275"/>
    </row>
    <row r="65" spans="2:9" s="276" customFormat="1">
      <c r="B65" s="267">
        <v>26</v>
      </c>
      <c r="C65" s="271" t="s">
        <v>160</v>
      </c>
      <c r="D65" s="272">
        <v>15689</v>
      </c>
      <c r="E65" s="384">
        <v>0.28801282760145969</v>
      </c>
      <c r="F65" s="384">
        <v>0.15117879882980553</v>
      </c>
      <c r="G65" s="384">
        <v>0.22085362763591318</v>
      </c>
      <c r="H65" s="275"/>
    </row>
    <row r="66" spans="2:9">
      <c r="B66" s="267">
        <v>51</v>
      </c>
      <c r="C66" s="268" t="s">
        <v>104</v>
      </c>
      <c r="D66" s="269">
        <v>2182</v>
      </c>
      <c r="E66" s="383">
        <v>0.30338541666666669</v>
      </c>
      <c r="F66" s="383">
        <v>0.18313478159308572</v>
      </c>
      <c r="G66" s="383">
        <v>0.24547193160085498</v>
      </c>
      <c r="H66" s="253"/>
    </row>
    <row r="67" spans="2:9">
      <c r="B67" s="267">
        <v>52</v>
      </c>
      <c r="C67" s="268" t="s">
        <v>105</v>
      </c>
      <c r="D67" s="269">
        <v>2306</v>
      </c>
      <c r="E67" s="383">
        <v>0.32795698924731181</v>
      </c>
      <c r="F67" s="383">
        <v>0.22785768357305072</v>
      </c>
      <c r="G67" s="383">
        <v>0.27982041014439996</v>
      </c>
      <c r="H67" s="253"/>
    </row>
    <row r="68" spans="2:9" ht="18.600000000000001" customHeight="1">
      <c r="B68" s="277"/>
      <c r="C68" s="278" t="s">
        <v>45</v>
      </c>
      <c r="D68" s="279">
        <v>2261557</v>
      </c>
      <c r="E68" s="384">
        <v>0.28928119457528206</v>
      </c>
      <c r="F68" s="384">
        <v>0.1635998476019988</v>
      </c>
      <c r="G68" s="384">
        <v>0.22917733440087523</v>
      </c>
    </row>
    <row r="69" spans="2:9">
      <c r="C69" s="281"/>
      <c r="D69" s="308"/>
      <c r="E69" s="314"/>
      <c r="F69" s="309"/>
      <c r="G69" s="304"/>
      <c r="H69" s="309"/>
      <c r="I69" s="304"/>
    </row>
    <row r="70" spans="2:9">
      <c r="F70" s="350"/>
      <c r="G70" s="350"/>
      <c r="H70" s="253"/>
      <c r="I70" s="253"/>
    </row>
    <row r="73" spans="2:9">
      <c r="F73" s="350"/>
      <c r="G73" s="350"/>
      <c r="H73" s="253"/>
      <c r="I73" s="253"/>
    </row>
    <row r="74" spans="2:9">
      <c r="F74" s="350"/>
      <c r="G74" s="350"/>
      <c r="H74" s="253"/>
      <c r="I74" s="253"/>
    </row>
    <row r="75" spans="2:9">
      <c r="D75" s="308"/>
      <c r="E75" s="314"/>
      <c r="F75" s="309"/>
      <c r="G75" s="304"/>
      <c r="H75" s="309"/>
      <c r="I75" s="304"/>
    </row>
    <row r="76" spans="2:9">
      <c r="F76" s="350"/>
      <c r="G76" s="350"/>
      <c r="H76" s="253"/>
      <c r="I76" s="253"/>
    </row>
    <row r="77" spans="2:9">
      <c r="F77" s="350"/>
      <c r="G77" s="350"/>
      <c r="H77" s="253"/>
      <c r="I77" s="253"/>
    </row>
    <row r="79" spans="2:9">
      <c r="F79" s="350"/>
      <c r="G79" s="350"/>
      <c r="H79" s="253"/>
      <c r="I79" s="253"/>
    </row>
    <row r="80" spans="2:9">
      <c r="D80" s="319"/>
      <c r="E80" s="295"/>
      <c r="F80" s="296"/>
      <c r="G80" s="320"/>
      <c r="H80" s="296"/>
      <c r="I80" s="321"/>
    </row>
    <row r="81" spans="4:9">
      <c r="D81" s="308"/>
      <c r="E81" s="303"/>
      <c r="F81" s="305"/>
      <c r="G81" s="304"/>
      <c r="H81" s="305"/>
      <c r="I81" s="304"/>
    </row>
    <row r="82" spans="4:9">
      <c r="D82" s="308"/>
      <c r="E82" s="314"/>
      <c r="F82" s="309"/>
      <c r="G82" s="304"/>
      <c r="H82" s="309"/>
      <c r="I82" s="304"/>
    </row>
    <row r="83" spans="4:9">
      <c r="F83" s="350"/>
      <c r="G83" s="350"/>
      <c r="H83" s="253"/>
      <c r="I83" s="253"/>
    </row>
    <row r="84" spans="4:9">
      <c r="F84" s="350"/>
      <c r="G84" s="350"/>
      <c r="H84" s="253"/>
      <c r="I84" s="253"/>
    </row>
    <row r="85" spans="4:9">
      <c r="F85" s="350"/>
      <c r="G85" s="350"/>
      <c r="H85" s="253"/>
      <c r="I85" s="253"/>
    </row>
    <row r="86" spans="4:9">
      <c r="F86" s="350"/>
      <c r="G86" s="350"/>
      <c r="H86" s="253"/>
      <c r="I86" s="25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5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O102"/>
  <sheetViews>
    <sheetView showGridLines="0" showRowColHeaders="0" showOutlineSymbols="0" zoomScaleNormal="100" workbookViewId="0">
      <pane ySplit="8" topLeftCell="A65" activePane="bottomLeft" state="frozen"/>
      <selection activeCell="J28" sqref="J28"/>
      <selection pane="bottomLeft" activeCell="G79" sqref="G79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3.7109375" style="180" customWidth="1"/>
    <col min="10" max="16384" width="11.42578125" style="221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20" customFormat="1" ht="18.75">
      <c r="A3" s="413"/>
      <c r="B3" s="8"/>
      <c r="C3" s="171" t="s">
        <v>213</v>
      </c>
      <c r="D3" s="213"/>
      <c r="E3" s="214"/>
      <c r="F3" s="213"/>
      <c r="G3" s="213"/>
      <c r="H3" s="213"/>
      <c r="I3" s="213"/>
    </row>
    <row r="4" spans="1:255" s="2" customFormat="1" ht="15.75" customHeight="1">
      <c r="A4" s="412"/>
      <c r="B4" s="8"/>
      <c r="C4" s="215"/>
      <c r="D4" s="213"/>
      <c r="E4" s="214"/>
      <c r="F4" s="213"/>
      <c r="G4" s="213"/>
      <c r="H4" s="213"/>
      <c r="I4" s="213"/>
    </row>
    <row r="5" spans="1:255" s="220" customFormat="1" ht="18.75">
      <c r="A5" s="413"/>
      <c r="B5" s="8"/>
      <c r="C5" s="175" t="s">
        <v>214</v>
      </c>
      <c r="D5" s="213"/>
      <c r="E5" s="214"/>
      <c r="F5" s="213"/>
      <c r="G5" s="213"/>
      <c r="H5" s="213"/>
      <c r="I5" s="213"/>
      <c r="K5" s="9" t="s">
        <v>178</v>
      </c>
    </row>
    <row r="6" spans="1:255" ht="2.4500000000000002" customHeight="1">
      <c r="C6" s="177"/>
      <c r="D6" s="178"/>
      <c r="E6" s="179"/>
      <c r="F6" s="178"/>
      <c r="G6" s="178"/>
      <c r="H6" s="178"/>
      <c r="I6" s="178"/>
    </row>
    <row r="7" spans="1:255" ht="69" customHeight="1">
      <c r="B7" s="222" t="s">
        <v>167</v>
      </c>
      <c r="C7" s="223" t="s">
        <v>47</v>
      </c>
      <c r="D7" s="222" t="s">
        <v>207</v>
      </c>
      <c r="E7" s="224" t="s">
        <v>208</v>
      </c>
      <c r="F7" s="222" t="s">
        <v>209</v>
      </c>
      <c r="G7" s="222" t="s">
        <v>210</v>
      </c>
      <c r="H7" s="222" t="s">
        <v>211</v>
      </c>
      <c r="I7" s="222" t="s">
        <v>212</v>
      </c>
    </row>
    <row r="8" spans="1:255" ht="29.25" hidden="1" customHeight="1">
      <c r="B8" s="225"/>
      <c r="C8" s="187"/>
      <c r="D8" s="187"/>
      <c r="E8" s="188"/>
      <c r="F8" s="187"/>
      <c r="G8" s="187"/>
      <c r="H8" s="187"/>
      <c r="I8" s="187"/>
    </row>
    <row r="9" spans="1:255" s="229" customFormat="1" ht="18" customHeight="1">
      <c r="A9" s="12"/>
      <c r="B9" s="226"/>
      <c r="C9" s="227" t="s">
        <v>52</v>
      </c>
      <c r="D9" s="228">
        <v>4538</v>
      </c>
      <c r="E9" s="228">
        <v>554.39918751944958</v>
      </c>
      <c r="F9" s="228">
        <v>477</v>
      </c>
      <c r="G9" s="228">
        <v>1977</v>
      </c>
      <c r="H9" s="228">
        <v>1226</v>
      </c>
      <c r="I9" s="228">
        <v>858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2" customFormat="1" ht="18" customHeight="1">
      <c r="B10" s="226">
        <v>4</v>
      </c>
      <c r="C10" s="230" t="s">
        <v>53</v>
      </c>
      <c r="D10" s="231">
        <v>495</v>
      </c>
      <c r="E10" s="231">
        <v>70.25454545454545</v>
      </c>
      <c r="F10" s="231">
        <v>46</v>
      </c>
      <c r="G10" s="231">
        <v>209</v>
      </c>
      <c r="H10" s="231">
        <v>136</v>
      </c>
      <c r="I10" s="231">
        <v>104</v>
      </c>
    </row>
    <row r="11" spans="1:255" s="233" customFormat="1" ht="18" customHeight="1">
      <c r="B11" s="226">
        <v>11</v>
      </c>
      <c r="C11" s="230" t="s">
        <v>54</v>
      </c>
      <c r="D11" s="231">
        <v>317</v>
      </c>
      <c r="E11" s="231">
        <v>70.438485804416402</v>
      </c>
      <c r="F11" s="231">
        <v>32</v>
      </c>
      <c r="G11" s="231">
        <v>127</v>
      </c>
      <c r="H11" s="231">
        <v>91</v>
      </c>
      <c r="I11" s="231">
        <v>67</v>
      </c>
    </row>
    <row r="12" spans="1:255" s="233" customFormat="1" ht="18" customHeight="1">
      <c r="B12" s="226">
        <v>14</v>
      </c>
      <c r="C12" s="230" t="s">
        <v>55</v>
      </c>
      <c r="D12" s="231">
        <v>162</v>
      </c>
      <c r="E12" s="231">
        <v>72.833333333333329</v>
      </c>
      <c r="F12" s="231">
        <v>8</v>
      </c>
      <c r="G12" s="231">
        <v>69</v>
      </c>
      <c r="H12" s="231">
        <v>49</v>
      </c>
      <c r="I12" s="231">
        <v>36</v>
      </c>
    </row>
    <row r="13" spans="1:255" s="233" customFormat="1" ht="18" customHeight="1">
      <c r="B13" s="226">
        <v>18</v>
      </c>
      <c r="C13" s="230" t="s">
        <v>56</v>
      </c>
      <c r="D13" s="231">
        <v>1017</v>
      </c>
      <c r="E13" s="231">
        <v>68.541258603736466</v>
      </c>
      <c r="F13" s="231">
        <v>110</v>
      </c>
      <c r="G13" s="231">
        <v>428</v>
      </c>
      <c r="H13" s="231">
        <v>288</v>
      </c>
      <c r="I13" s="231">
        <v>191</v>
      </c>
    </row>
    <row r="14" spans="1:255" s="233" customFormat="1" ht="18" customHeight="1">
      <c r="B14" s="226">
        <v>21</v>
      </c>
      <c r="C14" s="230" t="s">
        <v>57</v>
      </c>
      <c r="D14" s="231">
        <v>385</v>
      </c>
      <c r="E14" s="231">
        <v>69.288311688311694</v>
      </c>
      <c r="F14" s="231">
        <v>42</v>
      </c>
      <c r="G14" s="231">
        <v>157</v>
      </c>
      <c r="H14" s="231">
        <v>108</v>
      </c>
      <c r="I14" s="231">
        <v>78</v>
      </c>
    </row>
    <row r="15" spans="1:255" s="233" customFormat="1" ht="18" customHeight="1">
      <c r="B15" s="226">
        <v>23</v>
      </c>
      <c r="C15" s="230" t="s">
        <v>58</v>
      </c>
      <c r="D15" s="231">
        <v>561</v>
      </c>
      <c r="E15" s="231">
        <v>69.834224598930476</v>
      </c>
      <c r="F15" s="231">
        <v>45</v>
      </c>
      <c r="G15" s="231">
        <v>252</v>
      </c>
      <c r="H15" s="231">
        <v>154</v>
      </c>
      <c r="I15" s="231">
        <v>110</v>
      </c>
    </row>
    <row r="16" spans="1:255" s="233" customFormat="1" ht="18" customHeight="1">
      <c r="B16" s="226">
        <v>29</v>
      </c>
      <c r="C16" s="230" t="s">
        <v>59</v>
      </c>
      <c r="D16" s="231">
        <v>225</v>
      </c>
      <c r="E16" s="231">
        <v>66.637022222222228</v>
      </c>
      <c r="F16" s="231">
        <v>33</v>
      </c>
      <c r="G16" s="231">
        <v>97</v>
      </c>
      <c r="H16" s="231">
        <v>50</v>
      </c>
      <c r="I16" s="231">
        <v>45</v>
      </c>
    </row>
    <row r="17" spans="1:457" s="233" customFormat="1" ht="18" customHeight="1">
      <c r="B17" s="226">
        <v>41</v>
      </c>
      <c r="C17" s="230" t="s">
        <v>60</v>
      </c>
      <c r="D17" s="231">
        <v>1376</v>
      </c>
      <c r="E17" s="231">
        <v>66.572005813953481</v>
      </c>
      <c r="F17" s="231">
        <v>161</v>
      </c>
      <c r="G17" s="231">
        <v>638</v>
      </c>
      <c r="H17" s="231">
        <v>350</v>
      </c>
      <c r="I17" s="231">
        <v>227</v>
      </c>
    </row>
    <row r="18" spans="1:457" s="234" customFormat="1" ht="18" customHeight="1">
      <c r="A18" s="12"/>
      <c r="B18" s="226"/>
      <c r="C18" s="227" t="s">
        <v>61</v>
      </c>
      <c r="D18" s="228">
        <v>1413</v>
      </c>
      <c r="E18" s="228">
        <v>172.01835885939744</v>
      </c>
      <c r="F18" s="228">
        <v>321</v>
      </c>
      <c r="G18" s="228">
        <v>718</v>
      </c>
      <c r="H18" s="228">
        <v>250</v>
      </c>
      <c r="I18" s="228">
        <v>124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</row>
    <row r="19" spans="1:457" s="232" customFormat="1" ht="18" customHeight="1">
      <c r="B19" s="226">
        <v>22</v>
      </c>
      <c r="C19" s="230" t="s">
        <v>62</v>
      </c>
      <c r="D19" s="231">
        <v>205</v>
      </c>
      <c r="E19" s="231">
        <v>56.662292682926832</v>
      </c>
      <c r="F19" s="231">
        <v>42</v>
      </c>
      <c r="G19" s="231">
        <v>114</v>
      </c>
      <c r="H19" s="231">
        <v>32</v>
      </c>
      <c r="I19" s="231">
        <v>17</v>
      </c>
    </row>
    <row r="20" spans="1:457" s="233" customFormat="1" ht="18" customHeight="1">
      <c r="B20" s="226">
        <v>40</v>
      </c>
      <c r="C20" s="230" t="s">
        <v>63</v>
      </c>
      <c r="D20" s="231">
        <v>120</v>
      </c>
      <c r="E20" s="231">
        <v>58.5</v>
      </c>
      <c r="F20" s="231">
        <v>22</v>
      </c>
      <c r="G20" s="231">
        <v>64</v>
      </c>
      <c r="H20" s="231">
        <v>26</v>
      </c>
      <c r="I20" s="231">
        <v>8</v>
      </c>
    </row>
    <row r="21" spans="1:457" s="233" customFormat="1" ht="18" customHeight="1">
      <c r="B21" s="226">
        <v>50</v>
      </c>
      <c r="C21" s="233" t="s">
        <v>64</v>
      </c>
      <c r="D21" s="235">
        <v>1088</v>
      </c>
      <c r="E21" s="235">
        <v>56.856066176470591</v>
      </c>
      <c r="F21" s="235">
        <v>257</v>
      </c>
      <c r="G21" s="235">
        <v>540</v>
      </c>
      <c r="H21" s="235">
        <v>192</v>
      </c>
      <c r="I21" s="235">
        <v>99</v>
      </c>
    </row>
    <row r="22" spans="1:457" s="229" customFormat="1" ht="18" customHeight="1">
      <c r="A22" s="12"/>
      <c r="B22" s="226">
        <v>33</v>
      </c>
      <c r="C22" s="227" t="s">
        <v>65</v>
      </c>
      <c r="D22" s="228">
        <v>1258</v>
      </c>
      <c r="E22" s="228">
        <v>53.377535771065183</v>
      </c>
      <c r="F22" s="228">
        <v>392</v>
      </c>
      <c r="G22" s="228">
        <v>573</v>
      </c>
      <c r="H22" s="228">
        <v>203</v>
      </c>
      <c r="I22" s="228">
        <v>90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</row>
    <row r="23" spans="1:457" s="229" customFormat="1" ht="18" customHeight="1">
      <c r="A23" s="12"/>
      <c r="B23" s="226">
        <v>7</v>
      </c>
      <c r="C23" s="227" t="s">
        <v>184</v>
      </c>
      <c r="D23" s="228">
        <v>561</v>
      </c>
      <c r="E23" s="228">
        <v>60.899483065953653</v>
      </c>
      <c r="F23" s="228">
        <v>98</v>
      </c>
      <c r="G23" s="228">
        <v>271</v>
      </c>
      <c r="H23" s="228">
        <v>134</v>
      </c>
      <c r="I23" s="228">
        <v>58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</row>
    <row r="24" spans="1:457" s="229" customFormat="1" ht="18" customHeight="1">
      <c r="A24" s="12"/>
      <c r="B24" s="226"/>
      <c r="C24" s="227" t="s">
        <v>66</v>
      </c>
      <c r="D24" s="228">
        <v>548</v>
      </c>
      <c r="E24" s="228">
        <v>134.42179566563468</v>
      </c>
      <c r="F24" s="228">
        <v>92</v>
      </c>
      <c r="G24" s="228">
        <v>211</v>
      </c>
      <c r="H24" s="228">
        <v>128</v>
      </c>
      <c r="I24" s="228">
        <v>117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32" customFormat="1" ht="18" customHeight="1">
      <c r="B25" s="226">
        <v>35</v>
      </c>
      <c r="C25" s="230" t="s">
        <v>67</v>
      </c>
      <c r="D25" s="231">
        <v>323</v>
      </c>
      <c r="E25" s="231">
        <v>66.981795665634678</v>
      </c>
      <c r="F25" s="231">
        <v>60</v>
      </c>
      <c r="G25" s="231">
        <v>114</v>
      </c>
      <c r="H25" s="231">
        <v>80</v>
      </c>
      <c r="I25" s="231">
        <v>69</v>
      </c>
    </row>
    <row r="26" spans="1:457" s="233" customFormat="1" ht="18" customHeight="1">
      <c r="B26" s="226">
        <v>38</v>
      </c>
      <c r="C26" s="230" t="s">
        <v>68</v>
      </c>
      <c r="D26" s="231">
        <v>225</v>
      </c>
      <c r="E26" s="231">
        <v>67.44</v>
      </c>
      <c r="F26" s="231">
        <v>32</v>
      </c>
      <c r="G26" s="231">
        <v>97</v>
      </c>
      <c r="H26" s="231">
        <v>48</v>
      </c>
      <c r="I26" s="231">
        <v>48</v>
      </c>
    </row>
    <row r="27" spans="1:457" s="233" customFormat="1" ht="18" customHeight="1">
      <c r="B27" s="226">
        <v>39</v>
      </c>
      <c r="C27" s="227" t="s">
        <v>69</v>
      </c>
      <c r="D27" s="228">
        <v>414</v>
      </c>
      <c r="E27" s="228">
        <v>59.086956521739133</v>
      </c>
      <c r="F27" s="228">
        <v>89</v>
      </c>
      <c r="G27" s="228">
        <v>197</v>
      </c>
      <c r="H27" s="228">
        <v>82</v>
      </c>
      <c r="I27" s="228">
        <v>46</v>
      </c>
    </row>
    <row r="28" spans="1:457" s="229" customFormat="1" ht="18" customHeight="1">
      <c r="A28" s="12"/>
      <c r="B28" s="226"/>
      <c r="C28" s="227" t="s">
        <v>70</v>
      </c>
      <c r="D28" s="228">
        <v>2374</v>
      </c>
      <c r="E28" s="228">
        <v>512.5202004873006</v>
      </c>
      <c r="F28" s="228">
        <v>414</v>
      </c>
      <c r="G28" s="228">
        <v>1083</v>
      </c>
      <c r="H28" s="228">
        <v>518</v>
      </c>
      <c r="I28" s="228">
        <v>359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7" customFormat="1" ht="18" customHeight="1">
      <c r="A29" s="414"/>
      <c r="B29" s="236">
        <v>5</v>
      </c>
      <c r="C29" s="230" t="s">
        <v>71</v>
      </c>
      <c r="D29" s="231">
        <v>186</v>
      </c>
      <c r="E29" s="231">
        <v>64.601666666666659</v>
      </c>
      <c r="F29" s="231">
        <v>32</v>
      </c>
      <c r="G29" s="231">
        <v>79</v>
      </c>
      <c r="H29" s="231">
        <v>43</v>
      </c>
      <c r="I29" s="231">
        <v>32</v>
      </c>
    </row>
    <row r="30" spans="1:457" s="233" customFormat="1" ht="18" customHeight="1">
      <c r="B30" s="226">
        <v>9</v>
      </c>
      <c r="C30" s="230" t="s">
        <v>72</v>
      </c>
      <c r="D30" s="231">
        <v>466</v>
      </c>
      <c r="E30" s="231">
        <v>62.517167381974247</v>
      </c>
      <c r="F30" s="231">
        <v>81</v>
      </c>
      <c r="G30" s="231">
        <v>233</v>
      </c>
      <c r="H30" s="231">
        <v>71</v>
      </c>
      <c r="I30" s="231">
        <v>81</v>
      </c>
    </row>
    <row r="31" spans="1:457" s="233" customFormat="1" ht="18" customHeight="1">
      <c r="B31" s="226">
        <v>24</v>
      </c>
      <c r="C31" s="230" t="s">
        <v>73</v>
      </c>
      <c r="D31" s="231">
        <v>614</v>
      </c>
      <c r="E31" s="231">
        <v>59.827296416938111</v>
      </c>
      <c r="F31" s="231">
        <v>134</v>
      </c>
      <c r="G31" s="231">
        <v>269</v>
      </c>
      <c r="H31" s="231">
        <v>138</v>
      </c>
      <c r="I31" s="231">
        <v>73</v>
      </c>
    </row>
    <row r="32" spans="1:457" s="233" customFormat="1" ht="18" customHeight="1">
      <c r="B32" s="226">
        <v>34</v>
      </c>
      <c r="C32" s="233" t="s">
        <v>74</v>
      </c>
      <c r="D32" s="235">
        <v>240</v>
      </c>
      <c r="E32" s="235">
        <v>63.9</v>
      </c>
      <c r="F32" s="235">
        <v>46</v>
      </c>
      <c r="G32" s="235">
        <v>97</v>
      </c>
      <c r="H32" s="235">
        <v>58</v>
      </c>
      <c r="I32" s="235">
        <v>39</v>
      </c>
    </row>
    <row r="33" spans="1:255" s="233" customFormat="1" ht="18" customHeight="1">
      <c r="B33" s="226">
        <v>37</v>
      </c>
      <c r="C33" s="233" t="s">
        <v>75</v>
      </c>
      <c r="D33" s="235">
        <v>0</v>
      </c>
      <c r="E33" s="235">
        <v>0</v>
      </c>
      <c r="F33" s="235">
        <v>0</v>
      </c>
      <c r="G33" s="235">
        <v>0</v>
      </c>
      <c r="H33" s="235">
        <v>0</v>
      </c>
      <c r="I33" s="235">
        <v>0</v>
      </c>
    </row>
    <row r="34" spans="1:255" s="233" customFormat="1" ht="18" customHeight="1">
      <c r="B34" s="226">
        <v>40</v>
      </c>
      <c r="C34" s="230" t="s">
        <v>76</v>
      </c>
      <c r="D34" s="231">
        <v>178</v>
      </c>
      <c r="E34" s="231">
        <v>68.395056179775281</v>
      </c>
      <c r="F34" s="231">
        <v>18</v>
      </c>
      <c r="G34" s="231">
        <v>79</v>
      </c>
      <c r="H34" s="231">
        <v>44</v>
      </c>
      <c r="I34" s="231">
        <v>37</v>
      </c>
    </row>
    <row r="35" spans="1:255" s="233" customFormat="1" ht="18" customHeight="1">
      <c r="B35" s="226">
        <v>42</v>
      </c>
      <c r="C35" s="230" t="s">
        <v>77</v>
      </c>
      <c r="D35" s="231">
        <v>127</v>
      </c>
      <c r="E35" s="231">
        <v>66.543307086614178</v>
      </c>
      <c r="F35" s="231">
        <v>17</v>
      </c>
      <c r="G35" s="231">
        <v>54</v>
      </c>
      <c r="H35" s="231">
        <v>35</v>
      </c>
      <c r="I35" s="231">
        <v>21</v>
      </c>
    </row>
    <row r="36" spans="1:255" s="233" customFormat="1" ht="18" customHeight="1">
      <c r="B36" s="226">
        <v>47</v>
      </c>
      <c r="C36" s="230" t="s">
        <v>78</v>
      </c>
      <c r="D36" s="231">
        <v>354</v>
      </c>
      <c r="E36" s="231">
        <v>63.305084745762713</v>
      </c>
      <c r="F36" s="231">
        <v>54</v>
      </c>
      <c r="G36" s="231">
        <v>169</v>
      </c>
      <c r="H36" s="231">
        <v>86</v>
      </c>
      <c r="I36" s="231">
        <v>45</v>
      </c>
    </row>
    <row r="37" spans="1:255" s="233" customFormat="1" ht="18" customHeight="1">
      <c r="B37" s="226">
        <v>49</v>
      </c>
      <c r="C37" s="230" t="s">
        <v>79</v>
      </c>
      <c r="D37" s="231">
        <v>209</v>
      </c>
      <c r="E37" s="231">
        <v>63.430622009569376</v>
      </c>
      <c r="F37" s="231">
        <v>32</v>
      </c>
      <c r="G37" s="231">
        <v>103</v>
      </c>
      <c r="H37" s="231">
        <v>43</v>
      </c>
      <c r="I37" s="231">
        <v>31</v>
      </c>
    </row>
    <row r="38" spans="1:255" s="229" customFormat="1" ht="18" customHeight="1">
      <c r="A38" s="12"/>
      <c r="B38" s="226"/>
      <c r="C38" s="227" t="s">
        <v>80</v>
      </c>
      <c r="D38" s="228">
        <v>1562</v>
      </c>
      <c r="E38" s="228">
        <v>327.80983300790371</v>
      </c>
      <c r="F38" s="228">
        <v>216</v>
      </c>
      <c r="G38" s="228">
        <v>690</v>
      </c>
      <c r="H38" s="228">
        <v>366</v>
      </c>
      <c r="I38" s="228">
        <v>290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</row>
    <row r="39" spans="1:255" s="232" customFormat="1" ht="18" customHeight="1">
      <c r="B39" s="226">
        <v>2</v>
      </c>
      <c r="C39" s="230" t="s">
        <v>81</v>
      </c>
      <c r="D39" s="231">
        <v>393</v>
      </c>
      <c r="E39" s="231">
        <v>68.358778625954201</v>
      </c>
      <c r="F39" s="231">
        <v>49</v>
      </c>
      <c r="G39" s="231">
        <v>166</v>
      </c>
      <c r="H39" s="231">
        <v>96</v>
      </c>
      <c r="I39" s="231">
        <v>82</v>
      </c>
    </row>
    <row r="40" spans="1:255" s="233" customFormat="1" ht="18" customHeight="1">
      <c r="B40" s="226">
        <v>13</v>
      </c>
      <c r="C40" s="230" t="s">
        <v>82</v>
      </c>
      <c r="D40" s="231">
        <v>401</v>
      </c>
      <c r="E40" s="231">
        <v>68.341645885286781</v>
      </c>
      <c r="F40" s="231">
        <v>50</v>
      </c>
      <c r="G40" s="231">
        <v>170</v>
      </c>
      <c r="H40" s="231">
        <v>98</v>
      </c>
      <c r="I40" s="231">
        <v>83</v>
      </c>
    </row>
    <row r="41" spans="1:255" s="237" customFormat="1" ht="18" customHeight="1">
      <c r="A41" s="414"/>
      <c r="B41" s="236">
        <v>16</v>
      </c>
      <c r="C41" s="233" t="s">
        <v>83</v>
      </c>
      <c r="D41" s="231">
        <v>128</v>
      </c>
      <c r="E41" s="231">
        <v>63.4921875</v>
      </c>
      <c r="F41" s="231">
        <v>27</v>
      </c>
      <c r="G41" s="231">
        <v>51</v>
      </c>
      <c r="H41" s="231">
        <v>28</v>
      </c>
      <c r="I41" s="231">
        <v>22</v>
      </c>
    </row>
    <row r="42" spans="1:255" s="233" customFormat="1" ht="18" customHeight="1">
      <c r="B42" s="226">
        <v>19</v>
      </c>
      <c r="C42" s="233" t="s">
        <v>84</v>
      </c>
      <c r="D42" s="235">
        <v>142</v>
      </c>
      <c r="E42" s="235">
        <v>62.176056338028168</v>
      </c>
      <c r="F42" s="235">
        <v>23</v>
      </c>
      <c r="G42" s="235">
        <v>75</v>
      </c>
      <c r="H42" s="235">
        <v>22</v>
      </c>
      <c r="I42" s="235">
        <v>22</v>
      </c>
    </row>
    <row r="43" spans="1:255" s="233" customFormat="1" ht="18" customHeight="1">
      <c r="B43" s="226">
        <v>45</v>
      </c>
      <c r="C43" s="230" t="s">
        <v>85</v>
      </c>
      <c r="D43" s="231">
        <v>498</v>
      </c>
      <c r="E43" s="231">
        <v>65.441164658634534</v>
      </c>
      <c r="F43" s="231">
        <v>67</v>
      </c>
      <c r="G43" s="231">
        <v>228</v>
      </c>
      <c r="H43" s="231">
        <v>122</v>
      </c>
      <c r="I43" s="231">
        <v>81</v>
      </c>
    </row>
    <row r="44" spans="1:255" s="229" customFormat="1" ht="18" customHeight="1">
      <c r="A44" s="12"/>
      <c r="B44" s="226"/>
      <c r="C44" s="227" t="s">
        <v>86</v>
      </c>
      <c r="D44" s="228">
        <v>3238</v>
      </c>
      <c r="E44" s="228">
        <v>231.27647419273515</v>
      </c>
      <c r="F44" s="228">
        <v>707</v>
      </c>
      <c r="G44" s="228">
        <v>1706</v>
      </c>
      <c r="H44" s="228">
        <v>559</v>
      </c>
      <c r="I44" s="228">
        <v>266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</row>
    <row r="45" spans="1:255" s="232" customFormat="1" ht="18" customHeight="1">
      <c r="B45" s="226">
        <v>8</v>
      </c>
      <c r="C45" s="233" t="s">
        <v>87</v>
      </c>
      <c r="D45" s="235">
        <v>2221</v>
      </c>
      <c r="E45" s="235">
        <v>56.191800990544799</v>
      </c>
      <c r="F45" s="235">
        <v>495</v>
      </c>
      <c r="G45" s="235">
        <v>1178</v>
      </c>
      <c r="H45" s="235">
        <v>376</v>
      </c>
      <c r="I45" s="235">
        <v>172</v>
      </c>
    </row>
    <row r="46" spans="1:255" s="233" customFormat="1" ht="18" customHeight="1">
      <c r="B46" s="226">
        <v>17</v>
      </c>
      <c r="C46" s="233" t="s">
        <v>185</v>
      </c>
      <c r="D46" s="235">
        <v>224</v>
      </c>
      <c r="E46" s="235">
        <v>60.75</v>
      </c>
      <c r="F46" s="235">
        <v>38</v>
      </c>
      <c r="G46" s="235">
        <v>113</v>
      </c>
      <c r="H46" s="235">
        <v>47</v>
      </c>
      <c r="I46" s="235">
        <v>26</v>
      </c>
    </row>
    <row r="47" spans="1:255" s="237" customFormat="1" ht="18" customHeight="1">
      <c r="A47" s="414"/>
      <c r="B47" s="236">
        <v>25</v>
      </c>
      <c r="C47" s="233" t="s">
        <v>191</v>
      </c>
      <c r="D47" s="231">
        <v>452</v>
      </c>
      <c r="E47" s="231">
        <v>56.053030973451328</v>
      </c>
      <c r="F47" s="231">
        <v>112</v>
      </c>
      <c r="G47" s="231">
        <v>225</v>
      </c>
      <c r="H47" s="231">
        <v>80</v>
      </c>
      <c r="I47" s="231">
        <v>35</v>
      </c>
    </row>
    <row r="48" spans="1:255" s="233" customFormat="1" ht="18" customHeight="1">
      <c r="B48" s="226">
        <v>43</v>
      </c>
      <c r="C48" s="233" t="s">
        <v>88</v>
      </c>
      <c r="D48" s="235">
        <v>341</v>
      </c>
      <c r="E48" s="235">
        <v>58.281642228739003</v>
      </c>
      <c r="F48" s="235">
        <v>62</v>
      </c>
      <c r="G48" s="235">
        <v>190</v>
      </c>
      <c r="H48" s="235">
        <v>56</v>
      </c>
      <c r="I48" s="235">
        <v>33</v>
      </c>
    </row>
    <row r="49" spans="1:255" s="229" customFormat="1" ht="18" customHeight="1">
      <c r="A49" s="12"/>
      <c r="B49" s="226"/>
      <c r="C49" s="227" t="s">
        <v>89</v>
      </c>
      <c r="D49" s="228">
        <v>2928</v>
      </c>
      <c r="E49" s="228">
        <v>180.6004796820327</v>
      </c>
      <c r="F49" s="228">
        <v>486</v>
      </c>
      <c r="G49" s="228">
        <v>1474</v>
      </c>
      <c r="H49" s="228">
        <v>616</v>
      </c>
      <c r="I49" s="228">
        <v>352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</row>
    <row r="50" spans="1:255" s="232" customFormat="1" ht="18" customHeight="1">
      <c r="B50" s="226">
        <v>3</v>
      </c>
      <c r="C50" s="233" t="s">
        <v>90</v>
      </c>
      <c r="D50" s="235">
        <v>1591</v>
      </c>
      <c r="E50" s="235">
        <v>63.378472658705221</v>
      </c>
      <c r="F50" s="235">
        <v>231</v>
      </c>
      <c r="G50" s="235">
        <v>768</v>
      </c>
      <c r="H50" s="235">
        <v>374</v>
      </c>
      <c r="I50" s="235">
        <v>218</v>
      </c>
    </row>
    <row r="51" spans="1:255" s="233" customFormat="1" ht="18" customHeight="1">
      <c r="B51" s="226">
        <v>12</v>
      </c>
      <c r="C51" s="233" t="s">
        <v>91</v>
      </c>
      <c r="D51" s="235">
        <v>649</v>
      </c>
      <c r="E51" s="235">
        <v>58.023867488443756</v>
      </c>
      <c r="F51" s="235">
        <v>125</v>
      </c>
      <c r="G51" s="235">
        <v>352</v>
      </c>
      <c r="H51" s="235">
        <v>108</v>
      </c>
      <c r="I51" s="235">
        <v>64</v>
      </c>
    </row>
    <row r="52" spans="1:255" s="233" customFormat="1" ht="18" customHeight="1">
      <c r="B52" s="226">
        <v>46</v>
      </c>
      <c r="C52" s="233" t="s">
        <v>92</v>
      </c>
      <c r="D52" s="235">
        <v>688</v>
      </c>
      <c r="E52" s="235">
        <v>59.198139534883722</v>
      </c>
      <c r="F52" s="235">
        <v>130</v>
      </c>
      <c r="G52" s="235">
        <v>354</v>
      </c>
      <c r="H52" s="235">
        <v>134</v>
      </c>
      <c r="I52" s="235">
        <v>70</v>
      </c>
    </row>
    <row r="53" spans="1:255" s="229" customFormat="1" ht="18" customHeight="1">
      <c r="A53" s="12"/>
      <c r="B53" s="226"/>
      <c r="C53" s="227" t="s">
        <v>93</v>
      </c>
      <c r="D53" s="228">
        <v>1118</v>
      </c>
      <c r="E53" s="228">
        <v>132.93271317829459</v>
      </c>
      <c r="F53" s="228">
        <v>127</v>
      </c>
      <c r="G53" s="228">
        <v>522</v>
      </c>
      <c r="H53" s="228">
        <v>276</v>
      </c>
      <c r="I53" s="228">
        <v>193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</row>
    <row r="54" spans="1:255" s="232" customFormat="1" ht="18" customHeight="1">
      <c r="B54" s="226">
        <v>6</v>
      </c>
      <c r="C54" s="233" t="s">
        <v>94</v>
      </c>
      <c r="D54" s="235">
        <v>602</v>
      </c>
      <c r="E54" s="235">
        <v>68.755813953488371</v>
      </c>
      <c r="F54" s="235">
        <v>58</v>
      </c>
      <c r="G54" s="235">
        <v>267</v>
      </c>
      <c r="H54" s="235">
        <v>166</v>
      </c>
      <c r="I54" s="235">
        <v>111</v>
      </c>
    </row>
    <row r="55" spans="1:255" s="233" customFormat="1" ht="18" customHeight="1">
      <c r="B55" s="226">
        <v>10</v>
      </c>
      <c r="C55" s="230" t="s">
        <v>95</v>
      </c>
      <c r="D55" s="231">
        <v>516</v>
      </c>
      <c r="E55" s="231">
        <v>64.176899224806206</v>
      </c>
      <c r="F55" s="231">
        <v>69</v>
      </c>
      <c r="G55" s="231">
        <v>255</v>
      </c>
      <c r="H55" s="231">
        <v>110</v>
      </c>
      <c r="I55" s="231">
        <v>82</v>
      </c>
    </row>
    <row r="56" spans="1:255" s="229" customFormat="1" ht="18" customHeight="1">
      <c r="A56" s="12"/>
      <c r="B56" s="226"/>
      <c r="C56" s="227" t="s">
        <v>96</v>
      </c>
      <c r="D56" s="228">
        <v>2329</v>
      </c>
      <c r="E56" s="228">
        <v>220.8107513532899</v>
      </c>
      <c r="F56" s="228">
        <v>608</v>
      </c>
      <c r="G56" s="228">
        <v>1037</v>
      </c>
      <c r="H56" s="228">
        <v>459</v>
      </c>
      <c r="I56" s="228">
        <v>225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</row>
    <row r="57" spans="1:255" s="232" customFormat="1" ht="18" customHeight="1">
      <c r="B57" s="226">
        <v>15</v>
      </c>
      <c r="C57" s="238" t="s">
        <v>186</v>
      </c>
      <c r="D57" s="239">
        <v>521</v>
      </c>
      <c r="E57" s="239">
        <v>54.58948176583494</v>
      </c>
      <c r="F57" s="239">
        <v>140</v>
      </c>
      <c r="G57" s="239">
        <v>235</v>
      </c>
      <c r="H57" s="239">
        <v>109</v>
      </c>
      <c r="I57" s="239">
        <v>37</v>
      </c>
    </row>
    <row r="58" spans="1:255" s="233" customFormat="1" ht="18" customHeight="1">
      <c r="B58" s="226">
        <v>27</v>
      </c>
      <c r="C58" s="238" t="s">
        <v>97</v>
      </c>
      <c r="D58" s="239">
        <v>349</v>
      </c>
      <c r="E58" s="239">
        <v>52.27232091690545</v>
      </c>
      <c r="F58" s="239">
        <v>122</v>
      </c>
      <c r="G58" s="239">
        <v>150</v>
      </c>
      <c r="H58" s="239">
        <v>52</v>
      </c>
      <c r="I58" s="239">
        <v>25</v>
      </c>
    </row>
    <row r="59" spans="1:255" s="233" customFormat="1" ht="18" customHeight="1">
      <c r="B59" s="240">
        <v>32</v>
      </c>
      <c r="C59" s="238" t="s">
        <v>187</v>
      </c>
      <c r="D59" s="239">
        <v>359</v>
      </c>
      <c r="E59" s="239">
        <v>54.694066852367691</v>
      </c>
      <c r="F59" s="239">
        <v>107</v>
      </c>
      <c r="G59" s="239">
        <v>155</v>
      </c>
      <c r="H59" s="239">
        <v>61</v>
      </c>
      <c r="I59" s="239">
        <v>36</v>
      </c>
    </row>
    <row r="60" spans="1:255" s="233" customFormat="1" ht="18" customHeight="1">
      <c r="B60" s="240">
        <v>36</v>
      </c>
      <c r="C60" s="242" t="s">
        <v>98</v>
      </c>
      <c r="D60" s="239">
        <v>1100</v>
      </c>
      <c r="E60" s="239">
        <v>59.254881818181822</v>
      </c>
      <c r="F60" s="239">
        <v>239</v>
      </c>
      <c r="G60" s="239">
        <v>497</v>
      </c>
      <c r="H60" s="239">
        <v>237</v>
      </c>
      <c r="I60" s="239">
        <v>127</v>
      </c>
    </row>
    <row r="61" spans="1:255" s="229" customFormat="1" ht="18" customHeight="1">
      <c r="A61" s="12"/>
      <c r="B61" s="240">
        <v>28</v>
      </c>
      <c r="C61" s="243" t="s">
        <v>99</v>
      </c>
      <c r="D61" s="244">
        <v>2561</v>
      </c>
      <c r="E61" s="244">
        <v>57.310425614994145</v>
      </c>
      <c r="F61" s="244">
        <v>507</v>
      </c>
      <c r="G61" s="244">
        <v>1383</v>
      </c>
      <c r="H61" s="244">
        <v>480</v>
      </c>
      <c r="I61" s="244">
        <v>191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</row>
    <row r="62" spans="1:255" s="229" customFormat="1" ht="18" customHeight="1">
      <c r="A62" s="12"/>
      <c r="B62" s="240">
        <v>30</v>
      </c>
      <c r="C62" s="243" t="s">
        <v>100</v>
      </c>
      <c r="D62" s="244">
        <v>1026</v>
      </c>
      <c r="E62" s="244">
        <v>70.50006822612086</v>
      </c>
      <c r="F62" s="244">
        <v>105</v>
      </c>
      <c r="G62" s="244">
        <v>409</v>
      </c>
      <c r="H62" s="244">
        <v>286</v>
      </c>
      <c r="I62" s="244">
        <v>226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</row>
    <row r="63" spans="1:255" s="229" customFormat="1" ht="18" customHeight="1">
      <c r="A63" s="12"/>
      <c r="B63" s="226">
        <v>31</v>
      </c>
      <c r="C63" s="243" t="s">
        <v>101</v>
      </c>
      <c r="D63" s="244">
        <v>145</v>
      </c>
      <c r="E63" s="244">
        <v>56.420689655172417</v>
      </c>
      <c r="F63" s="244">
        <v>40</v>
      </c>
      <c r="G63" s="244">
        <v>64</v>
      </c>
      <c r="H63" s="244">
        <v>27</v>
      </c>
      <c r="I63" s="244">
        <v>14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29" customFormat="1" ht="18" customHeight="1">
      <c r="A64" s="12"/>
      <c r="B64" s="226"/>
      <c r="C64" s="227" t="s">
        <v>102</v>
      </c>
      <c r="D64" s="228">
        <v>2100</v>
      </c>
      <c r="E64" s="228">
        <v>172.02996864274178</v>
      </c>
      <c r="F64" s="228">
        <v>489</v>
      </c>
      <c r="G64" s="228">
        <v>1084</v>
      </c>
      <c r="H64" s="228">
        <v>328</v>
      </c>
      <c r="I64" s="228">
        <v>199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</row>
    <row r="65" spans="1:255" s="232" customFormat="1" ht="18" customHeight="1">
      <c r="B65" s="226">
        <v>1</v>
      </c>
      <c r="C65" s="245" t="s">
        <v>188</v>
      </c>
      <c r="D65" s="231">
        <v>160</v>
      </c>
      <c r="E65" s="231">
        <v>57.881250000000001</v>
      </c>
      <c r="F65" s="231">
        <v>38</v>
      </c>
      <c r="G65" s="231">
        <v>79</v>
      </c>
      <c r="H65" s="231">
        <v>25</v>
      </c>
      <c r="I65" s="231">
        <v>18</v>
      </c>
    </row>
    <row r="66" spans="1:255" s="233" customFormat="1" ht="18" customHeight="1">
      <c r="B66" s="226">
        <v>20</v>
      </c>
      <c r="C66" s="245" t="s">
        <v>189</v>
      </c>
      <c r="D66" s="231">
        <v>416</v>
      </c>
      <c r="E66" s="231">
        <v>57.794591346153844</v>
      </c>
      <c r="F66" s="231">
        <v>93</v>
      </c>
      <c r="G66" s="231">
        <v>211</v>
      </c>
      <c r="H66" s="231">
        <v>65</v>
      </c>
      <c r="I66" s="231">
        <v>47</v>
      </c>
    </row>
    <row r="67" spans="1:255" s="233" customFormat="1" ht="18" customHeight="1">
      <c r="B67" s="226">
        <v>48</v>
      </c>
      <c r="C67" s="245" t="s">
        <v>190</v>
      </c>
      <c r="D67" s="231">
        <v>1524</v>
      </c>
      <c r="E67" s="231">
        <v>56.354127296587926</v>
      </c>
      <c r="F67" s="231">
        <v>358</v>
      </c>
      <c r="G67" s="231">
        <v>794</v>
      </c>
      <c r="H67" s="231">
        <v>238</v>
      </c>
      <c r="I67" s="231">
        <v>134</v>
      </c>
    </row>
    <row r="68" spans="1:255" s="229" customFormat="1" ht="18" customHeight="1">
      <c r="A68" s="12"/>
      <c r="B68" s="226">
        <v>26</v>
      </c>
      <c r="C68" s="227" t="s">
        <v>103</v>
      </c>
      <c r="D68" s="228">
        <v>341</v>
      </c>
      <c r="E68" s="228">
        <v>58.434017595307921</v>
      </c>
      <c r="F68" s="228">
        <v>69</v>
      </c>
      <c r="G68" s="228">
        <v>175</v>
      </c>
      <c r="H68" s="228">
        <v>67</v>
      </c>
      <c r="I68" s="228">
        <v>30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</row>
    <row r="69" spans="1:255" s="229" customFormat="1" ht="18" customHeight="1">
      <c r="A69" s="12"/>
      <c r="B69" s="226">
        <v>51</v>
      </c>
      <c r="C69" s="245" t="s">
        <v>104</v>
      </c>
      <c r="D69" s="231">
        <v>42</v>
      </c>
      <c r="E69" s="231">
        <v>72</v>
      </c>
      <c r="F69" s="231">
        <v>4</v>
      </c>
      <c r="G69" s="231">
        <v>17</v>
      </c>
      <c r="H69" s="231">
        <v>10</v>
      </c>
      <c r="I69" s="231">
        <v>11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</row>
    <row r="70" spans="1:255" s="229" customFormat="1" ht="18" customHeight="1">
      <c r="A70" s="12"/>
      <c r="B70" s="226">
        <v>52</v>
      </c>
      <c r="C70" s="245" t="s">
        <v>105</v>
      </c>
      <c r="D70" s="231">
        <v>0</v>
      </c>
      <c r="E70" s="231">
        <v>0</v>
      </c>
      <c r="F70" s="231">
        <v>0</v>
      </c>
      <c r="G70" s="231">
        <v>0</v>
      </c>
      <c r="H70" s="231">
        <v>0</v>
      </c>
      <c r="I70" s="231">
        <v>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</row>
    <row r="71" spans="1:255" s="12" customFormat="1" ht="18" customHeight="1">
      <c r="B71" s="226"/>
      <c r="C71" s="227" t="s">
        <v>45</v>
      </c>
      <c r="D71" s="228">
        <v>28496</v>
      </c>
      <c r="E71" s="283">
        <v>61.26</v>
      </c>
      <c r="F71" s="228">
        <v>5241</v>
      </c>
      <c r="G71" s="228">
        <v>13591</v>
      </c>
      <c r="H71" s="228">
        <v>6015</v>
      </c>
      <c r="I71" s="228">
        <v>3649</v>
      </c>
    </row>
    <row r="72" spans="1:255" ht="18" customHeight="1">
      <c r="B72" s="246"/>
      <c r="D72" s="196"/>
      <c r="E72" s="247"/>
      <c r="F72" s="247"/>
      <c r="G72" s="248"/>
      <c r="H72" s="247"/>
      <c r="I72" s="247"/>
    </row>
    <row r="73" spans="1:255" ht="18" customHeight="1">
      <c r="B73" s="246"/>
      <c r="D73" s="208"/>
      <c r="E73" s="247"/>
      <c r="G73" s="248"/>
      <c r="H73" s="247"/>
      <c r="I73" s="247"/>
    </row>
    <row r="74" spans="1:255" ht="18" customHeight="1">
      <c r="B74" s="246"/>
      <c r="D74" s="208"/>
      <c r="H74" s="247"/>
      <c r="I74" s="247"/>
    </row>
    <row r="75" spans="1:255" ht="18" customHeight="1">
      <c r="B75" s="246"/>
      <c r="D75" s="208"/>
      <c r="H75" s="247"/>
      <c r="I75" s="247"/>
    </row>
    <row r="76" spans="1:255" ht="18" customHeight="1">
      <c r="B76" s="246"/>
      <c r="D76" s="208"/>
      <c r="H76" s="247"/>
      <c r="I76" s="247"/>
    </row>
    <row r="77" spans="1:255" ht="18" customHeight="1">
      <c r="B77" s="246"/>
      <c r="D77" s="208"/>
      <c r="H77" s="247"/>
      <c r="I77" s="247"/>
    </row>
    <row r="78" spans="1:255" ht="18" customHeight="1">
      <c r="B78" s="249"/>
      <c r="C78" s="250"/>
      <c r="D78" s="251"/>
      <c r="E78" s="250"/>
      <c r="F78" s="250"/>
      <c r="G78" s="250"/>
      <c r="H78" s="250"/>
      <c r="I78" s="250"/>
    </row>
    <row r="79" spans="1:255" ht="18" customHeight="1">
      <c r="B79" s="249"/>
      <c r="C79" s="250"/>
      <c r="D79" s="251"/>
      <c r="E79" s="250"/>
      <c r="F79" s="250"/>
      <c r="G79" s="250"/>
      <c r="H79" s="250"/>
      <c r="I79" s="250"/>
    </row>
    <row r="80" spans="1:255" ht="18" customHeight="1">
      <c r="B80" s="212"/>
      <c r="D80" s="208"/>
    </row>
    <row r="81" spans="1:457" ht="18" customHeight="1">
      <c r="B81" s="212"/>
      <c r="D81" s="208"/>
    </row>
    <row r="82" spans="1:457" ht="18" customHeight="1">
      <c r="B82" s="212"/>
      <c r="D82" s="208"/>
    </row>
    <row r="83" spans="1:457" ht="18" customHeight="1">
      <c r="B83" s="212"/>
      <c r="D83" s="208"/>
    </row>
    <row r="84" spans="1:457" ht="18" customHeight="1">
      <c r="B84" s="212"/>
      <c r="D84" s="208"/>
    </row>
    <row r="85" spans="1:457" ht="18" customHeight="1">
      <c r="B85" s="212"/>
      <c r="D85" s="208"/>
    </row>
    <row r="86" spans="1:457" ht="18" customHeight="1">
      <c r="B86" s="212"/>
      <c r="D86" s="208"/>
    </row>
    <row r="87" spans="1:457" ht="18" customHeight="1">
      <c r="B87" s="212"/>
      <c r="D87" s="208"/>
    </row>
    <row r="88" spans="1:457" ht="18" customHeight="1">
      <c r="B88" s="212"/>
      <c r="D88" s="208"/>
    </row>
    <row r="89" spans="1:457" ht="18" customHeight="1">
      <c r="B89" s="212"/>
      <c r="D89" s="208"/>
    </row>
    <row r="90" spans="1:457" ht="18" customHeight="1">
      <c r="B90" s="212"/>
      <c r="D90" s="208"/>
    </row>
    <row r="91" spans="1:457" ht="18" customHeight="1">
      <c r="B91" s="212"/>
      <c r="D91" s="208"/>
    </row>
    <row r="92" spans="1:457" ht="18" customHeight="1">
      <c r="B92" s="212"/>
      <c r="D92" s="208"/>
    </row>
    <row r="93" spans="1:457" ht="18" customHeight="1">
      <c r="B93" s="212"/>
      <c r="D93" s="208"/>
    </row>
    <row r="94" spans="1:457" ht="18" customHeight="1">
      <c r="B94" s="212"/>
      <c r="D94" s="208"/>
    </row>
    <row r="95" spans="1:457" s="180" customFormat="1">
      <c r="A95" s="221"/>
      <c r="B95" s="212"/>
      <c r="D95" s="208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  <c r="BK95" s="221"/>
      <c r="BL95" s="221"/>
      <c r="BM95" s="221"/>
      <c r="BN95" s="221"/>
      <c r="BO95" s="221"/>
      <c r="BP95" s="221"/>
      <c r="BQ95" s="221"/>
      <c r="BR95" s="221"/>
      <c r="BS95" s="221"/>
      <c r="BT95" s="221"/>
      <c r="BU95" s="221"/>
      <c r="BV95" s="221"/>
      <c r="BW95" s="221"/>
      <c r="BX95" s="221"/>
      <c r="BY95" s="221"/>
      <c r="BZ95" s="221"/>
      <c r="CA95" s="221"/>
      <c r="CB95" s="221"/>
      <c r="CC95" s="221"/>
      <c r="CD95" s="221"/>
      <c r="CE95" s="221"/>
      <c r="CF95" s="221"/>
      <c r="CG95" s="221"/>
      <c r="CH95" s="221"/>
      <c r="CI95" s="221"/>
      <c r="CJ95" s="221"/>
      <c r="CK95" s="221"/>
      <c r="CL95" s="221"/>
      <c r="CM95" s="221"/>
      <c r="CN95" s="221"/>
      <c r="CO95" s="221"/>
      <c r="CP95" s="221"/>
      <c r="CQ95" s="221"/>
      <c r="CR95" s="221"/>
      <c r="CS95" s="221"/>
      <c r="CT95" s="221"/>
      <c r="CU95" s="221"/>
      <c r="CV95" s="221"/>
      <c r="CW95" s="221"/>
      <c r="CX95" s="221"/>
      <c r="CY95" s="221"/>
      <c r="CZ95" s="221"/>
      <c r="DA95" s="221"/>
      <c r="DB95" s="221"/>
      <c r="DC95" s="221"/>
      <c r="DD95" s="221"/>
      <c r="DE95" s="221"/>
      <c r="DF95" s="221"/>
      <c r="DG95" s="221"/>
      <c r="DH95" s="221"/>
      <c r="DI95" s="221"/>
      <c r="DJ95" s="221"/>
      <c r="DK95" s="221"/>
      <c r="DL95" s="221"/>
      <c r="DM95" s="221"/>
      <c r="DN95" s="221"/>
      <c r="DO95" s="221"/>
      <c r="DP95" s="221"/>
      <c r="DQ95" s="221"/>
      <c r="DR95" s="221"/>
      <c r="DS95" s="221"/>
      <c r="DT95" s="221"/>
      <c r="DU95" s="221"/>
      <c r="DV95" s="221"/>
      <c r="DW95" s="221"/>
      <c r="DX95" s="221"/>
      <c r="DY95" s="221"/>
      <c r="DZ95" s="221"/>
      <c r="EA95" s="221"/>
      <c r="EB95" s="221"/>
      <c r="EC95" s="221"/>
      <c r="ED95" s="221"/>
      <c r="EE95" s="221"/>
      <c r="EF95" s="221"/>
      <c r="EG95" s="221"/>
      <c r="EH95" s="221"/>
      <c r="EI95" s="221"/>
      <c r="EJ95" s="221"/>
      <c r="EK95" s="221"/>
      <c r="EL95" s="221"/>
      <c r="EM95" s="221"/>
      <c r="EN95" s="221"/>
      <c r="EO95" s="221"/>
      <c r="EP95" s="221"/>
      <c r="EQ95" s="221"/>
      <c r="ER95" s="221"/>
      <c r="ES95" s="221"/>
      <c r="ET95" s="221"/>
      <c r="EU95" s="221"/>
      <c r="EV95" s="221"/>
      <c r="EW95" s="221"/>
      <c r="EX95" s="221"/>
      <c r="EY95" s="221"/>
      <c r="EZ95" s="221"/>
      <c r="FA95" s="221"/>
      <c r="FB95" s="221"/>
      <c r="FC95" s="221"/>
      <c r="FD95" s="221"/>
      <c r="FE95" s="221"/>
      <c r="FF95" s="221"/>
      <c r="FG95" s="221"/>
      <c r="FH95" s="221"/>
      <c r="FI95" s="221"/>
      <c r="FJ95" s="221"/>
      <c r="FK95" s="221"/>
      <c r="FL95" s="221"/>
      <c r="FM95" s="221"/>
      <c r="FN95" s="221"/>
      <c r="FO95" s="221"/>
      <c r="FP95" s="221"/>
      <c r="FQ95" s="221"/>
      <c r="FR95" s="221"/>
      <c r="FS95" s="221"/>
      <c r="FT95" s="221"/>
      <c r="FU95" s="221"/>
      <c r="FV95" s="221"/>
      <c r="FW95" s="221"/>
      <c r="FX95" s="221"/>
      <c r="FY95" s="221"/>
      <c r="FZ95" s="221"/>
      <c r="GA95" s="221"/>
      <c r="GB95" s="221"/>
      <c r="GC95" s="221"/>
      <c r="GD95" s="221"/>
      <c r="GE95" s="221"/>
      <c r="GF95" s="221"/>
      <c r="GG95" s="221"/>
      <c r="GH95" s="221"/>
      <c r="GI95" s="221"/>
      <c r="GJ95" s="221"/>
      <c r="GK95" s="221"/>
      <c r="GL95" s="221"/>
      <c r="GM95" s="221"/>
      <c r="GN95" s="221"/>
      <c r="GO95" s="221"/>
      <c r="GP95" s="221"/>
      <c r="GQ95" s="221"/>
      <c r="GR95" s="221"/>
      <c r="GS95" s="221"/>
      <c r="GT95" s="221"/>
      <c r="GU95" s="221"/>
      <c r="GV95" s="221"/>
      <c r="GW95" s="221"/>
      <c r="GX95" s="221"/>
      <c r="GY95" s="221"/>
      <c r="GZ95" s="221"/>
      <c r="HA95" s="221"/>
      <c r="HB95" s="221"/>
      <c r="HC95" s="221"/>
      <c r="HD95" s="221"/>
      <c r="HE95" s="221"/>
      <c r="HF95" s="221"/>
      <c r="HG95" s="221"/>
      <c r="HH95" s="221"/>
      <c r="HI95" s="221"/>
      <c r="HJ95" s="221"/>
      <c r="HK95" s="221"/>
      <c r="HL95" s="221"/>
      <c r="HM95" s="221"/>
      <c r="HN95" s="221"/>
      <c r="HO95" s="221"/>
      <c r="HP95" s="221"/>
      <c r="HQ95" s="221"/>
      <c r="HR95" s="221"/>
      <c r="HS95" s="221"/>
      <c r="HT95" s="221"/>
      <c r="HU95" s="221"/>
      <c r="HV95" s="221"/>
      <c r="HW95" s="221"/>
      <c r="HX95" s="221"/>
      <c r="HY95" s="221"/>
      <c r="HZ95" s="221"/>
      <c r="IA95" s="221"/>
      <c r="IB95" s="221"/>
      <c r="IC95" s="221"/>
      <c r="ID95" s="221"/>
      <c r="IE95" s="221"/>
      <c r="IF95" s="221"/>
      <c r="IG95" s="221"/>
      <c r="IH95" s="221"/>
      <c r="II95" s="221"/>
      <c r="IJ95" s="221"/>
      <c r="IK95" s="221"/>
      <c r="IL95" s="221"/>
      <c r="IM95" s="221"/>
      <c r="IN95" s="221"/>
      <c r="IO95" s="221"/>
      <c r="IP95" s="221"/>
      <c r="IQ95" s="221"/>
      <c r="IR95" s="221"/>
      <c r="IS95" s="221"/>
      <c r="IT95" s="221"/>
      <c r="IU95" s="221"/>
      <c r="IV95" s="221"/>
      <c r="IW95" s="221"/>
      <c r="IX95" s="221"/>
      <c r="IY95" s="221"/>
      <c r="IZ95" s="221"/>
      <c r="JA95" s="221"/>
      <c r="JB95" s="221"/>
      <c r="JC95" s="221"/>
      <c r="JD95" s="221"/>
      <c r="JE95" s="221"/>
      <c r="JF95" s="221"/>
      <c r="JG95" s="221"/>
      <c r="JH95" s="221"/>
      <c r="JI95" s="221"/>
      <c r="JJ95" s="221"/>
      <c r="JK95" s="221"/>
      <c r="JL95" s="221"/>
      <c r="JM95" s="221"/>
      <c r="JN95" s="221"/>
      <c r="JO95" s="221"/>
      <c r="JP95" s="221"/>
      <c r="JQ95" s="221"/>
      <c r="JR95" s="221"/>
      <c r="JS95" s="221"/>
      <c r="JT95" s="221"/>
      <c r="JU95" s="221"/>
      <c r="JV95" s="221"/>
      <c r="JW95" s="221"/>
      <c r="JX95" s="221"/>
      <c r="JY95" s="221"/>
      <c r="JZ95" s="221"/>
      <c r="KA95" s="221"/>
      <c r="KB95" s="221"/>
      <c r="KC95" s="221"/>
      <c r="KD95" s="221"/>
      <c r="KE95" s="221"/>
      <c r="KF95" s="221"/>
      <c r="KG95" s="221"/>
      <c r="KH95" s="221"/>
      <c r="KI95" s="221"/>
      <c r="KJ95" s="221"/>
      <c r="KK95" s="221"/>
      <c r="KL95" s="221"/>
      <c r="KM95" s="221"/>
      <c r="KN95" s="221"/>
      <c r="KO95" s="221"/>
      <c r="KP95" s="221"/>
      <c r="KQ95" s="221"/>
      <c r="KR95" s="221"/>
      <c r="KS95" s="221"/>
      <c r="KT95" s="221"/>
      <c r="KU95" s="221"/>
      <c r="KV95" s="221"/>
      <c r="KW95" s="221"/>
      <c r="KX95" s="221"/>
      <c r="KY95" s="221"/>
      <c r="KZ95" s="221"/>
      <c r="LA95" s="221"/>
      <c r="LB95" s="221"/>
      <c r="LC95" s="221"/>
      <c r="LD95" s="221"/>
      <c r="LE95" s="221"/>
      <c r="LF95" s="221"/>
      <c r="LG95" s="221"/>
      <c r="LH95" s="221"/>
      <c r="LI95" s="221"/>
      <c r="LJ95" s="221"/>
      <c r="LK95" s="221"/>
      <c r="LL95" s="221"/>
      <c r="LM95" s="221"/>
      <c r="LN95" s="221"/>
      <c r="LO95" s="221"/>
      <c r="LP95" s="221"/>
      <c r="LQ95" s="221"/>
      <c r="LR95" s="221"/>
      <c r="LS95" s="221"/>
      <c r="LT95" s="221"/>
      <c r="LU95" s="221"/>
      <c r="LV95" s="221"/>
      <c r="LW95" s="221"/>
      <c r="LX95" s="221"/>
      <c r="LY95" s="221"/>
      <c r="LZ95" s="221"/>
      <c r="MA95" s="221"/>
      <c r="MB95" s="221"/>
      <c r="MC95" s="221"/>
      <c r="MD95" s="221"/>
      <c r="ME95" s="221"/>
      <c r="MF95" s="221"/>
      <c r="MG95" s="221"/>
      <c r="MH95" s="221"/>
      <c r="MI95" s="221"/>
      <c r="MJ95" s="221"/>
      <c r="MK95" s="221"/>
      <c r="ML95" s="221"/>
      <c r="MM95" s="221"/>
      <c r="MN95" s="221"/>
      <c r="MO95" s="221"/>
      <c r="MP95" s="221"/>
      <c r="MQ95" s="221"/>
      <c r="MR95" s="221"/>
      <c r="MS95" s="221"/>
      <c r="MT95" s="221"/>
      <c r="MU95" s="221"/>
      <c r="MV95" s="221"/>
      <c r="MW95" s="221"/>
      <c r="MX95" s="221"/>
      <c r="MY95" s="221"/>
      <c r="MZ95" s="221"/>
      <c r="NA95" s="221"/>
      <c r="NB95" s="221"/>
      <c r="NC95" s="221"/>
      <c r="ND95" s="221"/>
      <c r="NE95" s="221"/>
      <c r="NF95" s="221"/>
      <c r="NG95" s="221"/>
      <c r="NH95" s="221"/>
      <c r="NI95" s="221"/>
      <c r="NJ95" s="221"/>
      <c r="NK95" s="221"/>
      <c r="NL95" s="221"/>
      <c r="NM95" s="221"/>
      <c r="NN95" s="221"/>
      <c r="NO95" s="221"/>
      <c r="NP95" s="221"/>
      <c r="NQ95" s="221"/>
      <c r="NR95" s="221"/>
      <c r="NS95" s="221"/>
      <c r="NT95" s="221"/>
      <c r="NU95" s="221"/>
      <c r="NV95" s="221"/>
      <c r="NW95" s="221"/>
      <c r="NX95" s="221"/>
      <c r="NY95" s="221"/>
      <c r="NZ95" s="221"/>
      <c r="OA95" s="221"/>
      <c r="OB95" s="221"/>
      <c r="OC95" s="221"/>
      <c r="OD95" s="221"/>
      <c r="OE95" s="221"/>
      <c r="OF95" s="221"/>
      <c r="OG95" s="221"/>
      <c r="OH95" s="221"/>
      <c r="OI95" s="221"/>
      <c r="OJ95" s="221"/>
      <c r="OK95" s="221"/>
      <c r="OL95" s="221"/>
      <c r="OM95" s="221"/>
      <c r="ON95" s="221"/>
      <c r="OO95" s="221"/>
      <c r="OP95" s="221"/>
      <c r="OQ95" s="221"/>
      <c r="OR95" s="221"/>
      <c r="OS95" s="221"/>
      <c r="OT95" s="221"/>
      <c r="OU95" s="221"/>
      <c r="OV95" s="221"/>
      <c r="OW95" s="221"/>
      <c r="OX95" s="221"/>
      <c r="OY95" s="221"/>
      <c r="OZ95" s="221"/>
      <c r="PA95" s="221"/>
      <c r="PB95" s="221"/>
      <c r="PC95" s="221"/>
      <c r="PD95" s="221"/>
      <c r="PE95" s="221"/>
      <c r="PF95" s="221"/>
      <c r="PG95" s="221"/>
      <c r="PH95" s="221"/>
      <c r="PI95" s="221"/>
      <c r="PJ95" s="221"/>
      <c r="PK95" s="221"/>
      <c r="PL95" s="221"/>
      <c r="PM95" s="221"/>
      <c r="PN95" s="221"/>
      <c r="PO95" s="221"/>
      <c r="PP95" s="221"/>
      <c r="PQ95" s="221"/>
      <c r="PR95" s="221"/>
      <c r="PS95" s="221"/>
      <c r="PT95" s="221"/>
      <c r="PU95" s="221"/>
      <c r="PV95" s="221"/>
      <c r="PW95" s="221"/>
      <c r="PX95" s="221"/>
      <c r="PY95" s="221"/>
      <c r="PZ95" s="221"/>
      <c r="QA95" s="221"/>
      <c r="QB95" s="221"/>
      <c r="QC95" s="221"/>
      <c r="QD95" s="221"/>
      <c r="QE95" s="221"/>
      <c r="QF95" s="221"/>
      <c r="QG95" s="221"/>
      <c r="QH95" s="221"/>
      <c r="QI95" s="221"/>
      <c r="QJ95" s="221"/>
      <c r="QK95" s="221"/>
      <c r="QL95" s="221"/>
      <c r="QM95" s="221"/>
      <c r="QN95" s="221"/>
      <c r="QO95" s="221"/>
    </row>
    <row r="96" spans="1:457" s="180" customFormat="1">
      <c r="A96" s="221"/>
      <c r="B96" s="212"/>
      <c r="D96" s="208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  <c r="AJ96" s="221"/>
      <c r="AK96" s="221"/>
      <c r="AL96" s="221"/>
      <c r="AM96" s="221"/>
      <c r="AN96" s="221"/>
      <c r="AO96" s="221"/>
      <c r="AP96" s="221"/>
      <c r="AQ96" s="221"/>
      <c r="AR96" s="221"/>
      <c r="AS96" s="221"/>
      <c r="AT96" s="221"/>
      <c r="AU96" s="221"/>
      <c r="AV96" s="221"/>
      <c r="AW96" s="221"/>
      <c r="AX96" s="221"/>
      <c r="AY96" s="221"/>
      <c r="AZ96" s="221"/>
      <c r="BA96" s="221"/>
      <c r="BB96" s="221"/>
      <c r="BC96" s="221"/>
      <c r="BD96" s="221"/>
      <c r="BE96" s="221"/>
      <c r="BF96" s="221"/>
      <c r="BG96" s="221"/>
      <c r="BH96" s="221"/>
      <c r="BI96" s="221"/>
      <c r="BJ96" s="221"/>
      <c r="BK96" s="221"/>
      <c r="BL96" s="221"/>
      <c r="BM96" s="221"/>
      <c r="BN96" s="221"/>
      <c r="BO96" s="221"/>
      <c r="BP96" s="221"/>
      <c r="BQ96" s="221"/>
      <c r="BR96" s="221"/>
      <c r="BS96" s="221"/>
      <c r="BT96" s="221"/>
      <c r="BU96" s="221"/>
      <c r="BV96" s="221"/>
      <c r="BW96" s="221"/>
      <c r="BX96" s="221"/>
      <c r="BY96" s="221"/>
      <c r="BZ96" s="221"/>
      <c r="CA96" s="221"/>
      <c r="CB96" s="221"/>
      <c r="CC96" s="221"/>
      <c r="CD96" s="221"/>
      <c r="CE96" s="221"/>
      <c r="CF96" s="221"/>
      <c r="CG96" s="221"/>
      <c r="CH96" s="221"/>
      <c r="CI96" s="221"/>
      <c r="CJ96" s="221"/>
      <c r="CK96" s="221"/>
      <c r="CL96" s="221"/>
      <c r="CM96" s="221"/>
      <c r="CN96" s="221"/>
      <c r="CO96" s="221"/>
      <c r="CP96" s="221"/>
      <c r="CQ96" s="221"/>
      <c r="CR96" s="221"/>
      <c r="CS96" s="221"/>
      <c r="CT96" s="221"/>
      <c r="CU96" s="221"/>
      <c r="CV96" s="221"/>
      <c r="CW96" s="221"/>
      <c r="CX96" s="221"/>
      <c r="CY96" s="221"/>
      <c r="CZ96" s="221"/>
      <c r="DA96" s="221"/>
      <c r="DB96" s="221"/>
      <c r="DC96" s="221"/>
      <c r="DD96" s="221"/>
      <c r="DE96" s="221"/>
      <c r="DF96" s="221"/>
      <c r="DG96" s="221"/>
      <c r="DH96" s="221"/>
      <c r="DI96" s="221"/>
      <c r="DJ96" s="221"/>
      <c r="DK96" s="221"/>
      <c r="DL96" s="221"/>
      <c r="DM96" s="221"/>
      <c r="DN96" s="221"/>
      <c r="DO96" s="221"/>
      <c r="DP96" s="221"/>
      <c r="DQ96" s="221"/>
      <c r="DR96" s="221"/>
      <c r="DS96" s="221"/>
      <c r="DT96" s="221"/>
      <c r="DU96" s="221"/>
      <c r="DV96" s="221"/>
      <c r="DW96" s="221"/>
      <c r="DX96" s="221"/>
      <c r="DY96" s="221"/>
      <c r="DZ96" s="221"/>
      <c r="EA96" s="221"/>
      <c r="EB96" s="221"/>
      <c r="EC96" s="221"/>
      <c r="ED96" s="221"/>
      <c r="EE96" s="221"/>
      <c r="EF96" s="221"/>
      <c r="EG96" s="221"/>
      <c r="EH96" s="221"/>
      <c r="EI96" s="221"/>
      <c r="EJ96" s="221"/>
      <c r="EK96" s="221"/>
      <c r="EL96" s="221"/>
      <c r="EM96" s="221"/>
      <c r="EN96" s="221"/>
      <c r="EO96" s="221"/>
      <c r="EP96" s="221"/>
      <c r="EQ96" s="221"/>
      <c r="ER96" s="221"/>
      <c r="ES96" s="221"/>
      <c r="ET96" s="221"/>
      <c r="EU96" s="221"/>
      <c r="EV96" s="221"/>
      <c r="EW96" s="221"/>
      <c r="EX96" s="221"/>
      <c r="EY96" s="221"/>
      <c r="EZ96" s="221"/>
      <c r="FA96" s="221"/>
      <c r="FB96" s="221"/>
      <c r="FC96" s="221"/>
      <c r="FD96" s="221"/>
      <c r="FE96" s="221"/>
      <c r="FF96" s="221"/>
      <c r="FG96" s="221"/>
      <c r="FH96" s="221"/>
      <c r="FI96" s="221"/>
      <c r="FJ96" s="221"/>
      <c r="FK96" s="221"/>
      <c r="FL96" s="221"/>
      <c r="FM96" s="221"/>
      <c r="FN96" s="221"/>
      <c r="FO96" s="221"/>
      <c r="FP96" s="221"/>
      <c r="FQ96" s="221"/>
      <c r="FR96" s="221"/>
      <c r="FS96" s="221"/>
      <c r="FT96" s="221"/>
      <c r="FU96" s="221"/>
      <c r="FV96" s="221"/>
      <c r="FW96" s="221"/>
      <c r="FX96" s="221"/>
      <c r="FY96" s="221"/>
      <c r="FZ96" s="221"/>
      <c r="GA96" s="221"/>
      <c r="GB96" s="221"/>
      <c r="GC96" s="221"/>
      <c r="GD96" s="221"/>
      <c r="GE96" s="221"/>
      <c r="GF96" s="221"/>
      <c r="GG96" s="221"/>
      <c r="GH96" s="221"/>
      <c r="GI96" s="221"/>
      <c r="GJ96" s="221"/>
      <c r="GK96" s="221"/>
      <c r="GL96" s="221"/>
      <c r="GM96" s="221"/>
      <c r="GN96" s="221"/>
      <c r="GO96" s="221"/>
      <c r="GP96" s="221"/>
      <c r="GQ96" s="221"/>
      <c r="GR96" s="221"/>
      <c r="GS96" s="221"/>
      <c r="GT96" s="221"/>
      <c r="GU96" s="221"/>
      <c r="GV96" s="221"/>
      <c r="GW96" s="221"/>
      <c r="GX96" s="221"/>
      <c r="GY96" s="221"/>
      <c r="GZ96" s="221"/>
      <c r="HA96" s="221"/>
      <c r="HB96" s="221"/>
      <c r="HC96" s="221"/>
      <c r="HD96" s="221"/>
      <c r="HE96" s="221"/>
      <c r="HF96" s="221"/>
      <c r="HG96" s="221"/>
      <c r="HH96" s="221"/>
      <c r="HI96" s="221"/>
      <c r="HJ96" s="221"/>
      <c r="HK96" s="221"/>
      <c r="HL96" s="221"/>
      <c r="HM96" s="221"/>
      <c r="HN96" s="221"/>
      <c r="HO96" s="221"/>
      <c r="HP96" s="221"/>
      <c r="HQ96" s="221"/>
      <c r="HR96" s="221"/>
      <c r="HS96" s="221"/>
      <c r="HT96" s="221"/>
      <c r="HU96" s="221"/>
      <c r="HV96" s="221"/>
      <c r="HW96" s="221"/>
      <c r="HX96" s="221"/>
      <c r="HY96" s="221"/>
      <c r="HZ96" s="221"/>
      <c r="IA96" s="221"/>
      <c r="IB96" s="221"/>
      <c r="IC96" s="221"/>
      <c r="ID96" s="221"/>
      <c r="IE96" s="221"/>
      <c r="IF96" s="221"/>
      <c r="IG96" s="221"/>
      <c r="IH96" s="221"/>
      <c r="II96" s="221"/>
      <c r="IJ96" s="221"/>
      <c r="IK96" s="221"/>
      <c r="IL96" s="221"/>
      <c r="IM96" s="221"/>
      <c r="IN96" s="221"/>
      <c r="IO96" s="221"/>
      <c r="IP96" s="221"/>
      <c r="IQ96" s="221"/>
      <c r="IR96" s="221"/>
      <c r="IS96" s="221"/>
      <c r="IT96" s="221"/>
      <c r="IU96" s="221"/>
      <c r="IV96" s="221"/>
      <c r="IW96" s="221"/>
      <c r="IX96" s="221"/>
      <c r="IY96" s="221"/>
      <c r="IZ96" s="221"/>
      <c r="JA96" s="221"/>
      <c r="JB96" s="221"/>
      <c r="JC96" s="221"/>
      <c r="JD96" s="221"/>
      <c r="JE96" s="221"/>
      <c r="JF96" s="221"/>
      <c r="JG96" s="221"/>
      <c r="JH96" s="221"/>
      <c r="JI96" s="221"/>
      <c r="JJ96" s="221"/>
      <c r="JK96" s="221"/>
      <c r="JL96" s="221"/>
      <c r="JM96" s="221"/>
      <c r="JN96" s="221"/>
      <c r="JO96" s="221"/>
      <c r="JP96" s="221"/>
      <c r="JQ96" s="221"/>
      <c r="JR96" s="221"/>
      <c r="JS96" s="221"/>
      <c r="JT96" s="221"/>
      <c r="JU96" s="221"/>
      <c r="JV96" s="221"/>
      <c r="JW96" s="221"/>
      <c r="JX96" s="221"/>
      <c r="JY96" s="221"/>
      <c r="JZ96" s="221"/>
      <c r="KA96" s="221"/>
      <c r="KB96" s="221"/>
      <c r="KC96" s="221"/>
      <c r="KD96" s="221"/>
      <c r="KE96" s="221"/>
      <c r="KF96" s="221"/>
      <c r="KG96" s="221"/>
      <c r="KH96" s="221"/>
      <c r="KI96" s="221"/>
      <c r="KJ96" s="221"/>
      <c r="KK96" s="221"/>
      <c r="KL96" s="221"/>
      <c r="KM96" s="221"/>
      <c r="KN96" s="221"/>
      <c r="KO96" s="221"/>
      <c r="KP96" s="221"/>
      <c r="KQ96" s="221"/>
      <c r="KR96" s="221"/>
      <c r="KS96" s="221"/>
      <c r="KT96" s="221"/>
      <c r="KU96" s="221"/>
      <c r="KV96" s="221"/>
      <c r="KW96" s="221"/>
      <c r="KX96" s="221"/>
      <c r="KY96" s="221"/>
      <c r="KZ96" s="221"/>
      <c r="LA96" s="221"/>
      <c r="LB96" s="221"/>
      <c r="LC96" s="221"/>
      <c r="LD96" s="221"/>
      <c r="LE96" s="221"/>
      <c r="LF96" s="221"/>
      <c r="LG96" s="221"/>
      <c r="LH96" s="221"/>
      <c r="LI96" s="221"/>
      <c r="LJ96" s="221"/>
      <c r="LK96" s="221"/>
      <c r="LL96" s="221"/>
      <c r="LM96" s="221"/>
      <c r="LN96" s="221"/>
      <c r="LO96" s="221"/>
      <c r="LP96" s="221"/>
      <c r="LQ96" s="221"/>
      <c r="LR96" s="221"/>
      <c r="LS96" s="221"/>
      <c r="LT96" s="221"/>
      <c r="LU96" s="221"/>
      <c r="LV96" s="221"/>
      <c r="LW96" s="221"/>
      <c r="LX96" s="221"/>
      <c r="LY96" s="221"/>
      <c r="LZ96" s="221"/>
      <c r="MA96" s="221"/>
      <c r="MB96" s="221"/>
      <c r="MC96" s="221"/>
      <c r="MD96" s="221"/>
      <c r="ME96" s="221"/>
      <c r="MF96" s="221"/>
      <c r="MG96" s="221"/>
      <c r="MH96" s="221"/>
      <c r="MI96" s="221"/>
      <c r="MJ96" s="221"/>
      <c r="MK96" s="221"/>
      <c r="ML96" s="221"/>
      <c r="MM96" s="221"/>
      <c r="MN96" s="221"/>
      <c r="MO96" s="221"/>
      <c r="MP96" s="221"/>
      <c r="MQ96" s="221"/>
      <c r="MR96" s="221"/>
      <c r="MS96" s="221"/>
      <c r="MT96" s="221"/>
      <c r="MU96" s="221"/>
      <c r="MV96" s="221"/>
      <c r="MW96" s="221"/>
      <c r="MX96" s="221"/>
      <c r="MY96" s="221"/>
      <c r="MZ96" s="221"/>
      <c r="NA96" s="221"/>
      <c r="NB96" s="221"/>
      <c r="NC96" s="221"/>
      <c r="ND96" s="221"/>
      <c r="NE96" s="221"/>
      <c r="NF96" s="221"/>
      <c r="NG96" s="221"/>
      <c r="NH96" s="221"/>
      <c r="NI96" s="221"/>
      <c r="NJ96" s="221"/>
      <c r="NK96" s="221"/>
      <c r="NL96" s="221"/>
      <c r="NM96" s="221"/>
      <c r="NN96" s="221"/>
      <c r="NO96" s="221"/>
      <c r="NP96" s="221"/>
      <c r="NQ96" s="221"/>
      <c r="NR96" s="221"/>
      <c r="NS96" s="221"/>
      <c r="NT96" s="221"/>
      <c r="NU96" s="221"/>
      <c r="NV96" s="221"/>
      <c r="NW96" s="221"/>
      <c r="NX96" s="221"/>
      <c r="NY96" s="221"/>
      <c r="NZ96" s="221"/>
      <c r="OA96" s="221"/>
      <c r="OB96" s="221"/>
      <c r="OC96" s="221"/>
      <c r="OD96" s="221"/>
      <c r="OE96" s="221"/>
      <c r="OF96" s="221"/>
      <c r="OG96" s="221"/>
      <c r="OH96" s="221"/>
      <c r="OI96" s="221"/>
      <c r="OJ96" s="221"/>
      <c r="OK96" s="221"/>
      <c r="OL96" s="221"/>
      <c r="OM96" s="221"/>
      <c r="ON96" s="221"/>
      <c r="OO96" s="221"/>
      <c r="OP96" s="221"/>
      <c r="OQ96" s="221"/>
      <c r="OR96" s="221"/>
      <c r="OS96" s="221"/>
      <c r="OT96" s="221"/>
      <c r="OU96" s="221"/>
      <c r="OV96" s="221"/>
      <c r="OW96" s="221"/>
      <c r="OX96" s="221"/>
      <c r="OY96" s="221"/>
      <c r="OZ96" s="221"/>
      <c r="PA96" s="221"/>
      <c r="PB96" s="221"/>
      <c r="PC96" s="221"/>
      <c r="PD96" s="221"/>
      <c r="PE96" s="221"/>
      <c r="PF96" s="221"/>
      <c r="PG96" s="221"/>
      <c r="PH96" s="221"/>
      <c r="PI96" s="221"/>
      <c r="PJ96" s="221"/>
      <c r="PK96" s="221"/>
      <c r="PL96" s="221"/>
      <c r="PM96" s="221"/>
      <c r="PN96" s="221"/>
      <c r="PO96" s="221"/>
      <c r="PP96" s="221"/>
      <c r="PQ96" s="221"/>
      <c r="PR96" s="221"/>
      <c r="PS96" s="221"/>
      <c r="PT96" s="221"/>
      <c r="PU96" s="221"/>
      <c r="PV96" s="221"/>
      <c r="PW96" s="221"/>
      <c r="PX96" s="221"/>
      <c r="PY96" s="221"/>
      <c r="PZ96" s="221"/>
      <c r="QA96" s="221"/>
      <c r="QB96" s="221"/>
      <c r="QC96" s="221"/>
      <c r="QD96" s="221"/>
      <c r="QE96" s="221"/>
      <c r="QF96" s="221"/>
      <c r="QG96" s="221"/>
      <c r="QH96" s="221"/>
      <c r="QI96" s="221"/>
      <c r="QJ96" s="221"/>
      <c r="QK96" s="221"/>
      <c r="QL96" s="221"/>
      <c r="QM96" s="221"/>
      <c r="QN96" s="221"/>
      <c r="QO96" s="221"/>
    </row>
    <row r="97" spans="1:457" s="180" customFormat="1">
      <c r="A97" s="221"/>
      <c r="B97" s="212"/>
      <c r="D97" s="208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21"/>
      <c r="AN97" s="221"/>
      <c r="AO97" s="221"/>
      <c r="AP97" s="221"/>
      <c r="AQ97" s="221"/>
      <c r="AR97" s="221"/>
      <c r="AS97" s="221"/>
      <c r="AT97" s="221"/>
      <c r="AU97" s="221"/>
      <c r="AV97" s="221"/>
      <c r="AW97" s="221"/>
      <c r="AX97" s="221"/>
      <c r="AY97" s="221"/>
      <c r="AZ97" s="221"/>
      <c r="BA97" s="221"/>
      <c r="BB97" s="221"/>
      <c r="BC97" s="221"/>
      <c r="BD97" s="221"/>
      <c r="BE97" s="221"/>
      <c r="BF97" s="221"/>
      <c r="BG97" s="221"/>
      <c r="BH97" s="221"/>
      <c r="BI97" s="221"/>
      <c r="BJ97" s="221"/>
      <c r="BK97" s="221"/>
      <c r="BL97" s="221"/>
      <c r="BM97" s="221"/>
      <c r="BN97" s="221"/>
      <c r="BO97" s="221"/>
      <c r="BP97" s="221"/>
      <c r="BQ97" s="221"/>
      <c r="BR97" s="221"/>
      <c r="BS97" s="221"/>
      <c r="BT97" s="221"/>
      <c r="BU97" s="221"/>
      <c r="BV97" s="221"/>
      <c r="BW97" s="221"/>
      <c r="BX97" s="221"/>
      <c r="BY97" s="221"/>
      <c r="BZ97" s="221"/>
      <c r="CA97" s="221"/>
      <c r="CB97" s="221"/>
      <c r="CC97" s="221"/>
      <c r="CD97" s="221"/>
      <c r="CE97" s="221"/>
      <c r="CF97" s="221"/>
      <c r="CG97" s="221"/>
      <c r="CH97" s="221"/>
      <c r="CI97" s="221"/>
      <c r="CJ97" s="221"/>
      <c r="CK97" s="221"/>
      <c r="CL97" s="221"/>
      <c r="CM97" s="221"/>
      <c r="CN97" s="221"/>
      <c r="CO97" s="221"/>
      <c r="CP97" s="221"/>
      <c r="CQ97" s="221"/>
      <c r="CR97" s="221"/>
      <c r="CS97" s="221"/>
      <c r="CT97" s="221"/>
      <c r="CU97" s="221"/>
      <c r="CV97" s="221"/>
      <c r="CW97" s="221"/>
      <c r="CX97" s="221"/>
      <c r="CY97" s="221"/>
      <c r="CZ97" s="221"/>
      <c r="DA97" s="221"/>
      <c r="DB97" s="221"/>
      <c r="DC97" s="221"/>
      <c r="DD97" s="221"/>
      <c r="DE97" s="221"/>
      <c r="DF97" s="221"/>
      <c r="DG97" s="221"/>
      <c r="DH97" s="221"/>
      <c r="DI97" s="221"/>
      <c r="DJ97" s="221"/>
      <c r="DK97" s="221"/>
      <c r="DL97" s="221"/>
      <c r="DM97" s="221"/>
      <c r="DN97" s="221"/>
      <c r="DO97" s="221"/>
      <c r="DP97" s="221"/>
      <c r="DQ97" s="221"/>
      <c r="DR97" s="221"/>
      <c r="DS97" s="221"/>
      <c r="DT97" s="221"/>
      <c r="DU97" s="221"/>
      <c r="DV97" s="221"/>
      <c r="DW97" s="221"/>
      <c r="DX97" s="221"/>
      <c r="DY97" s="221"/>
      <c r="DZ97" s="221"/>
      <c r="EA97" s="221"/>
      <c r="EB97" s="221"/>
      <c r="EC97" s="221"/>
      <c r="ED97" s="221"/>
      <c r="EE97" s="221"/>
      <c r="EF97" s="221"/>
      <c r="EG97" s="221"/>
      <c r="EH97" s="221"/>
      <c r="EI97" s="221"/>
      <c r="EJ97" s="221"/>
      <c r="EK97" s="221"/>
      <c r="EL97" s="221"/>
      <c r="EM97" s="221"/>
      <c r="EN97" s="221"/>
      <c r="EO97" s="221"/>
      <c r="EP97" s="221"/>
      <c r="EQ97" s="221"/>
      <c r="ER97" s="221"/>
      <c r="ES97" s="221"/>
      <c r="ET97" s="221"/>
      <c r="EU97" s="221"/>
      <c r="EV97" s="221"/>
      <c r="EW97" s="221"/>
      <c r="EX97" s="221"/>
      <c r="EY97" s="221"/>
      <c r="EZ97" s="221"/>
      <c r="FA97" s="221"/>
      <c r="FB97" s="221"/>
      <c r="FC97" s="221"/>
      <c r="FD97" s="221"/>
      <c r="FE97" s="221"/>
      <c r="FF97" s="221"/>
      <c r="FG97" s="221"/>
      <c r="FH97" s="221"/>
      <c r="FI97" s="221"/>
      <c r="FJ97" s="221"/>
      <c r="FK97" s="221"/>
      <c r="FL97" s="221"/>
      <c r="FM97" s="221"/>
      <c r="FN97" s="221"/>
      <c r="FO97" s="221"/>
      <c r="FP97" s="221"/>
      <c r="FQ97" s="221"/>
      <c r="FR97" s="221"/>
      <c r="FS97" s="221"/>
      <c r="FT97" s="221"/>
      <c r="FU97" s="221"/>
      <c r="FV97" s="221"/>
      <c r="FW97" s="221"/>
      <c r="FX97" s="221"/>
      <c r="FY97" s="221"/>
      <c r="FZ97" s="221"/>
      <c r="GA97" s="221"/>
      <c r="GB97" s="221"/>
      <c r="GC97" s="221"/>
      <c r="GD97" s="221"/>
      <c r="GE97" s="221"/>
      <c r="GF97" s="221"/>
      <c r="GG97" s="221"/>
      <c r="GH97" s="221"/>
      <c r="GI97" s="221"/>
      <c r="GJ97" s="221"/>
      <c r="GK97" s="221"/>
      <c r="GL97" s="221"/>
      <c r="GM97" s="221"/>
      <c r="GN97" s="221"/>
      <c r="GO97" s="221"/>
      <c r="GP97" s="221"/>
      <c r="GQ97" s="221"/>
      <c r="GR97" s="221"/>
      <c r="GS97" s="221"/>
      <c r="GT97" s="221"/>
      <c r="GU97" s="221"/>
      <c r="GV97" s="221"/>
      <c r="GW97" s="221"/>
      <c r="GX97" s="221"/>
      <c r="GY97" s="221"/>
      <c r="GZ97" s="221"/>
      <c r="HA97" s="221"/>
      <c r="HB97" s="221"/>
      <c r="HC97" s="221"/>
      <c r="HD97" s="221"/>
      <c r="HE97" s="221"/>
      <c r="HF97" s="221"/>
      <c r="HG97" s="221"/>
      <c r="HH97" s="221"/>
      <c r="HI97" s="221"/>
      <c r="HJ97" s="221"/>
      <c r="HK97" s="221"/>
      <c r="HL97" s="221"/>
      <c r="HM97" s="221"/>
      <c r="HN97" s="221"/>
      <c r="HO97" s="221"/>
      <c r="HP97" s="221"/>
      <c r="HQ97" s="221"/>
      <c r="HR97" s="221"/>
      <c r="HS97" s="221"/>
      <c r="HT97" s="221"/>
      <c r="HU97" s="221"/>
      <c r="HV97" s="221"/>
      <c r="HW97" s="221"/>
      <c r="HX97" s="221"/>
      <c r="HY97" s="221"/>
      <c r="HZ97" s="221"/>
      <c r="IA97" s="221"/>
      <c r="IB97" s="221"/>
      <c r="IC97" s="221"/>
      <c r="ID97" s="221"/>
      <c r="IE97" s="221"/>
      <c r="IF97" s="221"/>
      <c r="IG97" s="221"/>
      <c r="IH97" s="221"/>
      <c r="II97" s="221"/>
      <c r="IJ97" s="221"/>
      <c r="IK97" s="221"/>
      <c r="IL97" s="221"/>
      <c r="IM97" s="221"/>
      <c r="IN97" s="221"/>
      <c r="IO97" s="221"/>
      <c r="IP97" s="221"/>
      <c r="IQ97" s="221"/>
      <c r="IR97" s="221"/>
      <c r="IS97" s="221"/>
      <c r="IT97" s="221"/>
      <c r="IU97" s="221"/>
      <c r="IV97" s="221"/>
      <c r="IW97" s="221"/>
      <c r="IX97" s="221"/>
      <c r="IY97" s="221"/>
      <c r="IZ97" s="221"/>
      <c r="JA97" s="221"/>
      <c r="JB97" s="221"/>
      <c r="JC97" s="221"/>
      <c r="JD97" s="221"/>
      <c r="JE97" s="221"/>
      <c r="JF97" s="221"/>
      <c r="JG97" s="221"/>
      <c r="JH97" s="221"/>
      <c r="JI97" s="221"/>
      <c r="JJ97" s="221"/>
      <c r="JK97" s="221"/>
      <c r="JL97" s="221"/>
      <c r="JM97" s="221"/>
      <c r="JN97" s="221"/>
      <c r="JO97" s="221"/>
      <c r="JP97" s="221"/>
      <c r="JQ97" s="221"/>
      <c r="JR97" s="221"/>
      <c r="JS97" s="221"/>
      <c r="JT97" s="221"/>
      <c r="JU97" s="221"/>
      <c r="JV97" s="221"/>
      <c r="JW97" s="221"/>
      <c r="JX97" s="221"/>
      <c r="JY97" s="221"/>
      <c r="JZ97" s="221"/>
      <c r="KA97" s="221"/>
      <c r="KB97" s="221"/>
      <c r="KC97" s="221"/>
      <c r="KD97" s="221"/>
      <c r="KE97" s="221"/>
      <c r="KF97" s="221"/>
      <c r="KG97" s="221"/>
      <c r="KH97" s="221"/>
      <c r="KI97" s="221"/>
      <c r="KJ97" s="221"/>
      <c r="KK97" s="221"/>
      <c r="KL97" s="221"/>
      <c r="KM97" s="221"/>
      <c r="KN97" s="221"/>
      <c r="KO97" s="221"/>
      <c r="KP97" s="221"/>
      <c r="KQ97" s="221"/>
      <c r="KR97" s="221"/>
      <c r="KS97" s="221"/>
      <c r="KT97" s="221"/>
      <c r="KU97" s="221"/>
      <c r="KV97" s="221"/>
      <c r="KW97" s="221"/>
      <c r="KX97" s="221"/>
      <c r="KY97" s="221"/>
      <c r="KZ97" s="221"/>
      <c r="LA97" s="221"/>
      <c r="LB97" s="221"/>
      <c r="LC97" s="221"/>
      <c r="LD97" s="221"/>
      <c r="LE97" s="221"/>
      <c r="LF97" s="221"/>
      <c r="LG97" s="221"/>
      <c r="LH97" s="221"/>
      <c r="LI97" s="221"/>
      <c r="LJ97" s="221"/>
      <c r="LK97" s="221"/>
      <c r="LL97" s="221"/>
      <c r="LM97" s="221"/>
      <c r="LN97" s="221"/>
      <c r="LO97" s="221"/>
      <c r="LP97" s="221"/>
      <c r="LQ97" s="221"/>
      <c r="LR97" s="221"/>
      <c r="LS97" s="221"/>
      <c r="LT97" s="221"/>
      <c r="LU97" s="221"/>
      <c r="LV97" s="221"/>
      <c r="LW97" s="221"/>
      <c r="LX97" s="221"/>
      <c r="LY97" s="221"/>
      <c r="LZ97" s="221"/>
      <c r="MA97" s="221"/>
      <c r="MB97" s="221"/>
      <c r="MC97" s="221"/>
      <c r="MD97" s="221"/>
      <c r="ME97" s="221"/>
      <c r="MF97" s="221"/>
      <c r="MG97" s="221"/>
      <c r="MH97" s="221"/>
      <c r="MI97" s="221"/>
      <c r="MJ97" s="221"/>
      <c r="MK97" s="221"/>
      <c r="ML97" s="221"/>
      <c r="MM97" s="221"/>
      <c r="MN97" s="221"/>
      <c r="MO97" s="221"/>
      <c r="MP97" s="221"/>
      <c r="MQ97" s="221"/>
      <c r="MR97" s="221"/>
      <c r="MS97" s="221"/>
      <c r="MT97" s="221"/>
      <c r="MU97" s="221"/>
      <c r="MV97" s="221"/>
      <c r="MW97" s="221"/>
      <c r="MX97" s="221"/>
      <c r="MY97" s="221"/>
      <c r="MZ97" s="221"/>
      <c r="NA97" s="221"/>
      <c r="NB97" s="221"/>
      <c r="NC97" s="221"/>
      <c r="ND97" s="221"/>
      <c r="NE97" s="221"/>
      <c r="NF97" s="221"/>
      <c r="NG97" s="221"/>
      <c r="NH97" s="221"/>
      <c r="NI97" s="221"/>
      <c r="NJ97" s="221"/>
      <c r="NK97" s="221"/>
      <c r="NL97" s="221"/>
      <c r="NM97" s="221"/>
      <c r="NN97" s="221"/>
      <c r="NO97" s="221"/>
      <c r="NP97" s="221"/>
      <c r="NQ97" s="221"/>
      <c r="NR97" s="221"/>
      <c r="NS97" s="221"/>
      <c r="NT97" s="221"/>
      <c r="NU97" s="221"/>
      <c r="NV97" s="221"/>
      <c r="NW97" s="221"/>
      <c r="NX97" s="221"/>
      <c r="NY97" s="221"/>
      <c r="NZ97" s="221"/>
      <c r="OA97" s="221"/>
      <c r="OB97" s="221"/>
      <c r="OC97" s="221"/>
      <c r="OD97" s="221"/>
      <c r="OE97" s="221"/>
      <c r="OF97" s="221"/>
      <c r="OG97" s="221"/>
      <c r="OH97" s="221"/>
      <c r="OI97" s="221"/>
      <c r="OJ97" s="221"/>
      <c r="OK97" s="221"/>
      <c r="OL97" s="221"/>
      <c r="OM97" s="221"/>
      <c r="ON97" s="221"/>
      <c r="OO97" s="221"/>
      <c r="OP97" s="221"/>
      <c r="OQ97" s="221"/>
      <c r="OR97" s="221"/>
      <c r="OS97" s="221"/>
      <c r="OT97" s="221"/>
      <c r="OU97" s="221"/>
      <c r="OV97" s="221"/>
      <c r="OW97" s="221"/>
      <c r="OX97" s="221"/>
      <c r="OY97" s="221"/>
      <c r="OZ97" s="221"/>
      <c r="PA97" s="221"/>
      <c r="PB97" s="221"/>
      <c r="PC97" s="221"/>
      <c r="PD97" s="221"/>
      <c r="PE97" s="221"/>
      <c r="PF97" s="221"/>
      <c r="PG97" s="221"/>
      <c r="PH97" s="221"/>
      <c r="PI97" s="221"/>
      <c r="PJ97" s="221"/>
      <c r="PK97" s="221"/>
      <c r="PL97" s="221"/>
      <c r="PM97" s="221"/>
      <c r="PN97" s="221"/>
      <c r="PO97" s="221"/>
      <c r="PP97" s="221"/>
      <c r="PQ97" s="221"/>
      <c r="PR97" s="221"/>
      <c r="PS97" s="221"/>
      <c r="PT97" s="221"/>
      <c r="PU97" s="221"/>
      <c r="PV97" s="221"/>
      <c r="PW97" s="221"/>
      <c r="PX97" s="221"/>
      <c r="PY97" s="221"/>
      <c r="PZ97" s="221"/>
      <c r="QA97" s="221"/>
      <c r="QB97" s="221"/>
      <c r="QC97" s="221"/>
      <c r="QD97" s="221"/>
      <c r="QE97" s="221"/>
      <c r="QF97" s="221"/>
      <c r="QG97" s="221"/>
      <c r="QH97" s="221"/>
      <c r="QI97" s="221"/>
      <c r="QJ97" s="221"/>
      <c r="QK97" s="221"/>
      <c r="QL97" s="221"/>
      <c r="QM97" s="221"/>
      <c r="QN97" s="221"/>
      <c r="QO97" s="221"/>
    </row>
    <row r="98" spans="1:457" s="180" customFormat="1">
      <c r="A98" s="221"/>
      <c r="B98" s="212"/>
      <c r="D98" s="208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  <c r="AJ98" s="221"/>
      <c r="AK98" s="221"/>
      <c r="AL98" s="221"/>
      <c r="AM98" s="221"/>
      <c r="AN98" s="221"/>
      <c r="AO98" s="221"/>
      <c r="AP98" s="221"/>
      <c r="AQ98" s="221"/>
      <c r="AR98" s="221"/>
      <c r="AS98" s="221"/>
      <c r="AT98" s="221"/>
      <c r="AU98" s="221"/>
      <c r="AV98" s="221"/>
      <c r="AW98" s="221"/>
      <c r="AX98" s="221"/>
      <c r="AY98" s="221"/>
      <c r="AZ98" s="221"/>
      <c r="BA98" s="221"/>
      <c r="BB98" s="221"/>
      <c r="BC98" s="221"/>
      <c r="BD98" s="221"/>
      <c r="BE98" s="221"/>
      <c r="BF98" s="221"/>
      <c r="BG98" s="221"/>
      <c r="BH98" s="221"/>
      <c r="BI98" s="221"/>
      <c r="BJ98" s="221"/>
      <c r="BK98" s="221"/>
      <c r="BL98" s="221"/>
      <c r="BM98" s="221"/>
      <c r="BN98" s="221"/>
      <c r="BO98" s="221"/>
      <c r="BP98" s="221"/>
      <c r="BQ98" s="221"/>
      <c r="BR98" s="221"/>
      <c r="BS98" s="221"/>
      <c r="BT98" s="221"/>
      <c r="BU98" s="221"/>
      <c r="BV98" s="221"/>
      <c r="BW98" s="221"/>
      <c r="BX98" s="221"/>
      <c r="BY98" s="221"/>
      <c r="BZ98" s="221"/>
      <c r="CA98" s="221"/>
      <c r="CB98" s="221"/>
      <c r="CC98" s="221"/>
      <c r="CD98" s="221"/>
      <c r="CE98" s="221"/>
      <c r="CF98" s="221"/>
      <c r="CG98" s="221"/>
      <c r="CH98" s="221"/>
      <c r="CI98" s="221"/>
      <c r="CJ98" s="221"/>
      <c r="CK98" s="221"/>
      <c r="CL98" s="221"/>
      <c r="CM98" s="221"/>
      <c r="CN98" s="221"/>
      <c r="CO98" s="221"/>
      <c r="CP98" s="221"/>
      <c r="CQ98" s="221"/>
      <c r="CR98" s="221"/>
      <c r="CS98" s="221"/>
      <c r="CT98" s="221"/>
      <c r="CU98" s="221"/>
      <c r="CV98" s="221"/>
      <c r="CW98" s="221"/>
      <c r="CX98" s="221"/>
      <c r="CY98" s="221"/>
      <c r="CZ98" s="221"/>
      <c r="DA98" s="221"/>
      <c r="DB98" s="221"/>
      <c r="DC98" s="221"/>
      <c r="DD98" s="221"/>
      <c r="DE98" s="221"/>
      <c r="DF98" s="221"/>
      <c r="DG98" s="221"/>
      <c r="DH98" s="221"/>
      <c r="DI98" s="221"/>
      <c r="DJ98" s="221"/>
      <c r="DK98" s="221"/>
      <c r="DL98" s="221"/>
      <c r="DM98" s="221"/>
      <c r="DN98" s="221"/>
      <c r="DO98" s="221"/>
      <c r="DP98" s="221"/>
      <c r="DQ98" s="221"/>
      <c r="DR98" s="221"/>
      <c r="DS98" s="221"/>
      <c r="DT98" s="221"/>
      <c r="DU98" s="221"/>
      <c r="DV98" s="221"/>
      <c r="DW98" s="221"/>
      <c r="DX98" s="221"/>
      <c r="DY98" s="221"/>
      <c r="DZ98" s="221"/>
      <c r="EA98" s="221"/>
      <c r="EB98" s="221"/>
      <c r="EC98" s="221"/>
      <c r="ED98" s="221"/>
      <c r="EE98" s="221"/>
      <c r="EF98" s="221"/>
      <c r="EG98" s="221"/>
      <c r="EH98" s="221"/>
      <c r="EI98" s="221"/>
      <c r="EJ98" s="221"/>
      <c r="EK98" s="221"/>
      <c r="EL98" s="221"/>
      <c r="EM98" s="221"/>
      <c r="EN98" s="221"/>
      <c r="EO98" s="221"/>
      <c r="EP98" s="221"/>
      <c r="EQ98" s="221"/>
      <c r="ER98" s="221"/>
      <c r="ES98" s="221"/>
      <c r="ET98" s="221"/>
      <c r="EU98" s="221"/>
      <c r="EV98" s="221"/>
      <c r="EW98" s="221"/>
      <c r="EX98" s="221"/>
      <c r="EY98" s="221"/>
      <c r="EZ98" s="221"/>
      <c r="FA98" s="221"/>
      <c r="FB98" s="221"/>
      <c r="FC98" s="221"/>
      <c r="FD98" s="221"/>
      <c r="FE98" s="221"/>
      <c r="FF98" s="221"/>
      <c r="FG98" s="221"/>
      <c r="FH98" s="221"/>
      <c r="FI98" s="221"/>
      <c r="FJ98" s="221"/>
      <c r="FK98" s="221"/>
      <c r="FL98" s="221"/>
      <c r="FM98" s="221"/>
      <c r="FN98" s="221"/>
      <c r="FO98" s="221"/>
      <c r="FP98" s="221"/>
      <c r="FQ98" s="221"/>
      <c r="FR98" s="221"/>
      <c r="FS98" s="221"/>
      <c r="FT98" s="221"/>
      <c r="FU98" s="221"/>
      <c r="FV98" s="221"/>
      <c r="FW98" s="221"/>
      <c r="FX98" s="221"/>
      <c r="FY98" s="221"/>
      <c r="FZ98" s="221"/>
      <c r="GA98" s="221"/>
      <c r="GB98" s="221"/>
      <c r="GC98" s="221"/>
      <c r="GD98" s="221"/>
      <c r="GE98" s="221"/>
      <c r="GF98" s="221"/>
      <c r="GG98" s="221"/>
      <c r="GH98" s="221"/>
      <c r="GI98" s="221"/>
      <c r="GJ98" s="221"/>
      <c r="GK98" s="221"/>
      <c r="GL98" s="221"/>
      <c r="GM98" s="221"/>
      <c r="GN98" s="221"/>
      <c r="GO98" s="221"/>
      <c r="GP98" s="221"/>
      <c r="GQ98" s="221"/>
      <c r="GR98" s="221"/>
      <c r="GS98" s="221"/>
      <c r="GT98" s="221"/>
      <c r="GU98" s="221"/>
      <c r="GV98" s="221"/>
      <c r="GW98" s="221"/>
      <c r="GX98" s="221"/>
      <c r="GY98" s="221"/>
      <c r="GZ98" s="221"/>
      <c r="HA98" s="221"/>
      <c r="HB98" s="221"/>
      <c r="HC98" s="221"/>
      <c r="HD98" s="221"/>
      <c r="HE98" s="221"/>
      <c r="HF98" s="221"/>
      <c r="HG98" s="221"/>
      <c r="HH98" s="221"/>
      <c r="HI98" s="221"/>
      <c r="HJ98" s="221"/>
      <c r="HK98" s="221"/>
      <c r="HL98" s="221"/>
      <c r="HM98" s="221"/>
      <c r="HN98" s="221"/>
      <c r="HO98" s="221"/>
      <c r="HP98" s="221"/>
      <c r="HQ98" s="221"/>
      <c r="HR98" s="221"/>
      <c r="HS98" s="221"/>
      <c r="HT98" s="221"/>
      <c r="HU98" s="221"/>
      <c r="HV98" s="221"/>
      <c r="HW98" s="221"/>
      <c r="HX98" s="221"/>
      <c r="HY98" s="221"/>
      <c r="HZ98" s="221"/>
      <c r="IA98" s="221"/>
      <c r="IB98" s="221"/>
      <c r="IC98" s="221"/>
      <c r="ID98" s="221"/>
      <c r="IE98" s="221"/>
      <c r="IF98" s="221"/>
      <c r="IG98" s="221"/>
      <c r="IH98" s="221"/>
      <c r="II98" s="221"/>
      <c r="IJ98" s="221"/>
      <c r="IK98" s="221"/>
      <c r="IL98" s="221"/>
      <c r="IM98" s="221"/>
      <c r="IN98" s="221"/>
      <c r="IO98" s="221"/>
      <c r="IP98" s="221"/>
      <c r="IQ98" s="221"/>
      <c r="IR98" s="221"/>
      <c r="IS98" s="221"/>
      <c r="IT98" s="221"/>
      <c r="IU98" s="221"/>
      <c r="IV98" s="221"/>
      <c r="IW98" s="221"/>
      <c r="IX98" s="221"/>
      <c r="IY98" s="221"/>
      <c r="IZ98" s="221"/>
      <c r="JA98" s="221"/>
      <c r="JB98" s="221"/>
      <c r="JC98" s="221"/>
      <c r="JD98" s="221"/>
      <c r="JE98" s="221"/>
      <c r="JF98" s="221"/>
      <c r="JG98" s="221"/>
      <c r="JH98" s="221"/>
      <c r="JI98" s="221"/>
      <c r="JJ98" s="221"/>
      <c r="JK98" s="221"/>
      <c r="JL98" s="221"/>
      <c r="JM98" s="221"/>
      <c r="JN98" s="221"/>
      <c r="JO98" s="221"/>
      <c r="JP98" s="221"/>
      <c r="JQ98" s="221"/>
      <c r="JR98" s="221"/>
      <c r="JS98" s="221"/>
      <c r="JT98" s="221"/>
      <c r="JU98" s="221"/>
      <c r="JV98" s="221"/>
      <c r="JW98" s="221"/>
      <c r="JX98" s="221"/>
      <c r="JY98" s="221"/>
      <c r="JZ98" s="221"/>
      <c r="KA98" s="221"/>
      <c r="KB98" s="221"/>
      <c r="KC98" s="221"/>
      <c r="KD98" s="221"/>
      <c r="KE98" s="221"/>
      <c r="KF98" s="221"/>
      <c r="KG98" s="221"/>
      <c r="KH98" s="221"/>
      <c r="KI98" s="221"/>
      <c r="KJ98" s="221"/>
      <c r="KK98" s="221"/>
      <c r="KL98" s="221"/>
      <c r="KM98" s="221"/>
      <c r="KN98" s="221"/>
      <c r="KO98" s="221"/>
      <c r="KP98" s="221"/>
      <c r="KQ98" s="221"/>
      <c r="KR98" s="221"/>
      <c r="KS98" s="221"/>
      <c r="KT98" s="221"/>
      <c r="KU98" s="221"/>
      <c r="KV98" s="221"/>
      <c r="KW98" s="221"/>
      <c r="KX98" s="221"/>
      <c r="KY98" s="221"/>
      <c r="KZ98" s="221"/>
      <c r="LA98" s="221"/>
      <c r="LB98" s="221"/>
      <c r="LC98" s="221"/>
      <c r="LD98" s="221"/>
      <c r="LE98" s="221"/>
      <c r="LF98" s="221"/>
      <c r="LG98" s="221"/>
      <c r="LH98" s="221"/>
      <c r="LI98" s="221"/>
      <c r="LJ98" s="221"/>
      <c r="LK98" s="221"/>
      <c r="LL98" s="221"/>
      <c r="LM98" s="221"/>
      <c r="LN98" s="221"/>
      <c r="LO98" s="221"/>
      <c r="LP98" s="221"/>
      <c r="LQ98" s="221"/>
      <c r="LR98" s="221"/>
      <c r="LS98" s="221"/>
      <c r="LT98" s="221"/>
      <c r="LU98" s="221"/>
      <c r="LV98" s="221"/>
      <c r="LW98" s="221"/>
      <c r="LX98" s="221"/>
      <c r="LY98" s="221"/>
      <c r="LZ98" s="221"/>
      <c r="MA98" s="221"/>
      <c r="MB98" s="221"/>
      <c r="MC98" s="221"/>
      <c r="MD98" s="221"/>
      <c r="ME98" s="221"/>
      <c r="MF98" s="221"/>
      <c r="MG98" s="221"/>
      <c r="MH98" s="221"/>
      <c r="MI98" s="221"/>
      <c r="MJ98" s="221"/>
      <c r="MK98" s="221"/>
      <c r="ML98" s="221"/>
      <c r="MM98" s="221"/>
      <c r="MN98" s="221"/>
      <c r="MO98" s="221"/>
      <c r="MP98" s="221"/>
      <c r="MQ98" s="221"/>
      <c r="MR98" s="221"/>
      <c r="MS98" s="221"/>
      <c r="MT98" s="221"/>
      <c r="MU98" s="221"/>
      <c r="MV98" s="221"/>
      <c r="MW98" s="221"/>
      <c r="MX98" s="221"/>
      <c r="MY98" s="221"/>
      <c r="MZ98" s="221"/>
      <c r="NA98" s="221"/>
      <c r="NB98" s="221"/>
      <c r="NC98" s="221"/>
      <c r="ND98" s="221"/>
      <c r="NE98" s="221"/>
      <c r="NF98" s="221"/>
      <c r="NG98" s="221"/>
      <c r="NH98" s="221"/>
      <c r="NI98" s="221"/>
      <c r="NJ98" s="221"/>
      <c r="NK98" s="221"/>
      <c r="NL98" s="221"/>
      <c r="NM98" s="221"/>
      <c r="NN98" s="221"/>
      <c r="NO98" s="221"/>
      <c r="NP98" s="221"/>
      <c r="NQ98" s="221"/>
      <c r="NR98" s="221"/>
      <c r="NS98" s="221"/>
      <c r="NT98" s="221"/>
      <c r="NU98" s="221"/>
      <c r="NV98" s="221"/>
      <c r="NW98" s="221"/>
      <c r="NX98" s="221"/>
      <c r="NY98" s="221"/>
      <c r="NZ98" s="221"/>
      <c r="OA98" s="221"/>
      <c r="OB98" s="221"/>
      <c r="OC98" s="221"/>
      <c r="OD98" s="221"/>
      <c r="OE98" s="221"/>
      <c r="OF98" s="221"/>
      <c r="OG98" s="221"/>
      <c r="OH98" s="221"/>
      <c r="OI98" s="221"/>
      <c r="OJ98" s="221"/>
      <c r="OK98" s="221"/>
      <c r="OL98" s="221"/>
      <c r="OM98" s="221"/>
      <c r="ON98" s="221"/>
      <c r="OO98" s="221"/>
      <c r="OP98" s="221"/>
      <c r="OQ98" s="221"/>
      <c r="OR98" s="221"/>
      <c r="OS98" s="221"/>
      <c r="OT98" s="221"/>
      <c r="OU98" s="221"/>
      <c r="OV98" s="221"/>
      <c r="OW98" s="221"/>
      <c r="OX98" s="221"/>
      <c r="OY98" s="221"/>
      <c r="OZ98" s="221"/>
      <c r="PA98" s="221"/>
      <c r="PB98" s="221"/>
      <c r="PC98" s="221"/>
      <c r="PD98" s="221"/>
      <c r="PE98" s="221"/>
      <c r="PF98" s="221"/>
      <c r="PG98" s="221"/>
      <c r="PH98" s="221"/>
      <c r="PI98" s="221"/>
      <c r="PJ98" s="221"/>
      <c r="PK98" s="221"/>
      <c r="PL98" s="221"/>
      <c r="PM98" s="221"/>
      <c r="PN98" s="221"/>
      <c r="PO98" s="221"/>
      <c r="PP98" s="221"/>
      <c r="PQ98" s="221"/>
      <c r="PR98" s="221"/>
      <c r="PS98" s="221"/>
      <c r="PT98" s="221"/>
      <c r="PU98" s="221"/>
      <c r="PV98" s="221"/>
      <c r="PW98" s="221"/>
      <c r="PX98" s="221"/>
      <c r="PY98" s="221"/>
      <c r="PZ98" s="221"/>
      <c r="QA98" s="221"/>
      <c r="QB98" s="221"/>
      <c r="QC98" s="221"/>
      <c r="QD98" s="221"/>
      <c r="QE98" s="221"/>
      <c r="QF98" s="221"/>
      <c r="QG98" s="221"/>
      <c r="QH98" s="221"/>
      <c r="QI98" s="221"/>
      <c r="QJ98" s="221"/>
      <c r="QK98" s="221"/>
      <c r="QL98" s="221"/>
      <c r="QM98" s="221"/>
      <c r="QN98" s="221"/>
      <c r="QO98" s="221"/>
    </row>
    <row r="99" spans="1:457" s="180" customFormat="1">
      <c r="A99" s="221"/>
      <c r="B99" s="212"/>
      <c r="D99" s="208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221"/>
      <c r="AM99" s="221"/>
      <c r="AN99" s="221"/>
      <c r="AO99" s="221"/>
      <c r="AP99" s="221"/>
      <c r="AQ99" s="221"/>
      <c r="AR99" s="221"/>
      <c r="AS99" s="221"/>
      <c r="AT99" s="221"/>
      <c r="AU99" s="221"/>
      <c r="AV99" s="221"/>
      <c r="AW99" s="221"/>
      <c r="AX99" s="221"/>
      <c r="AY99" s="221"/>
      <c r="AZ99" s="221"/>
      <c r="BA99" s="221"/>
      <c r="BB99" s="221"/>
      <c r="BC99" s="221"/>
      <c r="BD99" s="221"/>
      <c r="BE99" s="221"/>
      <c r="BF99" s="221"/>
      <c r="BG99" s="221"/>
      <c r="BH99" s="221"/>
      <c r="BI99" s="221"/>
      <c r="BJ99" s="221"/>
      <c r="BK99" s="221"/>
      <c r="BL99" s="221"/>
      <c r="BM99" s="221"/>
      <c r="BN99" s="221"/>
      <c r="BO99" s="221"/>
      <c r="BP99" s="221"/>
      <c r="BQ99" s="221"/>
      <c r="BR99" s="221"/>
      <c r="BS99" s="221"/>
      <c r="BT99" s="221"/>
      <c r="BU99" s="221"/>
      <c r="BV99" s="221"/>
      <c r="BW99" s="221"/>
      <c r="BX99" s="221"/>
      <c r="BY99" s="221"/>
      <c r="BZ99" s="221"/>
      <c r="CA99" s="221"/>
      <c r="CB99" s="221"/>
      <c r="CC99" s="221"/>
      <c r="CD99" s="221"/>
      <c r="CE99" s="221"/>
      <c r="CF99" s="221"/>
      <c r="CG99" s="221"/>
      <c r="CH99" s="221"/>
      <c r="CI99" s="221"/>
      <c r="CJ99" s="221"/>
      <c r="CK99" s="221"/>
      <c r="CL99" s="221"/>
      <c r="CM99" s="221"/>
      <c r="CN99" s="221"/>
      <c r="CO99" s="221"/>
      <c r="CP99" s="221"/>
      <c r="CQ99" s="221"/>
      <c r="CR99" s="221"/>
      <c r="CS99" s="221"/>
      <c r="CT99" s="221"/>
      <c r="CU99" s="221"/>
      <c r="CV99" s="221"/>
      <c r="CW99" s="221"/>
      <c r="CX99" s="221"/>
      <c r="CY99" s="221"/>
      <c r="CZ99" s="221"/>
      <c r="DA99" s="221"/>
      <c r="DB99" s="221"/>
      <c r="DC99" s="221"/>
      <c r="DD99" s="221"/>
      <c r="DE99" s="221"/>
      <c r="DF99" s="221"/>
      <c r="DG99" s="221"/>
      <c r="DH99" s="221"/>
      <c r="DI99" s="221"/>
      <c r="DJ99" s="221"/>
      <c r="DK99" s="221"/>
      <c r="DL99" s="221"/>
      <c r="DM99" s="221"/>
      <c r="DN99" s="221"/>
      <c r="DO99" s="221"/>
      <c r="DP99" s="221"/>
      <c r="DQ99" s="221"/>
      <c r="DR99" s="221"/>
      <c r="DS99" s="221"/>
      <c r="DT99" s="221"/>
      <c r="DU99" s="221"/>
      <c r="DV99" s="221"/>
      <c r="DW99" s="221"/>
      <c r="DX99" s="221"/>
      <c r="DY99" s="221"/>
      <c r="DZ99" s="221"/>
      <c r="EA99" s="221"/>
      <c r="EB99" s="221"/>
      <c r="EC99" s="221"/>
      <c r="ED99" s="221"/>
      <c r="EE99" s="221"/>
      <c r="EF99" s="221"/>
      <c r="EG99" s="221"/>
      <c r="EH99" s="221"/>
      <c r="EI99" s="221"/>
      <c r="EJ99" s="221"/>
      <c r="EK99" s="221"/>
      <c r="EL99" s="221"/>
      <c r="EM99" s="221"/>
      <c r="EN99" s="221"/>
      <c r="EO99" s="221"/>
      <c r="EP99" s="221"/>
      <c r="EQ99" s="221"/>
      <c r="ER99" s="221"/>
      <c r="ES99" s="221"/>
      <c r="ET99" s="221"/>
      <c r="EU99" s="221"/>
      <c r="EV99" s="221"/>
      <c r="EW99" s="221"/>
      <c r="EX99" s="221"/>
      <c r="EY99" s="221"/>
      <c r="EZ99" s="221"/>
      <c r="FA99" s="221"/>
      <c r="FB99" s="221"/>
      <c r="FC99" s="221"/>
      <c r="FD99" s="221"/>
      <c r="FE99" s="221"/>
      <c r="FF99" s="221"/>
      <c r="FG99" s="221"/>
      <c r="FH99" s="221"/>
      <c r="FI99" s="221"/>
      <c r="FJ99" s="221"/>
      <c r="FK99" s="221"/>
      <c r="FL99" s="221"/>
      <c r="FM99" s="221"/>
      <c r="FN99" s="221"/>
      <c r="FO99" s="221"/>
      <c r="FP99" s="221"/>
      <c r="FQ99" s="221"/>
      <c r="FR99" s="221"/>
      <c r="FS99" s="221"/>
      <c r="FT99" s="221"/>
      <c r="FU99" s="221"/>
      <c r="FV99" s="221"/>
      <c r="FW99" s="221"/>
      <c r="FX99" s="221"/>
      <c r="FY99" s="221"/>
      <c r="FZ99" s="221"/>
      <c r="GA99" s="221"/>
      <c r="GB99" s="221"/>
      <c r="GC99" s="221"/>
      <c r="GD99" s="221"/>
      <c r="GE99" s="221"/>
      <c r="GF99" s="221"/>
      <c r="GG99" s="221"/>
      <c r="GH99" s="221"/>
      <c r="GI99" s="221"/>
      <c r="GJ99" s="221"/>
      <c r="GK99" s="221"/>
      <c r="GL99" s="221"/>
      <c r="GM99" s="221"/>
      <c r="GN99" s="221"/>
      <c r="GO99" s="221"/>
      <c r="GP99" s="221"/>
      <c r="GQ99" s="221"/>
      <c r="GR99" s="221"/>
      <c r="GS99" s="221"/>
      <c r="GT99" s="221"/>
      <c r="GU99" s="221"/>
      <c r="GV99" s="221"/>
      <c r="GW99" s="221"/>
      <c r="GX99" s="221"/>
      <c r="GY99" s="221"/>
      <c r="GZ99" s="221"/>
      <c r="HA99" s="221"/>
      <c r="HB99" s="221"/>
      <c r="HC99" s="221"/>
      <c r="HD99" s="221"/>
      <c r="HE99" s="221"/>
      <c r="HF99" s="221"/>
      <c r="HG99" s="221"/>
      <c r="HH99" s="221"/>
      <c r="HI99" s="221"/>
      <c r="HJ99" s="221"/>
      <c r="HK99" s="221"/>
      <c r="HL99" s="221"/>
      <c r="HM99" s="221"/>
      <c r="HN99" s="221"/>
      <c r="HO99" s="221"/>
      <c r="HP99" s="221"/>
      <c r="HQ99" s="221"/>
      <c r="HR99" s="221"/>
      <c r="HS99" s="221"/>
      <c r="HT99" s="221"/>
      <c r="HU99" s="221"/>
      <c r="HV99" s="221"/>
      <c r="HW99" s="221"/>
      <c r="HX99" s="221"/>
      <c r="HY99" s="221"/>
      <c r="HZ99" s="221"/>
      <c r="IA99" s="221"/>
      <c r="IB99" s="221"/>
      <c r="IC99" s="221"/>
      <c r="ID99" s="221"/>
      <c r="IE99" s="221"/>
      <c r="IF99" s="221"/>
      <c r="IG99" s="221"/>
      <c r="IH99" s="221"/>
      <c r="II99" s="221"/>
      <c r="IJ99" s="221"/>
      <c r="IK99" s="221"/>
      <c r="IL99" s="221"/>
      <c r="IM99" s="221"/>
      <c r="IN99" s="221"/>
      <c r="IO99" s="221"/>
      <c r="IP99" s="221"/>
      <c r="IQ99" s="221"/>
      <c r="IR99" s="221"/>
      <c r="IS99" s="221"/>
      <c r="IT99" s="221"/>
      <c r="IU99" s="221"/>
      <c r="IV99" s="221"/>
      <c r="IW99" s="221"/>
      <c r="IX99" s="221"/>
      <c r="IY99" s="221"/>
      <c r="IZ99" s="221"/>
      <c r="JA99" s="221"/>
      <c r="JB99" s="221"/>
      <c r="JC99" s="221"/>
      <c r="JD99" s="221"/>
      <c r="JE99" s="221"/>
      <c r="JF99" s="221"/>
      <c r="JG99" s="221"/>
      <c r="JH99" s="221"/>
      <c r="JI99" s="221"/>
      <c r="JJ99" s="221"/>
      <c r="JK99" s="221"/>
      <c r="JL99" s="221"/>
      <c r="JM99" s="221"/>
      <c r="JN99" s="221"/>
      <c r="JO99" s="221"/>
      <c r="JP99" s="221"/>
      <c r="JQ99" s="221"/>
      <c r="JR99" s="221"/>
      <c r="JS99" s="221"/>
      <c r="JT99" s="221"/>
      <c r="JU99" s="221"/>
      <c r="JV99" s="221"/>
      <c r="JW99" s="221"/>
      <c r="JX99" s="221"/>
      <c r="JY99" s="221"/>
      <c r="JZ99" s="221"/>
      <c r="KA99" s="221"/>
      <c r="KB99" s="221"/>
      <c r="KC99" s="221"/>
      <c r="KD99" s="221"/>
      <c r="KE99" s="221"/>
      <c r="KF99" s="221"/>
      <c r="KG99" s="221"/>
      <c r="KH99" s="221"/>
      <c r="KI99" s="221"/>
      <c r="KJ99" s="221"/>
      <c r="KK99" s="221"/>
      <c r="KL99" s="221"/>
      <c r="KM99" s="221"/>
      <c r="KN99" s="221"/>
      <c r="KO99" s="221"/>
      <c r="KP99" s="221"/>
      <c r="KQ99" s="221"/>
      <c r="KR99" s="221"/>
      <c r="KS99" s="221"/>
      <c r="KT99" s="221"/>
      <c r="KU99" s="221"/>
      <c r="KV99" s="221"/>
      <c r="KW99" s="221"/>
      <c r="KX99" s="221"/>
      <c r="KY99" s="221"/>
      <c r="KZ99" s="221"/>
      <c r="LA99" s="221"/>
      <c r="LB99" s="221"/>
      <c r="LC99" s="221"/>
      <c r="LD99" s="221"/>
      <c r="LE99" s="221"/>
      <c r="LF99" s="221"/>
      <c r="LG99" s="221"/>
      <c r="LH99" s="221"/>
      <c r="LI99" s="221"/>
      <c r="LJ99" s="221"/>
      <c r="LK99" s="221"/>
      <c r="LL99" s="221"/>
      <c r="LM99" s="221"/>
      <c r="LN99" s="221"/>
      <c r="LO99" s="221"/>
      <c r="LP99" s="221"/>
      <c r="LQ99" s="221"/>
      <c r="LR99" s="221"/>
      <c r="LS99" s="221"/>
      <c r="LT99" s="221"/>
      <c r="LU99" s="221"/>
      <c r="LV99" s="221"/>
      <c r="LW99" s="221"/>
      <c r="LX99" s="221"/>
      <c r="LY99" s="221"/>
      <c r="LZ99" s="221"/>
      <c r="MA99" s="221"/>
      <c r="MB99" s="221"/>
      <c r="MC99" s="221"/>
      <c r="MD99" s="221"/>
      <c r="ME99" s="221"/>
      <c r="MF99" s="221"/>
      <c r="MG99" s="221"/>
      <c r="MH99" s="221"/>
      <c r="MI99" s="221"/>
      <c r="MJ99" s="221"/>
      <c r="MK99" s="221"/>
      <c r="ML99" s="221"/>
      <c r="MM99" s="221"/>
      <c r="MN99" s="221"/>
      <c r="MO99" s="221"/>
      <c r="MP99" s="221"/>
      <c r="MQ99" s="221"/>
      <c r="MR99" s="221"/>
      <c r="MS99" s="221"/>
      <c r="MT99" s="221"/>
      <c r="MU99" s="221"/>
      <c r="MV99" s="221"/>
      <c r="MW99" s="221"/>
      <c r="MX99" s="221"/>
      <c r="MY99" s="221"/>
      <c r="MZ99" s="221"/>
      <c r="NA99" s="221"/>
      <c r="NB99" s="221"/>
      <c r="NC99" s="221"/>
      <c r="ND99" s="221"/>
      <c r="NE99" s="221"/>
      <c r="NF99" s="221"/>
      <c r="NG99" s="221"/>
      <c r="NH99" s="221"/>
      <c r="NI99" s="221"/>
      <c r="NJ99" s="221"/>
      <c r="NK99" s="221"/>
      <c r="NL99" s="221"/>
      <c r="NM99" s="221"/>
      <c r="NN99" s="221"/>
      <c r="NO99" s="221"/>
      <c r="NP99" s="221"/>
      <c r="NQ99" s="221"/>
      <c r="NR99" s="221"/>
      <c r="NS99" s="221"/>
      <c r="NT99" s="221"/>
      <c r="NU99" s="221"/>
      <c r="NV99" s="221"/>
      <c r="NW99" s="221"/>
      <c r="NX99" s="221"/>
      <c r="NY99" s="221"/>
      <c r="NZ99" s="221"/>
      <c r="OA99" s="221"/>
      <c r="OB99" s="221"/>
      <c r="OC99" s="221"/>
      <c r="OD99" s="221"/>
      <c r="OE99" s="221"/>
      <c r="OF99" s="221"/>
      <c r="OG99" s="221"/>
      <c r="OH99" s="221"/>
      <c r="OI99" s="221"/>
      <c r="OJ99" s="221"/>
      <c r="OK99" s="221"/>
      <c r="OL99" s="221"/>
      <c r="OM99" s="221"/>
      <c r="ON99" s="221"/>
      <c r="OO99" s="221"/>
      <c r="OP99" s="221"/>
      <c r="OQ99" s="221"/>
      <c r="OR99" s="221"/>
      <c r="OS99" s="221"/>
      <c r="OT99" s="221"/>
      <c r="OU99" s="221"/>
      <c r="OV99" s="221"/>
      <c r="OW99" s="221"/>
      <c r="OX99" s="221"/>
      <c r="OY99" s="221"/>
      <c r="OZ99" s="221"/>
      <c r="PA99" s="221"/>
      <c r="PB99" s="221"/>
      <c r="PC99" s="221"/>
      <c r="PD99" s="221"/>
      <c r="PE99" s="221"/>
      <c r="PF99" s="221"/>
      <c r="PG99" s="221"/>
      <c r="PH99" s="221"/>
      <c r="PI99" s="221"/>
      <c r="PJ99" s="221"/>
      <c r="PK99" s="221"/>
      <c r="PL99" s="221"/>
      <c r="PM99" s="221"/>
      <c r="PN99" s="221"/>
      <c r="PO99" s="221"/>
      <c r="PP99" s="221"/>
      <c r="PQ99" s="221"/>
      <c r="PR99" s="221"/>
      <c r="PS99" s="221"/>
      <c r="PT99" s="221"/>
      <c r="PU99" s="221"/>
      <c r="PV99" s="221"/>
      <c r="PW99" s="221"/>
      <c r="PX99" s="221"/>
      <c r="PY99" s="221"/>
      <c r="PZ99" s="221"/>
      <c r="QA99" s="221"/>
      <c r="QB99" s="221"/>
      <c r="QC99" s="221"/>
      <c r="QD99" s="221"/>
      <c r="QE99" s="221"/>
      <c r="QF99" s="221"/>
      <c r="QG99" s="221"/>
      <c r="QH99" s="221"/>
      <c r="QI99" s="221"/>
      <c r="QJ99" s="221"/>
      <c r="QK99" s="221"/>
      <c r="QL99" s="221"/>
      <c r="QM99" s="221"/>
      <c r="QN99" s="221"/>
      <c r="QO99" s="221"/>
    </row>
    <row r="100" spans="1:457" s="180" customFormat="1">
      <c r="A100" s="221"/>
      <c r="B100" s="212"/>
      <c r="D100" s="208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21"/>
      <c r="AN100" s="221"/>
      <c r="AO100" s="221"/>
      <c r="AP100" s="221"/>
      <c r="AQ100" s="221"/>
      <c r="AR100" s="221"/>
      <c r="AS100" s="221"/>
      <c r="AT100" s="221"/>
      <c r="AU100" s="221"/>
      <c r="AV100" s="221"/>
      <c r="AW100" s="221"/>
      <c r="AX100" s="221"/>
      <c r="AY100" s="221"/>
      <c r="AZ100" s="221"/>
      <c r="BA100" s="221"/>
      <c r="BB100" s="221"/>
      <c r="BC100" s="221"/>
      <c r="BD100" s="221"/>
      <c r="BE100" s="221"/>
      <c r="BF100" s="221"/>
      <c r="BG100" s="221"/>
      <c r="BH100" s="221"/>
      <c r="BI100" s="221"/>
      <c r="BJ100" s="221"/>
      <c r="BK100" s="221"/>
      <c r="BL100" s="221"/>
      <c r="BM100" s="221"/>
      <c r="BN100" s="221"/>
      <c r="BO100" s="221"/>
      <c r="BP100" s="221"/>
      <c r="BQ100" s="221"/>
      <c r="BR100" s="221"/>
      <c r="BS100" s="221"/>
      <c r="BT100" s="221"/>
      <c r="BU100" s="221"/>
      <c r="BV100" s="221"/>
      <c r="BW100" s="221"/>
      <c r="BX100" s="221"/>
      <c r="BY100" s="221"/>
      <c r="BZ100" s="221"/>
      <c r="CA100" s="221"/>
      <c r="CB100" s="221"/>
      <c r="CC100" s="221"/>
      <c r="CD100" s="221"/>
      <c r="CE100" s="221"/>
      <c r="CF100" s="221"/>
      <c r="CG100" s="221"/>
      <c r="CH100" s="221"/>
      <c r="CI100" s="221"/>
      <c r="CJ100" s="221"/>
      <c r="CK100" s="221"/>
      <c r="CL100" s="221"/>
      <c r="CM100" s="221"/>
      <c r="CN100" s="221"/>
      <c r="CO100" s="221"/>
      <c r="CP100" s="221"/>
      <c r="CQ100" s="221"/>
      <c r="CR100" s="221"/>
      <c r="CS100" s="221"/>
      <c r="CT100" s="221"/>
      <c r="CU100" s="221"/>
      <c r="CV100" s="221"/>
      <c r="CW100" s="221"/>
      <c r="CX100" s="221"/>
      <c r="CY100" s="221"/>
      <c r="CZ100" s="221"/>
      <c r="DA100" s="221"/>
      <c r="DB100" s="221"/>
      <c r="DC100" s="221"/>
      <c r="DD100" s="221"/>
      <c r="DE100" s="221"/>
      <c r="DF100" s="221"/>
      <c r="DG100" s="221"/>
      <c r="DH100" s="221"/>
      <c r="DI100" s="221"/>
      <c r="DJ100" s="221"/>
      <c r="DK100" s="221"/>
      <c r="DL100" s="221"/>
      <c r="DM100" s="221"/>
      <c r="DN100" s="221"/>
      <c r="DO100" s="221"/>
      <c r="DP100" s="221"/>
      <c r="DQ100" s="221"/>
      <c r="DR100" s="221"/>
      <c r="DS100" s="221"/>
      <c r="DT100" s="221"/>
      <c r="DU100" s="221"/>
      <c r="DV100" s="221"/>
      <c r="DW100" s="221"/>
      <c r="DX100" s="221"/>
      <c r="DY100" s="221"/>
      <c r="DZ100" s="221"/>
      <c r="EA100" s="221"/>
      <c r="EB100" s="221"/>
      <c r="EC100" s="221"/>
      <c r="ED100" s="221"/>
      <c r="EE100" s="221"/>
      <c r="EF100" s="221"/>
      <c r="EG100" s="221"/>
      <c r="EH100" s="221"/>
      <c r="EI100" s="221"/>
      <c r="EJ100" s="221"/>
      <c r="EK100" s="221"/>
      <c r="EL100" s="221"/>
      <c r="EM100" s="221"/>
      <c r="EN100" s="221"/>
      <c r="EO100" s="221"/>
      <c r="EP100" s="221"/>
      <c r="EQ100" s="221"/>
      <c r="ER100" s="221"/>
      <c r="ES100" s="221"/>
      <c r="ET100" s="221"/>
      <c r="EU100" s="221"/>
      <c r="EV100" s="221"/>
      <c r="EW100" s="221"/>
      <c r="EX100" s="221"/>
      <c r="EY100" s="221"/>
      <c r="EZ100" s="221"/>
      <c r="FA100" s="221"/>
      <c r="FB100" s="221"/>
      <c r="FC100" s="221"/>
      <c r="FD100" s="221"/>
      <c r="FE100" s="221"/>
      <c r="FF100" s="221"/>
      <c r="FG100" s="221"/>
      <c r="FH100" s="221"/>
      <c r="FI100" s="221"/>
      <c r="FJ100" s="221"/>
      <c r="FK100" s="221"/>
      <c r="FL100" s="221"/>
      <c r="FM100" s="221"/>
      <c r="FN100" s="221"/>
      <c r="FO100" s="221"/>
      <c r="FP100" s="221"/>
      <c r="FQ100" s="221"/>
      <c r="FR100" s="221"/>
      <c r="FS100" s="221"/>
      <c r="FT100" s="221"/>
      <c r="FU100" s="221"/>
      <c r="FV100" s="221"/>
      <c r="FW100" s="221"/>
      <c r="FX100" s="221"/>
      <c r="FY100" s="221"/>
      <c r="FZ100" s="221"/>
      <c r="GA100" s="221"/>
      <c r="GB100" s="221"/>
      <c r="GC100" s="221"/>
      <c r="GD100" s="221"/>
      <c r="GE100" s="221"/>
      <c r="GF100" s="221"/>
      <c r="GG100" s="221"/>
      <c r="GH100" s="221"/>
      <c r="GI100" s="221"/>
      <c r="GJ100" s="221"/>
      <c r="GK100" s="221"/>
      <c r="GL100" s="221"/>
      <c r="GM100" s="221"/>
      <c r="GN100" s="221"/>
      <c r="GO100" s="221"/>
      <c r="GP100" s="221"/>
      <c r="GQ100" s="221"/>
      <c r="GR100" s="221"/>
      <c r="GS100" s="221"/>
      <c r="GT100" s="221"/>
      <c r="GU100" s="221"/>
      <c r="GV100" s="221"/>
      <c r="GW100" s="221"/>
      <c r="GX100" s="221"/>
      <c r="GY100" s="221"/>
      <c r="GZ100" s="221"/>
      <c r="HA100" s="221"/>
      <c r="HB100" s="221"/>
      <c r="HC100" s="221"/>
      <c r="HD100" s="221"/>
      <c r="HE100" s="221"/>
      <c r="HF100" s="221"/>
      <c r="HG100" s="221"/>
      <c r="HH100" s="221"/>
      <c r="HI100" s="221"/>
      <c r="HJ100" s="221"/>
      <c r="HK100" s="221"/>
      <c r="HL100" s="221"/>
      <c r="HM100" s="221"/>
      <c r="HN100" s="221"/>
      <c r="HO100" s="221"/>
      <c r="HP100" s="221"/>
      <c r="HQ100" s="221"/>
      <c r="HR100" s="221"/>
      <c r="HS100" s="221"/>
      <c r="HT100" s="221"/>
      <c r="HU100" s="221"/>
      <c r="HV100" s="221"/>
      <c r="HW100" s="221"/>
      <c r="HX100" s="221"/>
      <c r="HY100" s="221"/>
      <c r="HZ100" s="221"/>
      <c r="IA100" s="221"/>
      <c r="IB100" s="221"/>
      <c r="IC100" s="221"/>
      <c r="ID100" s="221"/>
      <c r="IE100" s="221"/>
      <c r="IF100" s="221"/>
      <c r="IG100" s="221"/>
      <c r="IH100" s="221"/>
      <c r="II100" s="221"/>
      <c r="IJ100" s="221"/>
      <c r="IK100" s="221"/>
      <c r="IL100" s="221"/>
      <c r="IM100" s="221"/>
      <c r="IN100" s="221"/>
      <c r="IO100" s="221"/>
      <c r="IP100" s="221"/>
      <c r="IQ100" s="221"/>
      <c r="IR100" s="221"/>
      <c r="IS100" s="221"/>
      <c r="IT100" s="221"/>
      <c r="IU100" s="221"/>
      <c r="IV100" s="221"/>
      <c r="IW100" s="221"/>
      <c r="IX100" s="221"/>
      <c r="IY100" s="221"/>
      <c r="IZ100" s="221"/>
      <c r="JA100" s="221"/>
      <c r="JB100" s="221"/>
      <c r="JC100" s="221"/>
      <c r="JD100" s="221"/>
      <c r="JE100" s="221"/>
      <c r="JF100" s="221"/>
      <c r="JG100" s="221"/>
      <c r="JH100" s="221"/>
      <c r="JI100" s="221"/>
      <c r="JJ100" s="221"/>
      <c r="JK100" s="221"/>
      <c r="JL100" s="221"/>
      <c r="JM100" s="221"/>
      <c r="JN100" s="221"/>
      <c r="JO100" s="221"/>
      <c r="JP100" s="221"/>
      <c r="JQ100" s="221"/>
      <c r="JR100" s="221"/>
      <c r="JS100" s="221"/>
      <c r="JT100" s="221"/>
      <c r="JU100" s="221"/>
      <c r="JV100" s="221"/>
      <c r="JW100" s="221"/>
      <c r="JX100" s="221"/>
      <c r="JY100" s="221"/>
      <c r="JZ100" s="221"/>
      <c r="KA100" s="221"/>
      <c r="KB100" s="221"/>
      <c r="KC100" s="221"/>
      <c r="KD100" s="221"/>
      <c r="KE100" s="221"/>
      <c r="KF100" s="221"/>
      <c r="KG100" s="221"/>
      <c r="KH100" s="221"/>
      <c r="KI100" s="221"/>
      <c r="KJ100" s="221"/>
      <c r="KK100" s="221"/>
      <c r="KL100" s="221"/>
      <c r="KM100" s="221"/>
      <c r="KN100" s="221"/>
      <c r="KO100" s="221"/>
      <c r="KP100" s="221"/>
      <c r="KQ100" s="221"/>
      <c r="KR100" s="221"/>
      <c r="KS100" s="221"/>
      <c r="KT100" s="221"/>
      <c r="KU100" s="221"/>
      <c r="KV100" s="221"/>
      <c r="KW100" s="221"/>
      <c r="KX100" s="221"/>
      <c r="KY100" s="221"/>
      <c r="KZ100" s="221"/>
      <c r="LA100" s="221"/>
      <c r="LB100" s="221"/>
      <c r="LC100" s="221"/>
      <c r="LD100" s="221"/>
      <c r="LE100" s="221"/>
      <c r="LF100" s="221"/>
      <c r="LG100" s="221"/>
      <c r="LH100" s="221"/>
      <c r="LI100" s="221"/>
      <c r="LJ100" s="221"/>
      <c r="LK100" s="221"/>
      <c r="LL100" s="221"/>
      <c r="LM100" s="221"/>
      <c r="LN100" s="221"/>
      <c r="LO100" s="221"/>
      <c r="LP100" s="221"/>
      <c r="LQ100" s="221"/>
      <c r="LR100" s="221"/>
      <c r="LS100" s="221"/>
      <c r="LT100" s="221"/>
      <c r="LU100" s="221"/>
      <c r="LV100" s="221"/>
      <c r="LW100" s="221"/>
      <c r="LX100" s="221"/>
      <c r="LY100" s="221"/>
      <c r="LZ100" s="221"/>
      <c r="MA100" s="221"/>
      <c r="MB100" s="221"/>
      <c r="MC100" s="221"/>
      <c r="MD100" s="221"/>
      <c r="ME100" s="221"/>
      <c r="MF100" s="221"/>
      <c r="MG100" s="221"/>
      <c r="MH100" s="221"/>
      <c r="MI100" s="221"/>
      <c r="MJ100" s="221"/>
      <c r="MK100" s="221"/>
      <c r="ML100" s="221"/>
      <c r="MM100" s="221"/>
      <c r="MN100" s="221"/>
      <c r="MO100" s="221"/>
      <c r="MP100" s="221"/>
      <c r="MQ100" s="221"/>
      <c r="MR100" s="221"/>
      <c r="MS100" s="221"/>
      <c r="MT100" s="221"/>
      <c r="MU100" s="221"/>
      <c r="MV100" s="221"/>
      <c r="MW100" s="221"/>
      <c r="MX100" s="221"/>
      <c r="MY100" s="221"/>
      <c r="MZ100" s="221"/>
      <c r="NA100" s="221"/>
      <c r="NB100" s="221"/>
      <c r="NC100" s="221"/>
      <c r="ND100" s="221"/>
      <c r="NE100" s="221"/>
      <c r="NF100" s="221"/>
      <c r="NG100" s="221"/>
      <c r="NH100" s="221"/>
      <c r="NI100" s="221"/>
      <c r="NJ100" s="221"/>
      <c r="NK100" s="221"/>
      <c r="NL100" s="221"/>
      <c r="NM100" s="221"/>
      <c r="NN100" s="221"/>
      <c r="NO100" s="221"/>
      <c r="NP100" s="221"/>
      <c r="NQ100" s="221"/>
      <c r="NR100" s="221"/>
      <c r="NS100" s="221"/>
      <c r="NT100" s="221"/>
      <c r="NU100" s="221"/>
      <c r="NV100" s="221"/>
      <c r="NW100" s="221"/>
      <c r="NX100" s="221"/>
      <c r="NY100" s="221"/>
      <c r="NZ100" s="221"/>
      <c r="OA100" s="221"/>
      <c r="OB100" s="221"/>
      <c r="OC100" s="221"/>
      <c r="OD100" s="221"/>
      <c r="OE100" s="221"/>
      <c r="OF100" s="221"/>
      <c r="OG100" s="221"/>
      <c r="OH100" s="221"/>
      <c r="OI100" s="221"/>
      <c r="OJ100" s="221"/>
      <c r="OK100" s="221"/>
      <c r="OL100" s="221"/>
      <c r="OM100" s="221"/>
      <c r="ON100" s="221"/>
      <c r="OO100" s="221"/>
      <c r="OP100" s="221"/>
      <c r="OQ100" s="221"/>
      <c r="OR100" s="221"/>
      <c r="OS100" s="221"/>
      <c r="OT100" s="221"/>
      <c r="OU100" s="221"/>
      <c r="OV100" s="221"/>
      <c r="OW100" s="221"/>
      <c r="OX100" s="221"/>
      <c r="OY100" s="221"/>
      <c r="OZ100" s="221"/>
      <c r="PA100" s="221"/>
      <c r="PB100" s="221"/>
      <c r="PC100" s="221"/>
      <c r="PD100" s="221"/>
      <c r="PE100" s="221"/>
      <c r="PF100" s="221"/>
      <c r="PG100" s="221"/>
      <c r="PH100" s="221"/>
      <c r="PI100" s="221"/>
      <c r="PJ100" s="221"/>
      <c r="PK100" s="221"/>
      <c r="PL100" s="221"/>
      <c r="PM100" s="221"/>
      <c r="PN100" s="221"/>
      <c r="PO100" s="221"/>
      <c r="PP100" s="221"/>
      <c r="PQ100" s="221"/>
      <c r="PR100" s="221"/>
      <c r="PS100" s="221"/>
      <c r="PT100" s="221"/>
      <c r="PU100" s="221"/>
      <c r="PV100" s="221"/>
      <c r="PW100" s="221"/>
      <c r="PX100" s="221"/>
      <c r="PY100" s="221"/>
      <c r="PZ100" s="221"/>
      <c r="QA100" s="221"/>
      <c r="QB100" s="221"/>
      <c r="QC100" s="221"/>
      <c r="QD100" s="221"/>
      <c r="QE100" s="221"/>
      <c r="QF100" s="221"/>
      <c r="QG100" s="221"/>
      <c r="QH100" s="221"/>
      <c r="QI100" s="221"/>
      <c r="QJ100" s="221"/>
      <c r="QK100" s="221"/>
      <c r="QL100" s="221"/>
      <c r="QM100" s="221"/>
      <c r="QN100" s="221"/>
      <c r="QO100" s="221"/>
    </row>
    <row r="101" spans="1:457" s="180" customFormat="1">
      <c r="A101" s="221"/>
      <c r="B101" s="212"/>
      <c r="D101" s="208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  <c r="AQ101" s="221"/>
      <c r="AR101" s="221"/>
      <c r="AS101" s="221"/>
      <c r="AT101" s="221"/>
      <c r="AU101" s="221"/>
      <c r="AV101" s="221"/>
      <c r="AW101" s="221"/>
      <c r="AX101" s="221"/>
      <c r="AY101" s="221"/>
      <c r="AZ101" s="221"/>
      <c r="BA101" s="221"/>
      <c r="BB101" s="221"/>
      <c r="BC101" s="221"/>
      <c r="BD101" s="221"/>
      <c r="BE101" s="221"/>
      <c r="BF101" s="221"/>
      <c r="BG101" s="221"/>
      <c r="BH101" s="221"/>
      <c r="BI101" s="221"/>
      <c r="BJ101" s="221"/>
      <c r="BK101" s="221"/>
      <c r="BL101" s="221"/>
      <c r="BM101" s="221"/>
      <c r="BN101" s="221"/>
      <c r="BO101" s="221"/>
      <c r="BP101" s="221"/>
      <c r="BQ101" s="221"/>
      <c r="BR101" s="221"/>
      <c r="BS101" s="221"/>
      <c r="BT101" s="221"/>
      <c r="BU101" s="221"/>
      <c r="BV101" s="221"/>
      <c r="BW101" s="221"/>
      <c r="BX101" s="221"/>
      <c r="BY101" s="221"/>
      <c r="BZ101" s="221"/>
      <c r="CA101" s="221"/>
      <c r="CB101" s="221"/>
      <c r="CC101" s="221"/>
      <c r="CD101" s="221"/>
      <c r="CE101" s="221"/>
      <c r="CF101" s="221"/>
      <c r="CG101" s="221"/>
      <c r="CH101" s="221"/>
      <c r="CI101" s="221"/>
      <c r="CJ101" s="221"/>
      <c r="CK101" s="221"/>
      <c r="CL101" s="221"/>
      <c r="CM101" s="221"/>
      <c r="CN101" s="221"/>
      <c r="CO101" s="221"/>
      <c r="CP101" s="221"/>
      <c r="CQ101" s="221"/>
      <c r="CR101" s="221"/>
      <c r="CS101" s="221"/>
      <c r="CT101" s="221"/>
      <c r="CU101" s="221"/>
      <c r="CV101" s="221"/>
      <c r="CW101" s="221"/>
      <c r="CX101" s="221"/>
      <c r="CY101" s="221"/>
      <c r="CZ101" s="221"/>
      <c r="DA101" s="221"/>
      <c r="DB101" s="221"/>
      <c r="DC101" s="221"/>
      <c r="DD101" s="221"/>
      <c r="DE101" s="221"/>
      <c r="DF101" s="221"/>
      <c r="DG101" s="221"/>
      <c r="DH101" s="221"/>
      <c r="DI101" s="221"/>
      <c r="DJ101" s="221"/>
      <c r="DK101" s="221"/>
      <c r="DL101" s="221"/>
      <c r="DM101" s="221"/>
      <c r="DN101" s="221"/>
      <c r="DO101" s="221"/>
      <c r="DP101" s="221"/>
      <c r="DQ101" s="221"/>
      <c r="DR101" s="221"/>
      <c r="DS101" s="221"/>
      <c r="DT101" s="221"/>
      <c r="DU101" s="221"/>
      <c r="DV101" s="221"/>
      <c r="DW101" s="221"/>
      <c r="DX101" s="221"/>
      <c r="DY101" s="221"/>
      <c r="DZ101" s="221"/>
      <c r="EA101" s="221"/>
      <c r="EB101" s="221"/>
      <c r="EC101" s="221"/>
      <c r="ED101" s="221"/>
      <c r="EE101" s="221"/>
      <c r="EF101" s="221"/>
      <c r="EG101" s="221"/>
      <c r="EH101" s="221"/>
      <c r="EI101" s="221"/>
      <c r="EJ101" s="221"/>
      <c r="EK101" s="221"/>
      <c r="EL101" s="221"/>
      <c r="EM101" s="221"/>
      <c r="EN101" s="221"/>
      <c r="EO101" s="221"/>
      <c r="EP101" s="221"/>
      <c r="EQ101" s="221"/>
      <c r="ER101" s="221"/>
      <c r="ES101" s="221"/>
      <c r="ET101" s="221"/>
      <c r="EU101" s="221"/>
      <c r="EV101" s="221"/>
      <c r="EW101" s="221"/>
      <c r="EX101" s="221"/>
      <c r="EY101" s="221"/>
      <c r="EZ101" s="221"/>
      <c r="FA101" s="221"/>
      <c r="FB101" s="221"/>
      <c r="FC101" s="221"/>
      <c r="FD101" s="221"/>
      <c r="FE101" s="221"/>
      <c r="FF101" s="221"/>
      <c r="FG101" s="221"/>
      <c r="FH101" s="221"/>
      <c r="FI101" s="221"/>
      <c r="FJ101" s="221"/>
      <c r="FK101" s="221"/>
      <c r="FL101" s="221"/>
      <c r="FM101" s="221"/>
      <c r="FN101" s="221"/>
      <c r="FO101" s="221"/>
      <c r="FP101" s="221"/>
      <c r="FQ101" s="221"/>
      <c r="FR101" s="221"/>
      <c r="FS101" s="221"/>
      <c r="FT101" s="221"/>
      <c r="FU101" s="221"/>
      <c r="FV101" s="221"/>
      <c r="FW101" s="221"/>
      <c r="FX101" s="221"/>
      <c r="FY101" s="221"/>
      <c r="FZ101" s="221"/>
      <c r="GA101" s="221"/>
      <c r="GB101" s="221"/>
      <c r="GC101" s="221"/>
      <c r="GD101" s="221"/>
      <c r="GE101" s="221"/>
      <c r="GF101" s="221"/>
      <c r="GG101" s="221"/>
      <c r="GH101" s="221"/>
      <c r="GI101" s="221"/>
      <c r="GJ101" s="221"/>
      <c r="GK101" s="221"/>
      <c r="GL101" s="221"/>
      <c r="GM101" s="221"/>
      <c r="GN101" s="221"/>
      <c r="GO101" s="221"/>
      <c r="GP101" s="221"/>
      <c r="GQ101" s="221"/>
      <c r="GR101" s="221"/>
      <c r="GS101" s="221"/>
      <c r="GT101" s="221"/>
      <c r="GU101" s="221"/>
      <c r="GV101" s="221"/>
      <c r="GW101" s="221"/>
      <c r="GX101" s="221"/>
      <c r="GY101" s="221"/>
      <c r="GZ101" s="221"/>
      <c r="HA101" s="221"/>
      <c r="HB101" s="221"/>
      <c r="HC101" s="221"/>
      <c r="HD101" s="221"/>
      <c r="HE101" s="221"/>
      <c r="HF101" s="221"/>
      <c r="HG101" s="221"/>
      <c r="HH101" s="221"/>
      <c r="HI101" s="221"/>
      <c r="HJ101" s="221"/>
      <c r="HK101" s="221"/>
      <c r="HL101" s="221"/>
      <c r="HM101" s="221"/>
      <c r="HN101" s="221"/>
      <c r="HO101" s="221"/>
      <c r="HP101" s="221"/>
      <c r="HQ101" s="221"/>
      <c r="HR101" s="221"/>
      <c r="HS101" s="221"/>
      <c r="HT101" s="221"/>
      <c r="HU101" s="221"/>
      <c r="HV101" s="221"/>
      <c r="HW101" s="221"/>
      <c r="HX101" s="221"/>
      <c r="HY101" s="221"/>
      <c r="HZ101" s="221"/>
      <c r="IA101" s="221"/>
      <c r="IB101" s="221"/>
      <c r="IC101" s="221"/>
      <c r="ID101" s="221"/>
      <c r="IE101" s="221"/>
      <c r="IF101" s="221"/>
      <c r="IG101" s="221"/>
      <c r="IH101" s="221"/>
      <c r="II101" s="221"/>
      <c r="IJ101" s="221"/>
      <c r="IK101" s="221"/>
      <c r="IL101" s="221"/>
      <c r="IM101" s="221"/>
      <c r="IN101" s="221"/>
      <c r="IO101" s="221"/>
      <c r="IP101" s="221"/>
      <c r="IQ101" s="221"/>
      <c r="IR101" s="221"/>
      <c r="IS101" s="221"/>
      <c r="IT101" s="221"/>
      <c r="IU101" s="221"/>
      <c r="IV101" s="221"/>
      <c r="IW101" s="221"/>
      <c r="IX101" s="221"/>
      <c r="IY101" s="221"/>
      <c r="IZ101" s="221"/>
      <c r="JA101" s="221"/>
      <c r="JB101" s="221"/>
      <c r="JC101" s="221"/>
      <c r="JD101" s="221"/>
      <c r="JE101" s="221"/>
      <c r="JF101" s="221"/>
      <c r="JG101" s="221"/>
      <c r="JH101" s="221"/>
      <c r="JI101" s="221"/>
      <c r="JJ101" s="221"/>
      <c r="JK101" s="221"/>
      <c r="JL101" s="221"/>
      <c r="JM101" s="221"/>
      <c r="JN101" s="221"/>
      <c r="JO101" s="221"/>
      <c r="JP101" s="221"/>
      <c r="JQ101" s="221"/>
      <c r="JR101" s="221"/>
      <c r="JS101" s="221"/>
      <c r="JT101" s="221"/>
      <c r="JU101" s="221"/>
      <c r="JV101" s="221"/>
      <c r="JW101" s="221"/>
      <c r="JX101" s="221"/>
      <c r="JY101" s="221"/>
      <c r="JZ101" s="221"/>
      <c r="KA101" s="221"/>
      <c r="KB101" s="221"/>
      <c r="KC101" s="221"/>
      <c r="KD101" s="221"/>
      <c r="KE101" s="221"/>
      <c r="KF101" s="221"/>
      <c r="KG101" s="221"/>
      <c r="KH101" s="221"/>
      <c r="KI101" s="221"/>
      <c r="KJ101" s="221"/>
      <c r="KK101" s="221"/>
      <c r="KL101" s="221"/>
      <c r="KM101" s="221"/>
      <c r="KN101" s="221"/>
      <c r="KO101" s="221"/>
      <c r="KP101" s="221"/>
      <c r="KQ101" s="221"/>
      <c r="KR101" s="221"/>
      <c r="KS101" s="221"/>
      <c r="KT101" s="221"/>
      <c r="KU101" s="221"/>
      <c r="KV101" s="221"/>
      <c r="KW101" s="221"/>
      <c r="KX101" s="221"/>
      <c r="KY101" s="221"/>
      <c r="KZ101" s="221"/>
      <c r="LA101" s="221"/>
      <c r="LB101" s="221"/>
      <c r="LC101" s="221"/>
      <c r="LD101" s="221"/>
      <c r="LE101" s="221"/>
      <c r="LF101" s="221"/>
      <c r="LG101" s="221"/>
      <c r="LH101" s="221"/>
      <c r="LI101" s="221"/>
      <c r="LJ101" s="221"/>
      <c r="LK101" s="221"/>
      <c r="LL101" s="221"/>
      <c r="LM101" s="221"/>
      <c r="LN101" s="221"/>
      <c r="LO101" s="221"/>
      <c r="LP101" s="221"/>
      <c r="LQ101" s="221"/>
      <c r="LR101" s="221"/>
      <c r="LS101" s="221"/>
      <c r="LT101" s="221"/>
      <c r="LU101" s="221"/>
      <c r="LV101" s="221"/>
      <c r="LW101" s="221"/>
      <c r="LX101" s="221"/>
      <c r="LY101" s="221"/>
      <c r="LZ101" s="221"/>
      <c r="MA101" s="221"/>
      <c r="MB101" s="221"/>
      <c r="MC101" s="221"/>
      <c r="MD101" s="221"/>
      <c r="ME101" s="221"/>
      <c r="MF101" s="221"/>
      <c r="MG101" s="221"/>
      <c r="MH101" s="221"/>
      <c r="MI101" s="221"/>
      <c r="MJ101" s="221"/>
      <c r="MK101" s="221"/>
      <c r="ML101" s="221"/>
      <c r="MM101" s="221"/>
      <c r="MN101" s="221"/>
      <c r="MO101" s="221"/>
      <c r="MP101" s="221"/>
      <c r="MQ101" s="221"/>
      <c r="MR101" s="221"/>
      <c r="MS101" s="221"/>
      <c r="MT101" s="221"/>
      <c r="MU101" s="221"/>
      <c r="MV101" s="221"/>
      <c r="MW101" s="221"/>
      <c r="MX101" s="221"/>
      <c r="MY101" s="221"/>
      <c r="MZ101" s="221"/>
      <c r="NA101" s="221"/>
      <c r="NB101" s="221"/>
      <c r="NC101" s="221"/>
      <c r="ND101" s="221"/>
      <c r="NE101" s="221"/>
      <c r="NF101" s="221"/>
      <c r="NG101" s="221"/>
      <c r="NH101" s="221"/>
      <c r="NI101" s="221"/>
      <c r="NJ101" s="221"/>
      <c r="NK101" s="221"/>
      <c r="NL101" s="221"/>
      <c r="NM101" s="221"/>
      <c r="NN101" s="221"/>
      <c r="NO101" s="221"/>
      <c r="NP101" s="221"/>
      <c r="NQ101" s="221"/>
      <c r="NR101" s="221"/>
      <c r="NS101" s="221"/>
      <c r="NT101" s="221"/>
      <c r="NU101" s="221"/>
      <c r="NV101" s="221"/>
      <c r="NW101" s="221"/>
      <c r="NX101" s="221"/>
      <c r="NY101" s="221"/>
      <c r="NZ101" s="221"/>
      <c r="OA101" s="221"/>
      <c r="OB101" s="221"/>
      <c r="OC101" s="221"/>
      <c r="OD101" s="221"/>
      <c r="OE101" s="221"/>
      <c r="OF101" s="221"/>
      <c r="OG101" s="221"/>
      <c r="OH101" s="221"/>
      <c r="OI101" s="221"/>
      <c r="OJ101" s="221"/>
      <c r="OK101" s="221"/>
      <c r="OL101" s="221"/>
      <c r="OM101" s="221"/>
      <c r="ON101" s="221"/>
      <c r="OO101" s="221"/>
      <c r="OP101" s="221"/>
      <c r="OQ101" s="221"/>
      <c r="OR101" s="221"/>
      <c r="OS101" s="221"/>
      <c r="OT101" s="221"/>
      <c r="OU101" s="221"/>
      <c r="OV101" s="221"/>
      <c r="OW101" s="221"/>
      <c r="OX101" s="221"/>
      <c r="OY101" s="221"/>
      <c r="OZ101" s="221"/>
      <c r="PA101" s="221"/>
      <c r="PB101" s="221"/>
      <c r="PC101" s="221"/>
      <c r="PD101" s="221"/>
      <c r="PE101" s="221"/>
      <c r="PF101" s="221"/>
      <c r="PG101" s="221"/>
      <c r="PH101" s="221"/>
      <c r="PI101" s="221"/>
      <c r="PJ101" s="221"/>
      <c r="PK101" s="221"/>
      <c r="PL101" s="221"/>
      <c r="PM101" s="221"/>
      <c r="PN101" s="221"/>
      <c r="PO101" s="221"/>
      <c r="PP101" s="221"/>
      <c r="PQ101" s="221"/>
      <c r="PR101" s="221"/>
      <c r="PS101" s="221"/>
      <c r="PT101" s="221"/>
      <c r="PU101" s="221"/>
      <c r="PV101" s="221"/>
      <c r="PW101" s="221"/>
      <c r="PX101" s="221"/>
      <c r="PY101" s="221"/>
      <c r="PZ101" s="221"/>
      <c r="QA101" s="221"/>
      <c r="QB101" s="221"/>
      <c r="QC101" s="221"/>
      <c r="QD101" s="221"/>
      <c r="QE101" s="221"/>
      <c r="QF101" s="221"/>
      <c r="QG101" s="221"/>
      <c r="QH101" s="221"/>
      <c r="QI101" s="221"/>
      <c r="QJ101" s="221"/>
      <c r="QK101" s="221"/>
      <c r="QL101" s="221"/>
      <c r="QM101" s="221"/>
      <c r="QN101" s="221"/>
      <c r="QO101" s="221"/>
    </row>
    <row r="102" spans="1:457" s="180" customFormat="1">
      <c r="A102" s="221"/>
      <c r="B102" s="212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21"/>
      <c r="AP102" s="221"/>
      <c r="AQ102" s="221"/>
      <c r="AR102" s="221"/>
      <c r="AS102" s="221"/>
      <c r="AT102" s="221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G102" s="221"/>
      <c r="BH102" s="221"/>
      <c r="BI102" s="221"/>
      <c r="BJ102" s="221"/>
      <c r="BK102" s="221"/>
      <c r="BL102" s="221"/>
      <c r="BM102" s="221"/>
      <c r="BN102" s="221"/>
      <c r="BO102" s="221"/>
      <c r="BP102" s="221"/>
      <c r="BQ102" s="221"/>
      <c r="BR102" s="221"/>
      <c r="BS102" s="221"/>
      <c r="BT102" s="221"/>
      <c r="BU102" s="221"/>
      <c r="BV102" s="221"/>
      <c r="BW102" s="221"/>
      <c r="BX102" s="221"/>
      <c r="BY102" s="221"/>
      <c r="BZ102" s="221"/>
      <c r="CA102" s="221"/>
      <c r="CB102" s="221"/>
      <c r="CC102" s="221"/>
      <c r="CD102" s="221"/>
      <c r="CE102" s="221"/>
      <c r="CF102" s="221"/>
      <c r="CG102" s="221"/>
      <c r="CH102" s="221"/>
      <c r="CI102" s="221"/>
      <c r="CJ102" s="221"/>
      <c r="CK102" s="221"/>
      <c r="CL102" s="221"/>
      <c r="CM102" s="221"/>
      <c r="CN102" s="221"/>
      <c r="CO102" s="221"/>
      <c r="CP102" s="221"/>
      <c r="CQ102" s="221"/>
      <c r="CR102" s="221"/>
      <c r="CS102" s="221"/>
      <c r="CT102" s="221"/>
      <c r="CU102" s="221"/>
      <c r="CV102" s="221"/>
      <c r="CW102" s="221"/>
      <c r="CX102" s="221"/>
      <c r="CY102" s="221"/>
      <c r="CZ102" s="221"/>
      <c r="DA102" s="221"/>
      <c r="DB102" s="221"/>
      <c r="DC102" s="221"/>
      <c r="DD102" s="221"/>
      <c r="DE102" s="221"/>
      <c r="DF102" s="221"/>
      <c r="DG102" s="221"/>
      <c r="DH102" s="221"/>
      <c r="DI102" s="221"/>
      <c r="DJ102" s="221"/>
      <c r="DK102" s="221"/>
      <c r="DL102" s="221"/>
      <c r="DM102" s="221"/>
      <c r="DN102" s="221"/>
      <c r="DO102" s="221"/>
      <c r="DP102" s="221"/>
      <c r="DQ102" s="221"/>
      <c r="DR102" s="221"/>
      <c r="DS102" s="221"/>
      <c r="DT102" s="221"/>
      <c r="DU102" s="221"/>
      <c r="DV102" s="221"/>
      <c r="DW102" s="221"/>
      <c r="DX102" s="221"/>
      <c r="DY102" s="221"/>
      <c r="DZ102" s="221"/>
      <c r="EA102" s="221"/>
      <c r="EB102" s="221"/>
      <c r="EC102" s="221"/>
      <c r="ED102" s="221"/>
      <c r="EE102" s="221"/>
      <c r="EF102" s="221"/>
      <c r="EG102" s="221"/>
      <c r="EH102" s="221"/>
      <c r="EI102" s="221"/>
      <c r="EJ102" s="221"/>
      <c r="EK102" s="221"/>
      <c r="EL102" s="221"/>
      <c r="EM102" s="221"/>
      <c r="EN102" s="221"/>
      <c r="EO102" s="221"/>
      <c r="EP102" s="221"/>
      <c r="EQ102" s="221"/>
      <c r="ER102" s="221"/>
      <c r="ES102" s="221"/>
      <c r="ET102" s="221"/>
      <c r="EU102" s="221"/>
      <c r="EV102" s="221"/>
      <c r="EW102" s="221"/>
      <c r="EX102" s="221"/>
      <c r="EY102" s="221"/>
      <c r="EZ102" s="221"/>
      <c r="FA102" s="221"/>
      <c r="FB102" s="221"/>
      <c r="FC102" s="221"/>
      <c r="FD102" s="221"/>
      <c r="FE102" s="221"/>
      <c r="FF102" s="221"/>
      <c r="FG102" s="221"/>
      <c r="FH102" s="221"/>
      <c r="FI102" s="221"/>
      <c r="FJ102" s="221"/>
      <c r="FK102" s="221"/>
      <c r="FL102" s="221"/>
      <c r="FM102" s="221"/>
      <c r="FN102" s="221"/>
      <c r="FO102" s="221"/>
      <c r="FP102" s="221"/>
      <c r="FQ102" s="221"/>
      <c r="FR102" s="221"/>
      <c r="FS102" s="221"/>
      <c r="FT102" s="221"/>
      <c r="FU102" s="221"/>
      <c r="FV102" s="221"/>
      <c r="FW102" s="221"/>
      <c r="FX102" s="221"/>
      <c r="FY102" s="221"/>
      <c r="FZ102" s="221"/>
      <c r="GA102" s="221"/>
      <c r="GB102" s="221"/>
      <c r="GC102" s="221"/>
      <c r="GD102" s="221"/>
      <c r="GE102" s="221"/>
      <c r="GF102" s="221"/>
      <c r="GG102" s="221"/>
      <c r="GH102" s="221"/>
      <c r="GI102" s="221"/>
      <c r="GJ102" s="221"/>
      <c r="GK102" s="221"/>
      <c r="GL102" s="221"/>
      <c r="GM102" s="221"/>
      <c r="GN102" s="221"/>
      <c r="GO102" s="221"/>
      <c r="GP102" s="221"/>
      <c r="GQ102" s="221"/>
      <c r="GR102" s="221"/>
      <c r="GS102" s="221"/>
      <c r="GT102" s="221"/>
      <c r="GU102" s="221"/>
      <c r="GV102" s="221"/>
      <c r="GW102" s="221"/>
      <c r="GX102" s="221"/>
      <c r="GY102" s="221"/>
      <c r="GZ102" s="221"/>
      <c r="HA102" s="221"/>
      <c r="HB102" s="221"/>
      <c r="HC102" s="221"/>
      <c r="HD102" s="221"/>
      <c r="HE102" s="221"/>
      <c r="HF102" s="221"/>
      <c r="HG102" s="221"/>
      <c r="HH102" s="221"/>
      <c r="HI102" s="221"/>
      <c r="HJ102" s="221"/>
      <c r="HK102" s="221"/>
      <c r="HL102" s="221"/>
      <c r="HM102" s="221"/>
      <c r="HN102" s="221"/>
      <c r="HO102" s="221"/>
      <c r="HP102" s="221"/>
      <c r="HQ102" s="221"/>
      <c r="HR102" s="221"/>
      <c r="HS102" s="221"/>
      <c r="HT102" s="221"/>
      <c r="HU102" s="221"/>
      <c r="HV102" s="221"/>
      <c r="HW102" s="221"/>
      <c r="HX102" s="221"/>
      <c r="HY102" s="221"/>
      <c r="HZ102" s="221"/>
      <c r="IA102" s="221"/>
      <c r="IB102" s="221"/>
      <c r="IC102" s="221"/>
      <c r="ID102" s="221"/>
      <c r="IE102" s="221"/>
      <c r="IF102" s="221"/>
      <c r="IG102" s="221"/>
      <c r="IH102" s="221"/>
      <c r="II102" s="221"/>
      <c r="IJ102" s="221"/>
      <c r="IK102" s="221"/>
      <c r="IL102" s="221"/>
      <c r="IM102" s="221"/>
      <c r="IN102" s="221"/>
      <c r="IO102" s="221"/>
      <c r="IP102" s="221"/>
      <c r="IQ102" s="221"/>
      <c r="IR102" s="221"/>
      <c r="IS102" s="221"/>
      <c r="IT102" s="221"/>
      <c r="IU102" s="221"/>
      <c r="IV102" s="221"/>
      <c r="IW102" s="221"/>
      <c r="IX102" s="221"/>
      <c r="IY102" s="221"/>
      <c r="IZ102" s="221"/>
      <c r="JA102" s="221"/>
      <c r="JB102" s="221"/>
      <c r="JC102" s="221"/>
      <c r="JD102" s="221"/>
      <c r="JE102" s="221"/>
      <c r="JF102" s="221"/>
      <c r="JG102" s="221"/>
      <c r="JH102" s="221"/>
      <c r="JI102" s="221"/>
      <c r="JJ102" s="221"/>
      <c r="JK102" s="221"/>
      <c r="JL102" s="221"/>
      <c r="JM102" s="221"/>
      <c r="JN102" s="221"/>
      <c r="JO102" s="221"/>
      <c r="JP102" s="221"/>
      <c r="JQ102" s="221"/>
      <c r="JR102" s="221"/>
      <c r="JS102" s="221"/>
      <c r="JT102" s="221"/>
      <c r="JU102" s="221"/>
      <c r="JV102" s="221"/>
      <c r="JW102" s="221"/>
      <c r="JX102" s="221"/>
      <c r="JY102" s="221"/>
      <c r="JZ102" s="221"/>
      <c r="KA102" s="221"/>
      <c r="KB102" s="221"/>
      <c r="KC102" s="221"/>
      <c r="KD102" s="221"/>
      <c r="KE102" s="221"/>
      <c r="KF102" s="221"/>
      <c r="KG102" s="221"/>
      <c r="KH102" s="221"/>
      <c r="KI102" s="221"/>
      <c r="KJ102" s="221"/>
      <c r="KK102" s="221"/>
      <c r="KL102" s="221"/>
      <c r="KM102" s="221"/>
      <c r="KN102" s="221"/>
      <c r="KO102" s="221"/>
      <c r="KP102" s="221"/>
      <c r="KQ102" s="221"/>
      <c r="KR102" s="221"/>
      <c r="KS102" s="221"/>
      <c r="KT102" s="221"/>
      <c r="KU102" s="221"/>
      <c r="KV102" s="221"/>
      <c r="KW102" s="221"/>
      <c r="KX102" s="221"/>
      <c r="KY102" s="221"/>
      <c r="KZ102" s="221"/>
      <c r="LA102" s="221"/>
      <c r="LB102" s="221"/>
      <c r="LC102" s="221"/>
      <c r="LD102" s="221"/>
      <c r="LE102" s="221"/>
      <c r="LF102" s="221"/>
      <c r="LG102" s="221"/>
      <c r="LH102" s="221"/>
      <c r="LI102" s="221"/>
      <c r="LJ102" s="221"/>
      <c r="LK102" s="221"/>
      <c r="LL102" s="221"/>
      <c r="LM102" s="221"/>
      <c r="LN102" s="221"/>
      <c r="LO102" s="221"/>
      <c r="LP102" s="221"/>
      <c r="LQ102" s="221"/>
      <c r="LR102" s="221"/>
      <c r="LS102" s="221"/>
      <c r="LT102" s="221"/>
      <c r="LU102" s="221"/>
      <c r="LV102" s="221"/>
      <c r="LW102" s="221"/>
      <c r="LX102" s="221"/>
      <c r="LY102" s="221"/>
      <c r="LZ102" s="221"/>
      <c r="MA102" s="221"/>
      <c r="MB102" s="221"/>
      <c r="MC102" s="221"/>
      <c r="MD102" s="221"/>
      <c r="ME102" s="221"/>
      <c r="MF102" s="221"/>
      <c r="MG102" s="221"/>
      <c r="MH102" s="221"/>
      <c r="MI102" s="221"/>
      <c r="MJ102" s="221"/>
      <c r="MK102" s="221"/>
      <c r="ML102" s="221"/>
      <c r="MM102" s="221"/>
      <c r="MN102" s="221"/>
      <c r="MO102" s="221"/>
      <c r="MP102" s="221"/>
      <c r="MQ102" s="221"/>
      <c r="MR102" s="221"/>
      <c r="MS102" s="221"/>
      <c r="MT102" s="221"/>
      <c r="MU102" s="221"/>
      <c r="MV102" s="221"/>
      <c r="MW102" s="221"/>
      <c r="MX102" s="221"/>
      <c r="MY102" s="221"/>
      <c r="MZ102" s="221"/>
      <c r="NA102" s="221"/>
      <c r="NB102" s="221"/>
      <c r="NC102" s="221"/>
      <c r="ND102" s="221"/>
      <c r="NE102" s="221"/>
      <c r="NF102" s="221"/>
      <c r="NG102" s="221"/>
      <c r="NH102" s="221"/>
      <c r="NI102" s="221"/>
      <c r="NJ102" s="221"/>
      <c r="NK102" s="221"/>
      <c r="NL102" s="221"/>
      <c r="NM102" s="221"/>
      <c r="NN102" s="221"/>
      <c r="NO102" s="221"/>
      <c r="NP102" s="221"/>
      <c r="NQ102" s="221"/>
      <c r="NR102" s="221"/>
      <c r="NS102" s="221"/>
      <c r="NT102" s="221"/>
      <c r="NU102" s="221"/>
      <c r="NV102" s="221"/>
      <c r="NW102" s="221"/>
      <c r="NX102" s="221"/>
      <c r="NY102" s="221"/>
      <c r="NZ102" s="221"/>
      <c r="OA102" s="221"/>
      <c r="OB102" s="221"/>
      <c r="OC102" s="221"/>
      <c r="OD102" s="221"/>
      <c r="OE102" s="221"/>
      <c r="OF102" s="221"/>
      <c r="OG102" s="221"/>
      <c r="OH102" s="221"/>
      <c r="OI102" s="221"/>
      <c r="OJ102" s="221"/>
      <c r="OK102" s="221"/>
      <c r="OL102" s="221"/>
      <c r="OM102" s="221"/>
      <c r="ON102" s="221"/>
      <c r="OO102" s="221"/>
      <c r="OP102" s="221"/>
      <c r="OQ102" s="221"/>
      <c r="OR102" s="221"/>
      <c r="OS102" s="221"/>
      <c r="OT102" s="221"/>
      <c r="OU102" s="221"/>
      <c r="OV102" s="221"/>
      <c r="OW102" s="221"/>
      <c r="OX102" s="221"/>
      <c r="OY102" s="221"/>
      <c r="OZ102" s="221"/>
      <c r="PA102" s="221"/>
      <c r="PB102" s="221"/>
      <c r="PC102" s="221"/>
      <c r="PD102" s="221"/>
      <c r="PE102" s="221"/>
      <c r="PF102" s="221"/>
      <c r="PG102" s="221"/>
      <c r="PH102" s="221"/>
      <c r="PI102" s="221"/>
      <c r="PJ102" s="221"/>
      <c r="PK102" s="221"/>
      <c r="PL102" s="221"/>
      <c r="PM102" s="221"/>
      <c r="PN102" s="221"/>
      <c r="PO102" s="221"/>
      <c r="PP102" s="221"/>
      <c r="PQ102" s="221"/>
      <c r="PR102" s="221"/>
      <c r="PS102" s="221"/>
      <c r="PT102" s="221"/>
      <c r="PU102" s="221"/>
      <c r="PV102" s="221"/>
      <c r="PW102" s="221"/>
      <c r="PX102" s="221"/>
      <c r="PY102" s="221"/>
      <c r="PZ102" s="221"/>
      <c r="QA102" s="221"/>
      <c r="QB102" s="221"/>
      <c r="QC102" s="221"/>
      <c r="QD102" s="221"/>
      <c r="QE102" s="221"/>
      <c r="QF102" s="221"/>
      <c r="QG102" s="221"/>
      <c r="QH102" s="221"/>
      <c r="QI102" s="221"/>
      <c r="QJ102" s="221"/>
      <c r="QK102" s="221"/>
      <c r="QL102" s="221"/>
      <c r="QM102" s="221"/>
      <c r="QN102" s="221"/>
      <c r="QO102" s="221"/>
    </row>
  </sheetData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J176"/>
  <sheetViews>
    <sheetView showGridLines="0" showRowColHeaders="0" zoomScaleNormal="100" workbookViewId="0">
      <selection activeCell="F26" sqref="F26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44" t="s">
        <v>166</v>
      </c>
      <c r="C7" s="444"/>
      <c r="D7" s="444"/>
      <c r="E7" s="444"/>
      <c r="F7" s="444"/>
      <c r="G7" s="444"/>
      <c r="H7" s="444"/>
      <c r="I7" s="444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15"/>
      <c r="B11" s="9" t="s">
        <v>182</v>
      </c>
      <c r="C11" s="416"/>
      <c r="D11" s="416"/>
      <c r="E11" s="416"/>
      <c r="F11" s="416"/>
      <c r="G11" s="416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 t="s">
        <v>206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9" location="Portada!A1" display="Portada"/>
    <hyperlink ref="B11:G11" location="'Clase, género y edad'!A1" display="Pensiones en vigor por clase, género y grupos de edad. Total sistema."/>
    <hyperlink ref="B21:E21" location="'Brecha de Género'!A1" display="Pensiones con complemento de brecha de género"/>
  </hyperlink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AN78"/>
  <sheetViews>
    <sheetView showGridLines="0" showRowColHeaders="0" showZeros="0" showOutlineSymbols="0" topLeftCell="A21" zoomScaleNormal="100" workbookViewId="0">
      <selection activeCell="Z14" sqref="Z14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195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57" t="s">
        <v>139</v>
      </c>
      <c r="C4" s="458"/>
      <c r="D4" s="38"/>
      <c r="E4" s="451" t="s">
        <v>140</v>
      </c>
      <c r="F4" s="459"/>
      <c r="G4" s="459"/>
      <c r="H4" s="459"/>
      <c r="I4" s="460"/>
      <c r="J4" s="38"/>
      <c r="K4" s="451" t="s">
        <v>49</v>
      </c>
      <c r="L4" s="459"/>
      <c r="M4" s="459"/>
      <c r="N4" s="459"/>
      <c r="O4" s="460"/>
      <c r="P4" s="38"/>
      <c r="Q4" s="451" t="s">
        <v>50</v>
      </c>
      <c r="R4" s="459"/>
      <c r="S4" s="459"/>
      <c r="T4" s="459"/>
      <c r="U4" s="460"/>
    </row>
    <row r="5" spans="2:40" s="421" customFormat="1" ht="4.5" customHeight="1">
      <c r="B5" s="426"/>
      <c r="C5" s="425"/>
      <c r="D5" s="424"/>
      <c r="E5" s="426"/>
      <c r="F5" s="420"/>
      <c r="G5" s="420"/>
      <c r="H5" s="420"/>
      <c r="I5" s="420"/>
      <c r="J5" s="427"/>
      <c r="K5" s="426"/>
      <c r="L5" s="420"/>
      <c r="M5" s="420"/>
      <c r="N5" s="420"/>
      <c r="O5" s="420"/>
      <c r="P5" s="427"/>
      <c r="Q5" s="426"/>
      <c r="R5" s="420"/>
      <c r="S5" s="420"/>
      <c r="T5" s="420"/>
      <c r="U5" s="420"/>
      <c r="X5" s="422"/>
      <c r="Y5" s="422"/>
      <c r="Z5" s="422"/>
      <c r="AA5" s="422"/>
      <c r="AB5" s="422"/>
      <c r="AC5" s="422"/>
      <c r="AD5" s="422"/>
      <c r="AE5" s="422"/>
      <c r="AF5" s="422"/>
    </row>
    <row r="6" spans="2:40" ht="27.95" customHeight="1">
      <c r="B6" s="429" t="s">
        <v>141</v>
      </c>
      <c r="C6" s="423"/>
      <c r="D6" s="39"/>
      <c r="E6" s="430" t="s">
        <v>7</v>
      </c>
      <c r="F6" s="428"/>
      <c r="G6" s="430" t="s">
        <v>142</v>
      </c>
      <c r="H6" s="428"/>
      <c r="I6" s="430" t="s">
        <v>143</v>
      </c>
      <c r="J6" s="431"/>
      <c r="K6" s="430" t="s">
        <v>7</v>
      </c>
      <c r="L6" s="428"/>
      <c r="M6" s="430" t="s">
        <v>142</v>
      </c>
      <c r="N6" s="428"/>
      <c r="O6" s="430" t="s">
        <v>143</v>
      </c>
      <c r="P6" s="431"/>
      <c r="Q6" s="430" t="s">
        <v>7</v>
      </c>
      <c r="R6" s="428"/>
      <c r="S6" s="430" t="s">
        <v>142</v>
      </c>
      <c r="T6" s="428"/>
      <c r="U6" s="432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722751</v>
      </c>
      <c r="F8" s="46"/>
      <c r="G8" s="46">
        <v>732625.06988000043</v>
      </c>
      <c r="H8" s="46"/>
      <c r="I8" s="47">
        <v>1013.661786535059</v>
      </c>
      <c r="J8" s="441"/>
      <c r="K8" s="46">
        <v>4452561</v>
      </c>
      <c r="L8" s="48"/>
      <c r="M8" s="46">
        <v>5944662.9940800061</v>
      </c>
      <c r="N8" s="48"/>
      <c r="O8" s="47">
        <v>1335.1109606538814</v>
      </c>
      <c r="P8" s="441"/>
      <c r="Q8" s="46">
        <v>1742600</v>
      </c>
      <c r="R8" s="48"/>
      <c r="S8" s="46">
        <v>1373553.7965200003</v>
      </c>
      <c r="T8" s="48"/>
      <c r="U8" s="47">
        <v>788.22093223918296</v>
      </c>
      <c r="V8" s="49"/>
      <c r="W8" s="49"/>
      <c r="X8" s="358"/>
      <c r="Y8" s="358"/>
      <c r="Z8" s="358"/>
      <c r="AA8" s="358"/>
      <c r="AB8" s="359"/>
      <c r="AC8" s="358"/>
      <c r="AD8" s="358"/>
      <c r="AE8" s="358"/>
      <c r="AF8" s="358"/>
      <c r="AG8" s="358"/>
      <c r="AH8" s="359"/>
      <c r="AI8" s="358"/>
      <c r="AJ8" s="358"/>
      <c r="AK8" s="358"/>
      <c r="AL8" s="358"/>
      <c r="AM8" s="358"/>
      <c r="AN8" s="359"/>
    </row>
    <row r="9" spans="2:40" ht="27.95" customHeight="1">
      <c r="B9" s="33" t="s">
        <v>145</v>
      </c>
      <c r="C9" s="44"/>
      <c r="D9" s="45"/>
      <c r="E9" s="46">
        <v>116603</v>
      </c>
      <c r="F9" s="46"/>
      <c r="G9" s="46">
        <v>88171.001909999992</v>
      </c>
      <c r="H9" s="46"/>
      <c r="I9" s="47">
        <v>756.16409449156538</v>
      </c>
      <c r="J9" s="441"/>
      <c r="K9" s="46">
        <v>1316274</v>
      </c>
      <c r="L9" s="48"/>
      <c r="M9" s="46">
        <v>1043961.4403399986</v>
      </c>
      <c r="N9" s="48"/>
      <c r="O9" s="47">
        <v>793.11863665163833</v>
      </c>
      <c r="P9" s="441"/>
      <c r="Q9" s="46">
        <v>468969</v>
      </c>
      <c r="R9" s="48"/>
      <c r="S9" s="46">
        <v>250033.35425</v>
      </c>
      <c r="T9" s="48"/>
      <c r="U9" s="47">
        <v>533.15539886431725</v>
      </c>
      <c r="V9" s="49"/>
      <c r="W9" s="49"/>
      <c r="X9" s="358"/>
      <c r="Y9" s="358"/>
      <c r="Z9" s="358"/>
      <c r="AA9" s="358"/>
      <c r="AB9" s="359"/>
      <c r="AC9" s="358"/>
      <c r="AD9" s="358"/>
      <c r="AE9" s="358"/>
      <c r="AF9" s="358"/>
      <c r="AG9" s="358"/>
      <c r="AH9" s="359"/>
      <c r="AI9" s="358"/>
      <c r="AJ9" s="358"/>
      <c r="AK9" s="358"/>
      <c r="AL9" s="358"/>
      <c r="AM9" s="358"/>
      <c r="AN9" s="359"/>
    </row>
    <row r="10" spans="2:40" ht="27.95" customHeight="1">
      <c r="B10" s="33" t="s">
        <v>146</v>
      </c>
      <c r="C10" s="44"/>
      <c r="D10" s="45"/>
      <c r="E10" s="46">
        <v>6963</v>
      </c>
      <c r="F10" s="46"/>
      <c r="G10" s="46">
        <v>6833.0467099999996</v>
      </c>
      <c r="H10" s="46"/>
      <c r="I10" s="47">
        <v>981.33659485853798</v>
      </c>
      <c r="J10" s="441"/>
      <c r="K10" s="46">
        <v>67018</v>
      </c>
      <c r="L10" s="48"/>
      <c r="M10" s="46">
        <v>88719.65647000006</v>
      </c>
      <c r="N10" s="48"/>
      <c r="O10" s="47">
        <v>1323.8183244799914</v>
      </c>
      <c r="P10" s="441"/>
      <c r="Q10" s="46">
        <v>41688</v>
      </c>
      <c r="R10" s="48"/>
      <c r="S10" s="46">
        <v>30520.079900000004</v>
      </c>
      <c r="T10" s="48"/>
      <c r="U10" s="47">
        <v>732.10707877566699</v>
      </c>
      <c r="V10" s="49"/>
      <c r="W10" s="49"/>
      <c r="X10" s="358"/>
      <c r="Y10" s="358"/>
      <c r="Z10" s="358"/>
      <c r="AA10" s="358"/>
      <c r="AB10" s="359"/>
      <c r="AC10" s="358"/>
      <c r="AD10" s="358"/>
      <c r="AE10" s="358"/>
      <c r="AF10" s="358"/>
      <c r="AG10" s="358"/>
      <c r="AH10" s="359"/>
      <c r="AI10" s="358"/>
      <c r="AJ10" s="358"/>
      <c r="AK10" s="358"/>
      <c r="AL10" s="358"/>
      <c r="AM10" s="358"/>
      <c r="AN10" s="359"/>
    </row>
    <row r="11" spans="2:40" ht="27.95" customHeight="1">
      <c r="B11" s="33" t="s">
        <v>147</v>
      </c>
      <c r="C11" s="44"/>
      <c r="D11" s="45"/>
      <c r="E11" s="46">
        <v>2268</v>
      </c>
      <c r="F11" s="46"/>
      <c r="G11" s="46">
        <v>3708.8354700000009</v>
      </c>
      <c r="H11" s="46"/>
      <c r="I11" s="47">
        <v>1635.2890079365081</v>
      </c>
      <c r="J11" s="441"/>
      <c r="K11" s="46">
        <v>35965</v>
      </c>
      <c r="L11" s="48"/>
      <c r="M11" s="46">
        <v>83654.603569999948</v>
      </c>
      <c r="N11" s="48"/>
      <c r="O11" s="47">
        <v>2326.0003773112735</v>
      </c>
      <c r="P11" s="441"/>
      <c r="Q11" s="46">
        <v>21246</v>
      </c>
      <c r="R11" s="48"/>
      <c r="S11" s="46">
        <v>22935.631910000004</v>
      </c>
      <c r="T11" s="48"/>
      <c r="U11" s="47">
        <v>1079.5270596818227</v>
      </c>
      <c r="V11" s="49"/>
      <c r="W11" s="49"/>
      <c r="X11" s="358"/>
      <c r="Y11" s="358"/>
      <c r="Z11" s="358"/>
      <c r="AA11" s="358"/>
      <c r="AB11" s="359"/>
      <c r="AC11" s="358"/>
      <c r="AD11" s="358"/>
      <c r="AE11" s="358"/>
      <c r="AF11" s="358"/>
      <c r="AG11" s="358"/>
      <c r="AH11" s="359"/>
      <c r="AI11" s="358"/>
      <c r="AJ11" s="358"/>
      <c r="AK11" s="358"/>
      <c r="AL11" s="358"/>
      <c r="AM11" s="358"/>
      <c r="AN11" s="359"/>
    </row>
    <row r="12" spans="2:40" ht="27.95" customHeight="1">
      <c r="B12" s="33" t="s">
        <v>148</v>
      </c>
      <c r="C12" s="44"/>
      <c r="D12" s="45"/>
      <c r="E12" s="46">
        <v>85612</v>
      </c>
      <c r="F12" s="46"/>
      <c r="G12" s="46">
        <v>98778.737459999902</v>
      </c>
      <c r="H12" s="46"/>
      <c r="I12" s="47">
        <v>1153.7954662897714</v>
      </c>
      <c r="J12" s="441"/>
      <c r="K12" s="46">
        <v>53549</v>
      </c>
      <c r="L12" s="48"/>
      <c r="M12" s="46">
        <v>67315.795899999983</v>
      </c>
      <c r="N12" s="48"/>
      <c r="O12" s="47">
        <v>1257.0878242357462</v>
      </c>
      <c r="P12" s="441"/>
      <c r="Q12" s="46">
        <v>52890</v>
      </c>
      <c r="R12" s="48"/>
      <c r="S12" s="46">
        <v>48056.301340000005</v>
      </c>
      <c r="T12" s="48"/>
      <c r="U12" s="47">
        <v>908.60845793155613</v>
      </c>
      <c r="V12" s="49"/>
      <c r="W12" s="49"/>
      <c r="X12" s="358"/>
      <c r="Y12" s="358"/>
      <c r="Z12" s="358"/>
      <c r="AA12" s="358"/>
      <c r="AB12" s="359"/>
      <c r="AC12" s="358"/>
      <c r="AD12" s="358"/>
      <c r="AE12" s="358"/>
      <c r="AF12" s="358"/>
      <c r="AG12" s="358"/>
      <c r="AH12" s="359"/>
      <c r="AI12" s="358"/>
      <c r="AJ12" s="358"/>
      <c r="AK12" s="358"/>
      <c r="AL12" s="358"/>
      <c r="AM12" s="358"/>
      <c r="AN12" s="359"/>
    </row>
    <row r="13" spans="2:40" ht="27.95" customHeight="1">
      <c r="B13" s="33" t="s">
        <v>149</v>
      </c>
      <c r="C13" s="44"/>
      <c r="D13" s="45"/>
      <c r="E13" s="46">
        <v>11900</v>
      </c>
      <c r="F13" s="46"/>
      <c r="G13" s="46">
        <v>13299.33229</v>
      </c>
      <c r="H13" s="46"/>
      <c r="I13" s="47">
        <v>1117.5909487394958</v>
      </c>
      <c r="J13" s="441"/>
      <c r="K13" s="46">
        <v>10562</v>
      </c>
      <c r="L13" s="48"/>
      <c r="M13" s="46">
        <v>17893.702689999998</v>
      </c>
      <c r="N13" s="48"/>
      <c r="O13" s="47">
        <v>1694.15855803825</v>
      </c>
      <c r="P13" s="441"/>
      <c r="Q13" s="46">
        <v>10350</v>
      </c>
      <c r="R13" s="48"/>
      <c r="S13" s="46">
        <v>12258.035440000005</v>
      </c>
      <c r="T13" s="48"/>
      <c r="U13" s="47">
        <v>1184.3512502415465</v>
      </c>
      <c r="V13" s="49"/>
      <c r="W13" s="49"/>
      <c r="X13" s="358"/>
      <c r="Y13" s="358"/>
      <c r="Z13" s="358"/>
      <c r="AA13" s="358"/>
      <c r="AB13" s="359"/>
      <c r="AC13" s="358"/>
      <c r="AD13" s="358"/>
      <c r="AE13" s="358"/>
      <c r="AF13" s="358"/>
      <c r="AG13" s="358"/>
      <c r="AH13" s="359"/>
      <c r="AI13" s="358"/>
      <c r="AJ13" s="358"/>
      <c r="AK13" s="358"/>
      <c r="AL13" s="358"/>
      <c r="AM13" s="358"/>
      <c r="AN13" s="359"/>
    </row>
    <row r="14" spans="2:40" ht="27.95" customHeight="1">
      <c r="B14" s="33" t="s">
        <v>150</v>
      </c>
      <c r="C14" s="44"/>
      <c r="D14" s="45"/>
      <c r="E14" s="46">
        <v>5213</v>
      </c>
      <c r="F14" s="46"/>
      <c r="G14" s="46">
        <v>2163.7248799999988</v>
      </c>
      <c r="H14" s="46"/>
      <c r="I14" s="47">
        <v>415.06328026088602</v>
      </c>
      <c r="J14" s="441"/>
      <c r="K14" s="46">
        <v>234108</v>
      </c>
      <c r="L14" s="48"/>
      <c r="M14" s="46">
        <v>94503.672590000089</v>
      </c>
      <c r="N14" s="48"/>
      <c r="O14" s="47">
        <v>403.67553688895765</v>
      </c>
      <c r="P14" s="441"/>
      <c r="Q14" s="46">
        <v>21474</v>
      </c>
      <c r="R14" s="48"/>
      <c r="S14" s="46">
        <v>8912.1154599999973</v>
      </c>
      <c r="T14" s="48"/>
      <c r="U14" s="47">
        <v>415.01888143801796</v>
      </c>
      <c r="V14" s="49"/>
      <c r="W14" s="49"/>
      <c r="X14" s="358"/>
      <c r="Y14" s="358"/>
      <c r="Z14" s="358"/>
      <c r="AA14" s="358"/>
      <c r="AB14" s="359"/>
      <c r="AC14" s="358"/>
      <c r="AD14" s="358"/>
      <c r="AE14" s="358"/>
      <c r="AF14" s="358"/>
      <c r="AG14" s="358"/>
      <c r="AH14" s="359"/>
      <c r="AI14" s="358"/>
      <c r="AJ14" s="358"/>
      <c r="AK14" s="358"/>
      <c r="AL14" s="358"/>
      <c r="AM14" s="358"/>
      <c r="AN14" s="359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441"/>
      <c r="K15" s="46"/>
      <c r="L15" s="48"/>
      <c r="M15" s="46"/>
      <c r="N15" s="48"/>
      <c r="O15" s="47"/>
      <c r="P15" s="441"/>
      <c r="Q15" s="46"/>
      <c r="R15" s="48"/>
      <c r="S15" s="46"/>
      <c r="T15" s="48"/>
      <c r="U15" s="47"/>
      <c r="X15" s="358"/>
      <c r="Y15" s="358"/>
      <c r="Z15" s="358"/>
      <c r="AA15" s="358"/>
      <c r="AB15" s="359"/>
      <c r="AC15" s="358"/>
      <c r="AD15" s="358"/>
      <c r="AE15" s="358"/>
      <c r="AF15" s="358"/>
      <c r="AG15" s="358"/>
      <c r="AH15" s="359"/>
      <c r="AI15" s="358"/>
      <c r="AJ15" s="358"/>
      <c r="AK15" s="358"/>
      <c r="AL15" s="358"/>
      <c r="AM15" s="358"/>
      <c r="AN15" s="359"/>
    </row>
    <row r="16" spans="2:40" s="34" customFormat="1" ht="19.5" customHeight="1">
      <c r="B16" s="50" t="s">
        <v>151</v>
      </c>
      <c r="C16" s="51"/>
      <c r="D16" s="52"/>
      <c r="E16" s="51">
        <v>951310</v>
      </c>
      <c r="F16" s="51"/>
      <c r="G16" s="51">
        <v>945579.74860000168</v>
      </c>
      <c r="H16" s="51"/>
      <c r="I16" s="53">
        <v>993.97646256215296</v>
      </c>
      <c r="J16" s="52"/>
      <c r="K16" s="51">
        <v>6170037</v>
      </c>
      <c r="L16" s="54"/>
      <c r="M16" s="51">
        <v>7340711.8656399902</v>
      </c>
      <c r="N16" s="54"/>
      <c r="O16" s="53">
        <v>1189.7354692751421</v>
      </c>
      <c r="P16" s="52"/>
      <c r="Q16" s="51">
        <v>2359217</v>
      </c>
      <c r="R16" s="54"/>
      <c r="S16" s="51">
        <v>1746269.3148200016</v>
      </c>
      <c r="T16" s="54"/>
      <c r="U16" s="53">
        <v>740.19020497902545</v>
      </c>
      <c r="V16" s="33"/>
      <c r="W16" s="33"/>
      <c r="X16" s="360"/>
      <c r="Y16" s="360"/>
      <c r="Z16" s="360"/>
      <c r="AA16" s="360"/>
      <c r="AB16" s="361"/>
      <c r="AC16" s="360"/>
      <c r="AD16" s="360"/>
      <c r="AE16" s="360"/>
      <c r="AF16" s="360"/>
      <c r="AG16" s="360"/>
      <c r="AH16" s="361"/>
      <c r="AI16" s="360"/>
      <c r="AJ16" s="360"/>
      <c r="AK16" s="360"/>
      <c r="AL16" s="360"/>
      <c r="AM16" s="360"/>
      <c r="AN16" s="361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64"/>
      <c r="C18" s="464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499999999999993" customHeight="1">
      <c r="B19" s="463"/>
      <c r="C19" s="463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5" customHeight="1">
      <c r="B20" s="457" t="s">
        <v>139</v>
      </c>
      <c r="C20" s="458"/>
      <c r="D20" s="38"/>
      <c r="E20" s="451" t="s">
        <v>107</v>
      </c>
      <c r="F20" s="459"/>
      <c r="G20" s="459"/>
      <c r="H20" s="459"/>
      <c r="I20" s="460"/>
      <c r="J20" s="38"/>
      <c r="K20" s="451" t="s">
        <v>108</v>
      </c>
      <c r="L20" s="459"/>
      <c r="M20" s="459"/>
      <c r="N20" s="459"/>
      <c r="O20" s="460"/>
      <c r="P20" s="38"/>
      <c r="Q20" s="451" t="s">
        <v>152</v>
      </c>
      <c r="R20" s="459"/>
      <c r="S20" s="459"/>
      <c r="T20" s="459"/>
      <c r="U20" s="460"/>
    </row>
    <row r="21" spans="2:32" s="421" customFormat="1" ht="4.5" customHeight="1">
      <c r="B21" s="426"/>
      <c r="C21" s="425"/>
      <c r="D21" s="424"/>
      <c r="E21" s="426"/>
      <c r="F21" s="420"/>
      <c r="G21" s="420"/>
      <c r="H21" s="420"/>
      <c r="I21" s="420"/>
      <c r="J21" s="427"/>
      <c r="K21" s="426"/>
      <c r="L21" s="420"/>
      <c r="M21" s="420"/>
      <c r="N21" s="420"/>
      <c r="O21" s="420"/>
      <c r="P21" s="427"/>
      <c r="Q21" s="426"/>
      <c r="R21" s="420"/>
      <c r="S21" s="420"/>
      <c r="T21" s="420"/>
      <c r="U21" s="420"/>
      <c r="X21" s="422"/>
      <c r="Y21" s="422"/>
      <c r="Z21" s="422"/>
      <c r="AA21" s="422"/>
      <c r="AB21" s="422"/>
      <c r="AC21" s="422"/>
      <c r="AD21" s="422"/>
      <c r="AE21" s="422"/>
      <c r="AF21" s="422"/>
    </row>
    <row r="22" spans="2:32" ht="27.95" customHeight="1">
      <c r="B22" s="429" t="s">
        <v>141</v>
      </c>
      <c r="C22" s="423"/>
      <c r="D22" s="39"/>
      <c r="E22" s="430" t="s">
        <v>7</v>
      </c>
      <c r="F22" s="428"/>
      <c r="G22" s="430" t="s">
        <v>142</v>
      </c>
      <c r="H22" s="428"/>
      <c r="I22" s="430" t="s">
        <v>143</v>
      </c>
      <c r="J22" s="431"/>
      <c r="K22" s="430" t="s">
        <v>7</v>
      </c>
      <c r="L22" s="428"/>
      <c r="M22" s="430" t="s">
        <v>142</v>
      </c>
      <c r="N22" s="428"/>
      <c r="O22" s="430" t="s">
        <v>143</v>
      </c>
      <c r="P22" s="431"/>
      <c r="Q22" s="430" t="s">
        <v>7</v>
      </c>
      <c r="R22" s="428"/>
      <c r="S22" s="430" t="s">
        <v>142</v>
      </c>
      <c r="T22" s="428"/>
      <c r="U22" s="432" t="s">
        <v>143</v>
      </c>
    </row>
    <row r="23" spans="2:32" s="34" customFormat="1" ht="9.9499999999999993" customHeight="1">
      <c r="B23" s="461"/>
      <c r="C23" s="461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260349</v>
      </c>
      <c r="F24" s="46"/>
      <c r="G24" s="46">
        <v>111510.04368999993</v>
      </c>
      <c r="H24" s="46"/>
      <c r="I24" s="47">
        <v>428.3098598035711</v>
      </c>
      <c r="J24" s="45"/>
      <c r="K24" s="46">
        <v>31348</v>
      </c>
      <c r="L24" s="48"/>
      <c r="M24" s="46">
        <v>19629.52414999999</v>
      </c>
      <c r="N24" s="48"/>
      <c r="O24" s="47">
        <v>626.18106896771701</v>
      </c>
      <c r="P24" s="45"/>
      <c r="Q24" s="46">
        <v>7209609</v>
      </c>
      <c r="R24" s="48"/>
      <c r="S24" s="46">
        <v>8181981.4283200083</v>
      </c>
      <c r="T24" s="48"/>
      <c r="U24" s="47">
        <v>1134.8717285944367</v>
      </c>
      <c r="V24" s="33"/>
      <c r="W24" s="59"/>
    </row>
    <row r="25" spans="2:32" s="34" customFormat="1" ht="27.95" customHeight="1">
      <c r="B25" s="33" t="s">
        <v>145</v>
      </c>
      <c r="C25" s="44"/>
      <c r="D25" s="45"/>
      <c r="E25" s="46">
        <v>64270</v>
      </c>
      <c r="F25" s="46"/>
      <c r="G25" s="46">
        <v>22209.262260000007</v>
      </c>
      <c r="H25" s="46"/>
      <c r="I25" s="47">
        <v>345.5618836159951</v>
      </c>
      <c r="J25" s="45"/>
      <c r="K25" s="46">
        <v>9906</v>
      </c>
      <c r="L25" s="48"/>
      <c r="M25" s="46">
        <v>4674.8820500000029</v>
      </c>
      <c r="N25" s="48"/>
      <c r="O25" s="47">
        <v>471.92429335756134</v>
      </c>
      <c r="P25" s="45"/>
      <c r="Q25" s="46">
        <v>1976022</v>
      </c>
      <c r="R25" s="48"/>
      <c r="S25" s="46">
        <v>1409049.9408100024</v>
      </c>
      <c r="T25" s="48"/>
      <c r="U25" s="47">
        <v>713.07401476805535</v>
      </c>
      <c r="V25" s="33"/>
      <c r="W25" s="59"/>
    </row>
    <row r="26" spans="2:32" s="34" customFormat="1" ht="27.95" customHeight="1">
      <c r="B26" s="33" t="s">
        <v>146</v>
      </c>
      <c r="C26" s="44"/>
      <c r="D26" s="45"/>
      <c r="E26" s="46">
        <v>4923</v>
      </c>
      <c r="F26" s="46"/>
      <c r="G26" s="46">
        <v>2445.1276600000006</v>
      </c>
      <c r="H26" s="46"/>
      <c r="I26" s="47">
        <v>496.674316473695</v>
      </c>
      <c r="J26" s="45"/>
      <c r="K26" s="46">
        <v>1200</v>
      </c>
      <c r="L26" s="48"/>
      <c r="M26" s="46">
        <v>766.08882000000017</v>
      </c>
      <c r="N26" s="48"/>
      <c r="O26" s="47">
        <v>638.40735000000018</v>
      </c>
      <c r="P26" s="45"/>
      <c r="Q26" s="46">
        <v>121792</v>
      </c>
      <c r="R26" s="48"/>
      <c r="S26" s="46">
        <v>129283.99956000005</v>
      </c>
      <c r="T26" s="48"/>
      <c r="U26" s="47">
        <v>1061.5147099973731</v>
      </c>
      <c r="V26" s="33"/>
      <c r="W26" s="59"/>
    </row>
    <row r="27" spans="2:32" s="34" customFormat="1" ht="27.95" customHeight="1">
      <c r="B27" s="33" t="s">
        <v>147</v>
      </c>
      <c r="C27" s="44"/>
      <c r="D27" s="45"/>
      <c r="E27" s="46">
        <v>1964</v>
      </c>
      <c r="F27" s="46"/>
      <c r="G27" s="46">
        <v>1454.0749799999994</v>
      </c>
      <c r="H27" s="46"/>
      <c r="I27" s="47">
        <v>740.36404276985718</v>
      </c>
      <c r="J27" s="45"/>
      <c r="K27" s="46">
        <v>617</v>
      </c>
      <c r="L27" s="48"/>
      <c r="M27" s="46">
        <v>606.94771000000003</v>
      </c>
      <c r="N27" s="48"/>
      <c r="O27" s="47">
        <v>983.70779578606175</v>
      </c>
      <c r="P27" s="45"/>
      <c r="Q27" s="46">
        <v>62060</v>
      </c>
      <c r="R27" s="48"/>
      <c r="S27" s="46">
        <v>112360.09363999999</v>
      </c>
      <c r="T27" s="48"/>
      <c r="U27" s="47">
        <v>1810.5074708346758</v>
      </c>
      <c r="V27" s="33"/>
      <c r="W27" s="59"/>
    </row>
    <row r="28" spans="2:32" s="34" customFormat="1" ht="27.95" customHeight="1">
      <c r="B28" s="33" t="s">
        <v>148</v>
      </c>
      <c r="C28" s="44"/>
      <c r="D28" s="45"/>
      <c r="E28" s="46">
        <v>11190</v>
      </c>
      <c r="F28" s="46"/>
      <c r="G28" s="46">
        <v>4837.9236399999991</v>
      </c>
      <c r="H28" s="46"/>
      <c r="I28" s="47">
        <v>432.34348882931175</v>
      </c>
      <c r="J28" s="45"/>
      <c r="K28" s="46">
        <v>532</v>
      </c>
      <c r="L28" s="48"/>
      <c r="M28" s="46">
        <v>504.7252299999999</v>
      </c>
      <c r="N28" s="48"/>
      <c r="O28" s="47">
        <v>948.73163533834577</v>
      </c>
      <c r="P28" s="45"/>
      <c r="Q28" s="46">
        <v>203773</v>
      </c>
      <c r="R28" s="48"/>
      <c r="S28" s="46">
        <v>219493.48356999984</v>
      </c>
      <c r="T28" s="48"/>
      <c r="U28" s="47">
        <v>1077.1470389600186</v>
      </c>
      <c r="V28" s="33"/>
      <c r="W28" s="59"/>
    </row>
    <row r="29" spans="2:32" s="34" customFormat="1" ht="27.95" customHeight="1">
      <c r="B29" s="33" t="s">
        <v>149</v>
      </c>
      <c r="C29" s="44"/>
      <c r="D29" s="45"/>
      <c r="E29" s="46">
        <v>1089</v>
      </c>
      <c r="F29" s="46"/>
      <c r="G29" s="46">
        <v>852.10669000000019</v>
      </c>
      <c r="H29" s="46"/>
      <c r="I29" s="47">
        <v>782.46711662075313</v>
      </c>
      <c r="J29" s="45"/>
      <c r="K29" s="46">
        <v>201</v>
      </c>
      <c r="L29" s="48"/>
      <c r="M29" s="46">
        <v>242.64831999999998</v>
      </c>
      <c r="N29" s="48"/>
      <c r="O29" s="47">
        <v>1207.2055721393033</v>
      </c>
      <c r="P29" s="45"/>
      <c r="Q29" s="46">
        <v>34102</v>
      </c>
      <c r="R29" s="48"/>
      <c r="S29" s="46">
        <v>44545.825430000034</v>
      </c>
      <c r="T29" s="48"/>
      <c r="U29" s="47">
        <v>1306.2525784411482</v>
      </c>
      <c r="V29" s="33"/>
      <c r="W29" s="59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260795</v>
      </c>
      <c r="R30" s="48"/>
      <c r="S30" s="46">
        <v>105579.51293000008</v>
      </c>
      <c r="T30" s="48"/>
      <c r="U30" s="47">
        <v>404.83718219291046</v>
      </c>
      <c r="V30" s="33"/>
      <c r="W30" s="59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343785</v>
      </c>
      <c r="F32" s="61"/>
      <c r="G32" s="61">
        <v>143308.5389199999</v>
      </c>
      <c r="H32" s="61"/>
      <c r="I32" s="62">
        <v>416.85512433643089</v>
      </c>
      <c r="J32" s="52"/>
      <c r="K32" s="61">
        <v>43804</v>
      </c>
      <c r="L32" s="63"/>
      <c r="M32" s="61">
        <v>26424.816279999995</v>
      </c>
      <c r="N32" s="63"/>
      <c r="O32" s="62">
        <v>603.25121632727587</v>
      </c>
      <c r="P32" s="52"/>
      <c r="Q32" s="61">
        <v>9868153</v>
      </c>
      <c r="R32" s="63"/>
      <c r="S32" s="61">
        <v>10202294.284259994</v>
      </c>
      <c r="T32" s="63"/>
      <c r="U32" s="62">
        <v>1033.8605698817189</v>
      </c>
      <c r="V32" s="33"/>
      <c r="W32" s="59"/>
    </row>
    <row r="33" spans="2:40" ht="9.9499999999999993" customHeight="1">
      <c r="B33" s="462"/>
      <c r="C33" s="462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47"/>
      <c r="C34" s="447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5" customHeight="1">
      <c r="B36" s="69" t="s">
        <v>196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5" customHeight="1">
      <c r="B37" s="448"/>
      <c r="C37" s="448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449" t="s">
        <v>155</v>
      </c>
      <c r="C38" s="450"/>
      <c r="D38" s="335"/>
      <c r="E38" s="451" t="s">
        <v>154</v>
      </c>
      <c r="F38" s="452"/>
      <c r="G38" s="452"/>
      <c r="H38" s="452"/>
      <c r="I38" s="453"/>
      <c r="J38" s="70"/>
      <c r="K38" s="451" t="s">
        <v>151</v>
      </c>
      <c r="L38" s="452"/>
      <c r="M38" s="452"/>
      <c r="N38" s="452"/>
      <c r="O38" s="453"/>
      <c r="P38" s="70"/>
      <c r="Q38" s="454" t="s">
        <v>179</v>
      </c>
      <c r="R38" s="455"/>
      <c r="S38" s="455"/>
      <c r="T38" s="455"/>
      <c r="U38" s="456"/>
      <c r="X38" s="363"/>
      <c r="Y38" s="365"/>
      <c r="Z38" s="363"/>
      <c r="AA38" s="362"/>
      <c r="AB38" s="364"/>
      <c r="AC38" s="362"/>
      <c r="AD38" s="363"/>
      <c r="AE38" s="365"/>
      <c r="AF38" s="363"/>
      <c r="AG38" s="362"/>
      <c r="AH38" s="364"/>
      <c r="AI38" s="362"/>
      <c r="AJ38" s="364"/>
      <c r="AK38" s="364"/>
      <c r="AL38" s="364"/>
      <c r="AM38" s="364"/>
      <c r="AN38" s="364"/>
    </row>
    <row r="39" spans="2:40" ht="27.95" customHeight="1">
      <c r="B39" s="450" t="s">
        <v>155</v>
      </c>
      <c r="C39" s="450"/>
      <c r="D39" s="336"/>
      <c r="E39" s="430" t="s">
        <v>7</v>
      </c>
      <c r="F39" s="433"/>
      <c r="G39" s="430"/>
      <c r="H39" s="433"/>
      <c r="I39" s="430" t="s">
        <v>143</v>
      </c>
      <c r="J39" s="431"/>
      <c r="K39" s="430" t="s">
        <v>7</v>
      </c>
      <c r="L39" s="40"/>
      <c r="M39" s="430"/>
      <c r="N39" s="40"/>
      <c r="O39" s="430" t="s">
        <v>143</v>
      </c>
      <c r="P39" s="431"/>
      <c r="Q39" s="430" t="s">
        <v>7</v>
      </c>
      <c r="R39" s="40"/>
      <c r="S39" s="430"/>
      <c r="T39" s="40"/>
      <c r="U39" s="432" t="s">
        <v>143</v>
      </c>
      <c r="X39" s="363"/>
      <c r="Y39" s="365"/>
      <c r="Z39" s="363"/>
      <c r="AA39" s="362"/>
      <c r="AB39" s="364"/>
      <c r="AC39" s="362"/>
      <c r="AD39" s="363"/>
      <c r="AE39" s="365"/>
      <c r="AF39" s="363"/>
      <c r="AG39" s="362"/>
      <c r="AH39" s="364"/>
      <c r="AI39" s="362"/>
      <c r="AJ39" s="364"/>
      <c r="AK39" s="364"/>
      <c r="AL39" s="364"/>
      <c r="AM39" s="364"/>
      <c r="AN39" s="364"/>
    </row>
    <row r="40" spans="2:40" ht="9.9499999999999993" customHeight="1">
      <c r="B40" s="445"/>
      <c r="C40" s="445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63"/>
      <c r="Y40" s="365"/>
      <c r="Z40" s="363"/>
      <c r="AA40" s="362"/>
      <c r="AB40" s="364"/>
      <c r="AC40" s="362"/>
      <c r="AD40" s="363"/>
      <c r="AE40" s="365"/>
      <c r="AF40" s="363"/>
      <c r="AG40" s="362"/>
      <c r="AH40" s="364"/>
      <c r="AI40" s="362"/>
      <c r="AJ40" s="364"/>
      <c r="AK40" s="364"/>
      <c r="AL40" s="364"/>
      <c r="AM40" s="364"/>
      <c r="AN40" s="364"/>
    </row>
    <row r="41" spans="2:40" ht="18" customHeight="1">
      <c r="B41" s="33" t="s">
        <v>48</v>
      </c>
      <c r="D41" s="42"/>
      <c r="E41" s="437">
        <v>6986</v>
      </c>
      <c r="F41" s="438"/>
      <c r="G41" s="437"/>
      <c r="H41" s="421"/>
      <c r="I41" s="439">
        <v>1004.4513512739769</v>
      </c>
      <c r="J41" s="440"/>
      <c r="K41" s="437">
        <v>8871</v>
      </c>
      <c r="L41" s="437"/>
      <c r="M41" s="437"/>
      <c r="N41" s="421"/>
      <c r="O41" s="439">
        <v>979.52657986698284</v>
      </c>
      <c r="P41" s="440"/>
      <c r="Q41" s="439">
        <v>78.750986360049609</v>
      </c>
      <c r="R41" s="439"/>
      <c r="S41" s="439"/>
      <c r="T41" s="439"/>
      <c r="U41" s="439">
        <v>102.54457325807114</v>
      </c>
    </row>
    <row r="42" spans="2:40" ht="9.9499999999999993" customHeight="1">
      <c r="D42" s="42"/>
      <c r="E42" s="437"/>
      <c r="F42" s="438"/>
      <c r="G42" s="437"/>
      <c r="H42" s="421"/>
      <c r="I42" s="439"/>
      <c r="J42" s="440"/>
      <c r="K42" s="437"/>
      <c r="L42" s="437"/>
      <c r="M42" s="437"/>
      <c r="N42" s="421"/>
      <c r="O42" s="439"/>
      <c r="P42" s="440"/>
      <c r="Q42" s="439"/>
      <c r="R42" s="439"/>
      <c r="S42" s="439"/>
      <c r="T42" s="439"/>
      <c r="U42" s="439"/>
    </row>
    <row r="43" spans="2:40" ht="18" customHeight="1">
      <c r="B43" s="33" t="s">
        <v>49</v>
      </c>
      <c r="D43" s="42"/>
      <c r="E43" s="437">
        <v>21027</v>
      </c>
      <c r="F43" s="438"/>
      <c r="G43" s="437"/>
      <c r="H43" s="421"/>
      <c r="I43" s="439">
        <v>1451.1914043848385</v>
      </c>
      <c r="J43" s="440"/>
      <c r="K43" s="437">
        <v>26099</v>
      </c>
      <c r="L43" s="437"/>
      <c r="M43" s="437"/>
      <c r="N43" s="421"/>
      <c r="O43" s="439">
        <v>1340.0598586152726</v>
      </c>
      <c r="P43" s="440"/>
      <c r="Q43" s="439">
        <v>80.566305222422315</v>
      </c>
      <c r="R43" s="439"/>
      <c r="S43" s="439"/>
      <c r="T43" s="439"/>
      <c r="U43" s="439">
        <v>108.29302848339937</v>
      </c>
    </row>
    <row r="44" spans="2:40" ht="9.9499999999999993" customHeight="1">
      <c r="B44" s="446"/>
      <c r="C44" s="446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0:C40"/>
    <mergeCell ref="B44:C44"/>
    <mergeCell ref="B34:C34"/>
    <mergeCell ref="B37:C37"/>
    <mergeCell ref="B38:C39"/>
  </mergeCells>
  <hyperlinks>
    <hyperlink ref="W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BR83"/>
  <sheetViews>
    <sheetView showGridLines="0" showRowColHeaders="0" showZeros="0" topLeftCell="A5" zoomScaleNormal="100" workbookViewId="0">
      <selection activeCell="X30" sqref="X30"/>
    </sheetView>
  </sheetViews>
  <sheetFormatPr baseColWidth="10" defaultColWidth="10.140625" defaultRowHeight="12.75"/>
  <cols>
    <col min="1" max="1" width="2" style="79" customWidth="1"/>
    <col min="2" max="2" width="8.28515625" style="79" customWidth="1"/>
    <col min="3" max="6" width="10.7109375" style="79" customWidth="1"/>
    <col min="7" max="8" width="10.7109375" style="79" hidden="1" customWidth="1"/>
    <col min="9" max="14" width="10.7109375" style="79" customWidth="1"/>
    <col min="15" max="16" width="10.7109375" style="79" hidden="1" customWidth="1"/>
    <col min="17" max="18" width="10.7109375" style="79" customWidth="1"/>
    <col min="19" max="19" width="6.28515625" style="79" customWidth="1"/>
    <col min="20" max="22" width="7.7109375" style="79" customWidth="1"/>
    <col min="23" max="16384" width="10.140625" style="79"/>
  </cols>
  <sheetData>
    <row r="1" spans="2:70" ht="18.95" customHeight="1">
      <c r="B1" s="465" t="s">
        <v>181</v>
      </c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</row>
    <row r="2" spans="2:70" ht="18.95" customHeight="1">
      <c r="B2" s="467" t="s">
        <v>197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T2" s="9" t="s">
        <v>178</v>
      </c>
      <c r="U2" s="356"/>
      <c r="V2" s="355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</row>
    <row r="3" spans="2:70" ht="18.95" customHeight="1">
      <c r="B3" s="469" t="s">
        <v>192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</row>
    <row r="5" spans="2:70" ht="14.25" customHeight="1" thickTop="1">
      <c r="B5" s="471" t="s">
        <v>0</v>
      </c>
      <c r="C5" s="474" t="s">
        <v>28</v>
      </c>
      <c r="D5" s="475"/>
      <c r="E5" s="475"/>
      <c r="F5" s="475"/>
      <c r="G5" s="475"/>
      <c r="H5" s="475"/>
      <c r="I5" s="475"/>
      <c r="J5" s="476"/>
      <c r="K5" s="474" t="s">
        <v>29</v>
      </c>
      <c r="L5" s="475"/>
      <c r="M5" s="475"/>
      <c r="N5" s="475"/>
      <c r="O5" s="475"/>
      <c r="P5" s="475"/>
      <c r="Q5" s="475"/>
      <c r="R5" s="47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</row>
    <row r="6" spans="2:70" ht="14.25" customHeight="1">
      <c r="B6" s="472"/>
      <c r="C6" s="477" t="s">
        <v>3</v>
      </c>
      <c r="D6" s="478"/>
      <c r="E6" s="479" t="s">
        <v>4</v>
      </c>
      <c r="F6" s="480"/>
      <c r="G6" s="477" t="s">
        <v>5</v>
      </c>
      <c r="H6" s="478"/>
      <c r="I6" s="477" t="s">
        <v>6</v>
      </c>
      <c r="J6" s="478"/>
      <c r="K6" s="477" t="s">
        <v>3</v>
      </c>
      <c r="L6" s="478"/>
      <c r="M6" s="479" t="s">
        <v>4</v>
      </c>
      <c r="N6" s="480"/>
      <c r="O6" s="477" t="s">
        <v>5</v>
      </c>
      <c r="P6" s="478"/>
      <c r="Q6" s="477" t="s">
        <v>6</v>
      </c>
      <c r="R6" s="478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</row>
    <row r="7" spans="2:70" ht="14.25" customHeight="1">
      <c r="B7" s="473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</row>
    <row r="8" spans="2:70" ht="14.25" customHeight="1">
      <c r="B8" s="397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85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89">
        <v>0</v>
      </c>
      <c r="U8" s="356"/>
      <c r="V8" s="366"/>
      <c r="W8" s="357"/>
      <c r="X8" s="366"/>
      <c r="Y8" s="357"/>
      <c r="Z8" s="366"/>
      <c r="AA8" s="357"/>
      <c r="AB8" s="366"/>
      <c r="AC8" s="357"/>
      <c r="AD8" s="366"/>
      <c r="AE8" s="357"/>
      <c r="AF8" s="366"/>
      <c r="AG8" s="357"/>
      <c r="AH8" s="366"/>
      <c r="AI8" s="357"/>
      <c r="AJ8" s="366"/>
      <c r="AK8" s="357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</row>
    <row r="9" spans="2:70" ht="14.25" customHeight="1">
      <c r="B9" s="398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6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90">
        <v>0</v>
      </c>
      <c r="U9" s="356"/>
      <c r="V9" s="366"/>
      <c r="W9" s="357"/>
      <c r="X9" s="366"/>
      <c r="Y9" s="357"/>
      <c r="Z9" s="366"/>
      <c r="AA9" s="357"/>
      <c r="AB9" s="366"/>
      <c r="AC9" s="357"/>
      <c r="AD9" s="366"/>
      <c r="AE9" s="357"/>
      <c r="AF9" s="366"/>
      <c r="AG9" s="357"/>
      <c r="AH9" s="366"/>
      <c r="AI9" s="357"/>
      <c r="AJ9" s="366"/>
      <c r="AK9" s="357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</row>
    <row r="10" spans="2:70" ht="14.25" customHeight="1">
      <c r="B10" s="399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6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90">
        <v>0</v>
      </c>
      <c r="U10" s="356"/>
      <c r="V10" s="366"/>
      <c r="W10" s="357"/>
      <c r="X10" s="366"/>
      <c r="Y10" s="357"/>
      <c r="Z10" s="366"/>
      <c r="AA10" s="357"/>
      <c r="AB10" s="366"/>
      <c r="AC10" s="357"/>
      <c r="AD10" s="366"/>
      <c r="AE10" s="357"/>
      <c r="AF10" s="366"/>
      <c r="AG10" s="357"/>
      <c r="AH10" s="366"/>
      <c r="AI10" s="357"/>
      <c r="AJ10" s="366"/>
      <c r="AK10" s="357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</row>
    <row r="11" spans="2:70" ht="14.25" customHeight="1">
      <c r="B11" s="399" t="s">
        <v>12</v>
      </c>
      <c r="C11" s="88">
        <v>2</v>
      </c>
      <c r="D11" s="89">
        <v>562.63499999999999</v>
      </c>
      <c r="E11" s="88">
        <v>2</v>
      </c>
      <c r="F11" s="89">
        <v>1124.4000000000001</v>
      </c>
      <c r="G11" s="88">
        <v>0</v>
      </c>
      <c r="H11" s="89">
        <v>0</v>
      </c>
      <c r="I11" s="88">
        <v>4</v>
      </c>
      <c r="J11" s="89">
        <v>843.51750000000004</v>
      </c>
      <c r="K11" s="386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90">
        <v>0</v>
      </c>
      <c r="U11" s="356"/>
      <c r="V11" s="366"/>
      <c r="W11" s="357"/>
      <c r="X11" s="366"/>
      <c r="Y11" s="357"/>
      <c r="Z11" s="366"/>
      <c r="AA11" s="357"/>
      <c r="AB11" s="366"/>
      <c r="AC11" s="357"/>
      <c r="AD11" s="366"/>
      <c r="AE11" s="357"/>
      <c r="AF11" s="366"/>
      <c r="AG11" s="357"/>
      <c r="AH11" s="366"/>
      <c r="AI11" s="357"/>
      <c r="AJ11" s="366"/>
      <c r="AK11" s="357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</row>
    <row r="12" spans="2:70" ht="14.25" customHeight="1">
      <c r="B12" s="399" t="s">
        <v>13</v>
      </c>
      <c r="C12" s="88">
        <v>273</v>
      </c>
      <c r="D12" s="89">
        <v>787.63992673992686</v>
      </c>
      <c r="E12" s="88">
        <v>114</v>
      </c>
      <c r="F12" s="89">
        <v>706.37324561403511</v>
      </c>
      <c r="G12" s="88">
        <v>0</v>
      </c>
      <c r="H12" s="89">
        <v>0</v>
      </c>
      <c r="I12" s="88">
        <v>387</v>
      </c>
      <c r="J12" s="89">
        <v>763.70090439276498</v>
      </c>
      <c r="K12" s="386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90">
        <v>0</v>
      </c>
      <c r="U12" s="356"/>
      <c r="V12" s="366"/>
      <c r="W12" s="357"/>
      <c r="X12" s="366"/>
      <c r="Y12" s="357"/>
      <c r="Z12" s="366"/>
      <c r="AA12" s="357"/>
      <c r="AB12" s="366"/>
      <c r="AC12" s="357"/>
      <c r="AD12" s="366"/>
      <c r="AE12" s="357"/>
      <c r="AF12" s="366"/>
      <c r="AG12" s="357"/>
      <c r="AH12" s="366"/>
      <c r="AI12" s="357"/>
      <c r="AJ12" s="366"/>
      <c r="AK12" s="357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</row>
    <row r="13" spans="2:70" ht="14.25" customHeight="1">
      <c r="B13" s="399" t="s">
        <v>14</v>
      </c>
      <c r="C13" s="88">
        <v>1687</v>
      </c>
      <c r="D13" s="89">
        <v>769.79109069353899</v>
      </c>
      <c r="E13" s="88">
        <v>811</v>
      </c>
      <c r="F13" s="89">
        <v>692.54107274969192</v>
      </c>
      <c r="G13" s="88">
        <v>0</v>
      </c>
      <c r="H13" s="89">
        <v>0</v>
      </c>
      <c r="I13" s="88">
        <v>2498</v>
      </c>
      <c r="J13" s="89">
        <v>744.71112089671749</v>
      </c>
      <c r="K13" s="386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90">
        <v>0</v>
      </c>
      <c r="U13" s="356"/>
      <c r="V13" s="366"/>
      <c r="W13" s="357"/>
      <c r="X13" s="366"/>
      <c r="Y13" s="357"/>
      <c r="Z13" s="366"/>
      <c r="AA13" s="357"/>
      <c r="AB13" s="366"/>
      <c r="AC13" s="357"/>
      <c r="AD13" s="366"/>
      <c r="AE13" s="357"/>
      <c r="AF13" s="366"/>
      <c r="AG13" s="357"/>
      <c r="AH13" s="366"/>
      <c r="AI13" s="357"/>
      <c r="AJ13" s="366"/>
      <c r="AK13" s="357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</row>
    <row r="14" spans="2:70" ht="14.25" customHeight="1">
      <c r="B14" s="399" t="s">
        <v>15</v>
      </c>
      <c r="C14" s="88">
        <v>7618</v>
      </c>
      <c r="D14" s="89">
        <v>808.1006524022049</v>
      </c>
      <c r="E14" s="88">
        <v>3724</v>
      </c>
      <c r="F14" s="89">
        <v>755.81313909774519</v>
      </c>
      <c r="G14" s="88">
        <v>0</v>
      </c>
      <c r="H14" s="89">
        <v>0</v>
      </c>
      <c r="I14" s="88">
        <v>11342</v>
      </c>
      <c r="J14" s="89">
        <v>790.932719097161</v>
      </c>
      <c r="K14" s="386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90">
        <v>0</v>
      </c>
      <c r="U14" s="356"/>
      <c r="V14" s="366"/>
      <c r="W14" s="357"/>
      <c r="X14" s="366"/>
      <c r="Y14" s="357"/>
      <c r="Z14" s="366"/>
      <c r="AA14" s="357"/>
      <c r="AB14" s="366"/>
      <c r="AC14" s="357"/>
      <c r="AD14" s="366"/>
      <c r="AE14" s="357"/>
      <c r="AF14" s="366"/>
      <c r="AG14" s="357"/>
      <c r="AH14" s="366"/>
      <c r="AI14" s="357"/>
      <c r="AJ14" s="366"/>
      <c r="AK14" s="357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</row>
    <row r="15" spans="2:70" ht="14.25" customHeight="1">
      <c r="B15" s="399" t="s">
        <v>16</v>
      </c>
      <c r="C15" s="88">
        <v>20663</v>
      </c>
      <c r="D15" s="89">
        <v>873.26864008130565</v>
      </c>
      <c r="E15" s="88">
        <v>11299</v>
      </c>
      <c r="F15" s="89">
        <v>808.45521285069435</v>
      </c>
      <c r="G15" s="88">
        <v>0</v>
      </c>
      <c r="H15" s="89">
        <v>0</v>
      </c>
      <c r="I15" s="88">
        <v>31962</v>
      </c>
      <c r="J15" s="89">
        <v>850.35621550591372</v>
      </c>
      <c r="K15" s="386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90">
        <v>0</v>
      </c>
      <c r="U15" s="356"/>
      <c r="V15" s="366"/>
      <c r="W15" s="357"/>
      <c r="X15" s="366"/>
      <c r="Y15" s="357"/>
      <c r="Z15" s="366"/>
      <c r="AA15" s="357"/>
      <c r="AB15" s="366"/>
      <c r="AC15" s="357"/>
      <c r="AD15" s="366"/>
      <c r="AE15" s="357"/>
      <c r="AF15" s="366"/>
      <c r="AG15" s="357"/>
      <c r="AH15" s="366"/>
      <c r="AI15" s="357"/>
      <c r="AJ15" s="366"/>
      <c r="AK15" s="357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</row>
    <row r="16" spans="2:70" ht="14.25" customHeight="1">
      <c r="B16" s="399" t="s">
        <v>17</v>
      </c>
      <c r="C16" s="88">
        <v>44437</v>
      </c>
      <c r="D16" s="89">
        <v>923.92916961091225</v>
      </c>
      <c r="E16" s="88">
        <v>25465</v>
      </c>
      <c r="F16" s="89">
        <v>849.21610995484048</v>
      </c>
      <c r="G16" s="88">
        <v>0</v>
      </c>
      <c r="H16" s="89">
        <v>0</v>
      </c>
      <c r="I16" s="88">
        <v>69902</v>
      </c>
      <c r="J16" s="89">
        <v>896.71152112958316</v>
      </c>
      <c r="K16" s="386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90">
        <v>0</v>
      </c>
      <c r="U16" s="356"/>
      <c r="V16" s="366"/>
      <c r="W16" s="357"/>
      <c r="X16" s="366"/>
      <c r="Y16" s="357"/>
      <c r="Z16" s="366"/>
      <c r="AA16" s="357"/>
      <c r="AB16" s="366"/>
      <c r="AC16" s="357"/>
      <c r="AD16" s="366"/>
      <c r="AE16" s="357"/>
      <c r="AF16" s="366"/>
      <c r="AG16" s="357"/>
      <c r="AH16" s="366"/>
      <c r="AI16" s="357"/>
      <c r="AJ16" s="366"/>
      <c r="AK16" s="357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</row>
    <row r="17" spans="2:70" ht="14.25" customHeight="1">
      <c r="B17" s="399" t="s">
        <v>18</v>
      </c>
      <c r="C17" s="88">
        <v>71330</v>
      </c>
      <c r="D17" s="89">
        <v>938.72218898079518</v>
      </c>
      <c r="E17" s="88">
        <v>41661</v>
      </c>
      <c r="F17" s="89">
        <v>863.43063824680223</v>
      </c>
      <c r="G17" s="88">
        <v>0</v>
      </c>
      <c r="H17" s="89">
        <v>0</v>
      </c>
      <c r="I17" s="88">
        <v>112991</v>
      </c>
      <c r="J17" s="89">
        <v>910.96138241098981</v>
      </c>
      <c r="K17" s="386">
        <v>39</v>
      </c>
      <c r="L17" s="89">
        <v>2316.0392307692305</v>
      </c>
      <c r="M17" s="88">
        <v>7</v>
      </c>
      <c r="N17" s="89">
        <v>2163.9714285714285</v>
      </c>
      <c r="O17" s="88">
        <v>0</v>
      </c>
      <c r="P17" s="89">
        <v>0</v>
      </c>
      <c r="Q17" s="88">
        <v>46</v>
      </c>
      <c r="R17" s="390">
        <v>2292.8984782608691</v>
      </c>
      <c r="U17" s="356"/>
      <c r="V17" s="366"/>
      <c r="W17" s="357"/>
      <c r="X17" s="366"/>
      <c r="Y17" s="357"/>
      <c r="Z17" s="366"/>
      <c r="AA17" s="357"/>
      <c r="AB17" s="366"/>
      <c r="AC17" s="357"/>
      <c r="AD17" s="366"/>
      <c r="AE17" s="357"/>
      <c r="AF17" s="366"/>
      <c r="AG17" s="357"/>
      <c r="AH17" s="366"/>
      <c r="AI17" s="357"/>
      <c r="AJ17" s="366"/>
      <c r="AK17" s="357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</row>
    <row r="18" spans="2:70" ht="14.25" customHeight="1">
      <c r="B18" s="399" t="s">
        <v>19</v>
      </c>
      <c r="C18" s="88">
        <v>104955</v>
      </c>
      <c r="D18" s="89">
        <v>950.787781620695</v>
      </c>
      <c r="E18" s="88">
        <v>59733</v>
      </c>
      <c r="F18" s="89">
        <v>847.2458535482898</v>
      </c>
      <c r="G18" s="88">
        <v>0</v>
      </c>
      <c r="H18" s="89">
        <v>0</v>
      </c>
      <c r="I18" s="88">
        <v>164688</v>
      </c>
      <c r="J18" s="89">
        <v>913.23270784756664</v>
      </c>
      <c r="K18" s="386">
        <v>441</v>
      </c>
      <c r="L18" s="89">
        <v>2359.5503628117913</v>
      </c>
      <c r="M18" s="88">
        <v>138</v>
      </c>
      <c r="N18" s="89">
        <v>2141.6736231884056</v>
      </c>
      <c r="O18" s="88">
        <v>0</v>
      </c>
      <c r="P18" s="89">
        <v>0</v>
      </c>
      <c r="Q18" s="88">
        <v>579</v>
      </c>
      <c r="R18" s="390">
        <v>2307.6211917098444</v>
      </c>
      <c r="U18" s="356"/>
      <c r="V18" s="366"/>
      <c r="W18" s="357"/>
      <c r="X18" s="366"/>
      <c r="Y18" s="357"/>
      <c r="Z18" s="366"/>
      <c r="AA18" s="357"/>
      <c r="AB18" s="366"/>
      <c r="AC18" s="357"/>
      <c r="AD18" s="366"/>
      <c r="AE18" s="357"/>
      <c r="AF18" s="366"/>
      <c r="AG18" s="357"/>
      <c r="AH18" s="366"/>
      <c r="AI18" s="357"/>
      <c r="AJ18" s="366"/>
      <c r="AK18" s="357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</row>
    <row r="19" spans="2:70" ht="14.25" customHeight="1">
      <c r="B19" s="399" t="s">
        <v>20</v>
      </c>
      <c r="C19" s="88">
        <v>150991</v>
      </c>
      <c r="D19" s="89">
        <v>1085.7742885999837</v>
      </c>
      <c r="E19" s="88">
        <v>85748</v>
      </c>
      <c r="F19" s="89">
        <v>924.18590241171864</v>
      </c>
      <c r="G19" s="88">
        <v>1</v>
      </c>
      <c r="H19" s="89">
        <v>529.47</v>
      </c>
      <c r="I19" s="88">
        <v>236740</v>
      </c>
      <c r="J19" s="89">
        <v>1027.2440983357278</v>
      </c>
      <c r="K19" s="386">
        <v>11955</v>
      </c>
      <c r="L19" s="89">
        <v>2380.3194504391436</v>
      </c>
      <c r="M19" s="88">
        <v>1097</v>
      </c>
      <c r="N19" s="89">
        <v>2204.5530537830441</v>
      </c>
      <c r="O19" s="88">
        <v>0</v>
      </c>
      <c r="P19" s="89">
        <v>0</v>
      </c>
      <c r="Q19" s="88">
        <v>13052</v>
      </c>
      <c r="R19" s="390">
        <v>2365.5465622126844</v>
      </c>
      <c r="U19" s="356"/>
      <c r="V19" s="366"/>
      <c r="W19" s="357"/>
      <c r="X19" s="366"/>
      <c r="Y19" s="357"/>
      <c r="Z19" s="366"/>
      <c r="AA19" s="357"/>
      <c r="AB19" s="366"/>
      <c r="AC19" s="357"/>
      <c r="AD19" s="366"/>
      <c r="AE19" s="357"/>
      <c r="AF19" s="366"/>
      <c r="AG19" s="357"/>
      <c r="AH19" s="366"/>
      <c r="AI19" s="357"/>
      <c r="AJ19" s="366"/>
      <c r="AK19" s="357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</row>
    <row r="20" spans="2:70" ht="14.25" customHeight="1">
      <c r="B20" s="399" t="s">
        <v>21</v>
      </c>
      <c r="C20" s="88">
        <v>196361</v>
      </c>
      <c r="D20" s="89">
        <v>1167.2188681560979</v>
      </c>
      <c r="E20" s="88">
        <v>117400</v>
      </c>
      <c r="F20" s="89">
        <v>977.08001933560593</v>
      </c>
      <c r="G20" s="88">
        <v>0</v>
      </c>
      <c r="H20" s="89">
        <v>0</v>
      </c>
      <c r="I20" s="88">
        <v>313761</v>
      </c>
      <c r="J20" s="89">
        <v>1096.0745868352017</v>
      </c>
      <c r="K20" s="386">
        <v>204525</v>
      </c>
      <c r="L20" s="89">
        <v>1710.4384907468518</v>
      </c>
      <c r="M20" s="88">
        <v>87468</v>
      </c>
      <c r="N20" s="89">
        <v>1487.9844657474728</v>
      </c>
      <c r="O20" s="88">
        <v>0</v>
      </c>
      <c r="P20" s="89">
        <v>0</v>
      </c>
      <c r="Q20" s="88">
        <v>291993</v>
      </c>
      <c r="R20" s="390">
        <v>1643.801247187432</v>
      </c>
      <c r="U20" s="356"/>
      <c r="V20" s="366"/>
      <c r="W20" s="357"/>
      <c r="X20" s="366"/>
      <c r="Y20" s="357"/>
      <c r="Z20" s="366"/>
      <c r="AA20" s="357"/>
      <c r="AB20" s="366"/>
      <c r="AC20" s="357"/>
      <c r="AD20" s="366"/>
      <c r="AE20" s="357"/>
      <c r="AF20" s="366"/>
      <c r="AG20" s="357"/>
      <c r="AH20" s="366"/>
      <c r="AI20" s="357"/>
      <c r="AJ20" s="366"/>
      <c r="AK20" s="357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</row>
    <row r="21" spans="2:70" ht="14.25" customHeight="1">
      <c r="B21" s="399" t="s">
        <v>22</v>
      </c>
      <c r="C21" s="88">
        <v>1140</v>
      </c>
      <c r="D21" s="89">
        <v>1162.3535614035079</v>
      </c>
      <c r="E21" s="88">
        <v>656</v>
      </c>
      <c r="F21" s="89">
        <v>998.24428353658607</v>
      </c>
      <c r="G21" s="88">
        <v>0</v>
      </c>
      <c r="H21" s="89">
        <v>0</v>
      </c>
      <c r="I21" s="88">
        <v>1796</v>
      </c>
      <c r="J21" s="89">
        <v>1102.4116425389752</v>
      </c>
      <c r="K21" s="386">
        <v>935461</v>
      </c>
      <c r="L21" s="89">
        <v>1466.1673127687886</v>
      </c>
      <c r="M21" s="88">
        <v>626006</v>
      </c>
      <c r="N21" s="89">
        <v>1165.6315150174296</v>
      </c>
      <c r="O21" s="88">
        <v>0</v>
      </c>
      <c r="P21" s="89">
        <v>0</v>
      </c>
      <c r="Q21" s="88">
        <v>1561467</v>
      </c>
      <c r="R21" s="390">
        <v>1345.6798400222385</v>
      </c>
      <c r="U21" s="356"/>
      <c r="V21" s="366"/>
      <c r="W21" s="357"/>
      <c r="X21" s="366"/>
      <c r="Y21" s="357"/>
      <c r="Z21" s="366"/>
      <c r="AA21" s="357"/>
      <c r="AB21" s="366"/>
      <c r="AC21" s="357"/>
      <c r="AD21" s="366"/>
      <c r="AE21" s="357"/>
      <c r="AF21" s="366"/>
      <c r="AG21" s="357"/>
      <c r="AH21" s="366"/>
      <c r="AI21" s="357"/>
      <c r="AJ21" s="366"/>
      <c r="AK21" s="357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</row>
    <row r="22" spans="2:70" ht="14.25" customHeight="1">
      <c r="B22" s="399" t="s">
        <v>23</v>
      </c>
      <c r="C22" s="88">
        <v>11</v>
      </c>
      <c r="D22" s="89">
        <v>648.03</v>
      </c>
      <c r="E22" s="88">
        <v>27</v>
      </c>
      <c r="F22" s="89">
        <v>574.7337037037039</v>
      </c>
      <c r="G22" s="88">
        <v>0</v>
      </c>
      <c r="H22" s="89">
        <v>0</v>
      </c>
      <c r="I22" s="88">
        <v>38</v>
      </c>
      <c r="J22" s="89">
        <v>595.95105263157916</v>
      </c>
      <c r="K22" s="386">
        <v>885822</v>
      </c>
      <c r="L22" s="89">
        <v>1450.7665112517004</v>
      </c>
      <c r="M22" s="88">
        <v>565615</v>
      </c>
      <c r="N22" s="89">
        <v>981.16180004066621</v>
      </c>
      <c r="O22" s="88">
        <v>1</v>
      </c>
      <c r="P22" s="89">
        <v>1555.19</v>
      </c>
      <c r="Q22" s="88">
        <v>1451438</v>
      </c>
      <c r="R22" s="390">
        <v>1267.7649884114962</v>
      </c>
      <c r="U22" s="356"/>
      <c r="V22" s="366"/>
      <c r="W22" s="357"/>
      <c r="X22" s="366"/>
      <c r="Y22" s="357"/>
      <c r="Z22" s="366"/>
      <c r="AA22" s="357"/>
      <c r="AB22" s="366"/>
      <c r="AC22" s="357"/>
      <c r="AD22" s="366"/>
      <c r="AE22" s="357"/>
      <c r="AF22" s="366"/>
      <c r="AG22" s="357"/>
      <c r="AH22" s="366"/>
      <c r="AI22" s="357"/>
      <c r="AJ22" s="366"/>
      <c r="AK22" s="357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</row>
    <row r="23" spans="2:70" ht="14.25" customHeight="1">
      <c r="B23" s="399" t="s">
        <v>24</v>
      </c>
      <c r="C23" s="88">
        <v>40</v>
      </c>
      <c r="D23" s="89">
        <v>403.5305000000003</v>
      </c>
      <c r="E23" s="88">
        <v>124</v>
      </c>
      <c r="F23" s="89">
        <v>421.65129032258051</v>
      </c>
      <c r="G23" s="88">
        <v>0</v>
      </c>
      <c r="H23" s="89">
        <v>0</v>
      </c>
      <c r="I23" s="88">
        <v>164</v>
      </c>
      <c r="J23" s="89">
        <v>417.23158536585362</v>
      </c>
      <c r="K23" s="386">
        <v>712006</v>
      </c>
      <c r="L23" s="89">
        <v>1348.6533315590104</v>
      </c>
      <c r="M23" s="88">
        <v>447075</v>
      </c>
      <c r="N23" s="89">
        <v>794.71710097858283</v>
      </c>
      <c r="O23" s="88">
        <v>3</v>
      </c>
      <c r="P23" s="89">
        <v>660.93</v>
      </c>
      <c r="Q23" s="88">
        <v>1159084</v>
      </c>
      <c r="R23" s="390">
        <v>1134.9905569397943</v>
      </c>
      <c r="U23" s="356"/>
      <c r="V23" s="366"/>
      <c r="W23" s="357"/>
      <c r="X23" s="366"/>
      <c r="Y23" s="357"/>
      <c r="Z23" s="366"/>
      <c r="AA23" s="357"/>
      <c r="AB23" s="366"/>
      <c r="AC23" s="357"/>
      <c r="AD23" s="366"/>
      <c r="AE23" s="357"/>
      <c r="AF23" s="366"/>
      <c r="AG23" s="357"/>
      <c r="AH23" s="366"/>
      <c r="AI23" s="357"/>
      <c r="AJ23" s="366"/>
      <c r="AK23" s="357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</row>
    <row r="24" spans="2:70" ht="14.25" customHeight="1">
      <c r="B24" s="399" t="s">
        <v>25</v>
      </c>
      <c r="C24" s="88">
        <v>45</v>
      </c>
      <c r="D24" s="89">
        <v>407.07222222222248</v>
      </c>
      <c r="E24" s="88">
        <v>224</v>
      </c>
      <c r="F24" s="89">
        <v>417.6257142857138</v>
      </c>
      <c r="G24" s="88">
        <v>0</v>
      </c>
      <c r="H24" s="89">
        <v>0</v>
      </c>
      <c r="I24" s="88">
        <v>269</v>
      </c>
      <c r="J24" s="89">
        <v>415.86026022304799</v>
      </c>
      <c r="K24" s="386">
        <v>474002</v>
      </c>
      <c r="L24" s="89">
        <v>1192.1907284357458</v>
      </c>
      <c r="M24" s="88">
        <v>308021</v>
      </c>
      <c r="N24" s="89">
        <v>677.43926764733328</v>
      </c>
      <c r="O24" s="88">
        <v>5</v>
      </c>
      <c r="P24" s="89">
        <v>973.74400000000003</v>
      </c>
      <c r="Q24" s="88">
        <v>782028</v>
      </c>
      <c r="R24" s="390">
        <v>989.44178346555316</v>
      </c>
      <c r="U24" s="356"/>
      <c r="V24" s="366"/>
      <c r="W24" s="357"/>
      <c r="X24" s="366"/>
      <c r="Y24" s="357"/>
      <c r="Z24" s="366"/>
      <c r="AA24" s="357"/>
      <c r="AB24" s="366"/>
      <c r="AC24" s="357"/>
      <c r="AD24" s="366"/>
      <c r="AE24" s="357"/>
      <c r="AF24" s="366"/>
      <c r="AG24" s="357"/>
      <c r="AH24" s="366"/>
      <c r="AI24" s="357"/>
      <c r="AJ24" s="366"/>
      <c r="AK24" s="357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</row>
    <row r="25" spans="2:70" ht="14.25" customHeight="1">
      <c r="B25" s="399" t="s">
        <v>26</v>
      </c>
      <c r="C25" s="88">
        <v>148</v>
      </c>
      <c r="D25" s="89">
        <v>427.21945945945856</v>
      </c>
      <c r="E25" s="88">
        <v>4613</v>
      </c>
      <c r="F25" s="89">
        <v>414.49249729026377</v>
      </c>
      <c r="G25" s="88">
        <v>0</v>
      </c>
      <c r="H25" s="89">
        <v>0</v>
      </c>
      <c r="I25" s="88">
        <v>4761</v>
      </c>
      <c r="J25" s="89">
        <v>414.88812644402157</v>
      </c>
      <c r="K25" s="386">
        <v>507570</v>
      </c>
      <c r="L25" s="89">
        <v>1077.642257186194</v>
      </c>
      <c r="M25" s="88">
        <v>402676</v>
      </c>
      <c r="N25" s="89">
        <v>622.49044807735163</v>
      </c>
      <c r="O25" s="88">
        <v>26</v>
      </c>
      <c r="P25" s="89">
        <v>675.76615384615388</v>
      </c>
      <c r="Q25" s="88">
        <v>910272</v>
      </c>
      <c r="R25" s="390">
        <v>876.28578498513855</v>
      </c>
      <c r="U25" s="356"/>
      <c r="V25" s="366"/>
      <c r="W25" s="357"/>
      <c r="X25" s="366"/>
      <c r="Y25" s="357"/>
      <c r="Z25" s="366"/>
      <c r="AA25" s="357"/>
      <c r="AB25" s="366"/>
      <c r="AC25" s="357"/>
      <c r="AD25" s="366"/>
      <c r="AE25" s="357"/>
      <c r="AF25" s="366"/>
      <c r="AG25" s="357"/>
      <c r="AH25" s="366"/>
      <c r="AI25" s="357"/>
      <c r="AJ25" s="366"/>
      <c r="AK25" s="357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</row>
    <row r="26" spans="2:70" ht="14.25" customHeight="1">
      <c r="B26" s="399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6">
        <v>62</v>
      </c>
      <c r="L26" s="89">
        <v>1719.4241935483876</v>
      </c>
      <c r="M26" s="88">
        <v>16</v>
      </c>
      <c r="N26" s="89">
        <v>885.88875000000019</v>
      </c>
      <c r="O26" s="88">
        <v>0</v>
      </c>
      <c r="P26" s="89">
        <v>0</v>
      </c>
      <c r="Q26" s="88">
        <v>78</v>
      </c>
      <c r="R26" s="390">
        <v>1548.4425641025646</v>
      </c>
      <c r="U26" s="356"/>
      <c r="V26" s="366"/>
      <c r="W26" s="357"/>
      <c r="X26" s="366"/>
      <c r="Y26" s="357"/>
      <c r="Z26" s="366"/>
      <c r="AA26" s="357"/>
      <c r="AB26" s="366"/>
      <c r="AC26" s="357"/>
      <c r="AD26" s="366"/>
      <c r="AE26" s="357"/>
      <c r="AF26" s="366"/>
      <c r="AG26" s="357"/>
      <c r="AH26" s="366"/>
      <c r="AI26" s="357"/>
      <c r="AJ26" s="366"/>
      <c r="AK26" s="357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</row>
    <row r="27" spans="2:70" ht="14.25" customHeight="1">
      <c r="B27" s="400" t="s">
        <v>6</v>
      </c>
      <c r="C27" s="90">
        <v>599708</v>
      </c>
      <c r="D27" s="91">
        <v>1047.3358048583643</v>
      </c>
      <c r="E27" s="90">
        <v>351601</v>
      </c>
      <c r="F27" s="91">
        <v>902.96545877287099</v>
      </c>
      <c r="G27" s="90">
        <v>1</v>
      </c>
      <c r="H27" s="91">
        <v>529.47</v>
      </c>
      <c r="I27" s="90">
        <v>951310</v>
      </c>
      <c r="J27" s="91">
        <v>993.97646256215126</v>
      </c>
      <c r="K27" s="387">
        <v>3731883</v>
      </c>
      <c r="L27" s="91">
        <v>1368.8837002982164</v>
      </c>
      <c r="M27" s="90">
        <v>2438119</v>
      </c>
      <c r="N27" s="91">
        <v>915.53040639115511</v>
      </c>
      <c r="O27" s="90">
        <v>35</v>
      </c>
      <c r="P27" s="91">
        <v>742.18914285714288</v>
      </c>
      <c r="Q27" s="90">
        <v>6170037</v>
      </c>
      <c r="R27" s="391">
        <v>1189.7354692751446</v>
      </c>
      <c r="U27" s="356"/>
      <c r="V27" s="354"/>
      <c r="W27" s="353"/>
      <c r="X27" s="354"/>
      <c r="Y27" s="353"/>
      <c r="Z27" s="354"/>
      <c r="AA27" s="353"/>
      <c r="AB27" s="354"/>
      <c r="AC27" s="353"/>
      <c r="AD27" s="354"/>
      <c r="AE27" s="353"/>
      <c r="AF27" s="354"/>
      <c r="AG27" s="353"/>
      <c r="AH27" s="354"/>
      <c r="AI27" s="353"/>
      <c r="AJ27" s="354"/>
      <c r="AK27" s="353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</row>
    <row r="28" spans="2:70" ht="14.25" customHeight="1" thickBot="1">
      <c r="B28" s="401" t="s">
        <v>27</v>
      </c>
      <c r="C28" s="92">
        <v>54.511449872519805</v>
      </c>
      <c r="D28" s="92" t="s">
        <v>204</v>
      </c>
      <c r="E28" s="92">
        <v>55.205283830250764</v>
      </c>
      <c r="F28" s="92" t="s">
        <v>204</v>
      </c>
      <c r="G28" s="92">
        <v>59</v>
      </c>
      <c r="H28" s="92" t="s">
        <v>204</v>
      </c>
      <c r="I28" s="92">
        <v>54.767895192173263</v>
      </c>
      <c r="J28" s="92" t="s">
        <v>204</v>
      </c>
      <c r="K28" s="388">
        <v>74.641152670505903</v>
      </c>
      <c r="L28" s="92" t="s">
        <v>204</v>
      </c>
      <c r="M28" s="92">
        <v>75.398515977380768</v>
      </c>
      <c r="N28" s="92" t="s">
        <v>204</v>
      </c>
      <c r="O28" s="92">
        <v>86.142857142857139</v>
      </c>
      <c r="P28" s="92" t="s">
        <v>204</v>
      </c>
      <c r="Q28" s="92">
        <v>74.940495390650085</v>
      </c>
      <c r="R28" s="392" t="s">
        <v>204</v>
      </c>
      <c r="U28" s="35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</row>
    <row r="30" spans="2:70" ht="14.25" customHeight="1" thickTop="1">
      <c r="B30" s="481" t="s">
        <v>0</v>
      </c>
      <c r="C30" s="475" t="s">
        <v>30</v>
      </c>
      <c r="D30" s="475"/>
      <c r="E30" s="475"/>
      <c r="F30" s="475"/>
      <c r="G30" s="475"/>
      <c r="H30" s="475"/>
      <c r="I30" s="475"/>
      <c r="J30" s="476"/>
      <c r="K30" s="474" t="s">
        <v>31</v>
      </c>
      <c r="L30" s="475"/>
      <c r="M30" s="475"/>
      <c r="N30" s="475"/>
      <c r="O30" s="475"/>
      <c r="P30" s="475"/>
      <c r="Q30" s="475"/>
      <c r="R30" s="476"/>
      <c r="U30" s="356"/>
      <c r="V30" s="356"/>
      <c r="W30" s="356"/>
      <c r="X30" s="356"/>
      <c r="Y30" s="356"/>
      <c r="Z30" s="356"/>
      <c r="AA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</row>
    <row r="31" spans="2:70" ht="14.25" customHeight="1">
      <c r="B31" s="482"/>
      <c r="C31" s="484" t="s">
        <v>3</v>
      </c>
      <c r="D31" s="478"/>
      <c r="E31" s="479" t="s">
        <v>4</v>
      </c>
      <c r="F31" s="480"/>
      <c r="G31" s="477" t="s">
        <v>5</v>
      </c>
      <c r="H31" s="478"/>
      <c r="I31" s="477" t="s">
        <v>6</v>
      </c>
      <c r="J31" s="478"/>
      <c r="K31" s="477" t="s">
        <v>3</v>
      </c>
      <c r="L31" s="478"/>
      <c r="M31" s="479" t="s">
        <v>4</v>
      </c>
      <c r="N31" s="480"/>
      <c r="O31" s="477" t="s">
        <v>5</v>
      </c>
      <c r="P31" s="478"/>
      <c r="Q31" s="477" t="s">
        <v>6</v>
      </c>
      <c r="R31" s="478"/>
      <c r="U31" s="356"/>
      <c r="V31" s="356"/>
      <c r="W31" s="356"/>
      <c r="X31" s="356"/>
      <c r="Y31" s="356"/>
      <c r="Z31" s="356"/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</row>
    <row r="32" spans="2:70" ht="14.25" customHeight="1">
      <c r="B32" s="483"/>
      <c r="C32" s="394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</row>
    <row r="33" spans="2:70" ht="14.25" customHeight="1">
      <c r="B33" s="397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89">
        <v>0</v>
      </c>
      <c r="K33" s="88">
        <v>1263</v>
      </c>
      <c r="L33" s="89">
        <v>303.47266825019744</v>
      </c>
      <c r="M33" s="88">
        <v>1261</v>
      </c>
      <c r="N33" s="89">
        <v>300.90068992862751</v>
      </c>
      <c r="O33" s="88">
        <v>0</v>
      </c>
      <c r="P33" s="89">
        <v>0</v>
      </c>
      <c r="Q33" s="88">
        <v>2524</v>
      </c>
      <c r="R33" s="389">
        <v>302.18769809825625</v>
      </c>
      <c r="U33" s="356"/>
      <c r="V33" s="356"/>
      <c r="W33" s="356"/>
      <c r="X33" s="356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</row>
    <row r="34" spans="2:70" ht="14.25" customHeight="1">
      <c r="B34" s="398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90">
        <v>0</v>
      </c>
      <c r="K34" s="88">
        <v>5952</v>
      </c>
      <c r="L34" s="89">
        <v>307.62649193548475</v>
      </c>
      <c r="M34" s="88">
        <v>5695</v>
      </c>
      <c r="N34" s="89">
        <v>306.42710272168637</v>
      </c>
      <c r="O34" s="88">
        <v>0</v>
      </c>
      <c r="P34" s="89">
        <v>0</v>
      </c>
      <c r="Q34" s="88">
        <v>11647</v>
      </c>
      <c r="R34" s="390">
        <v>307.04003005065761</v>
      </c>
      <c r="U34" s="356"/>
      <c r="V34" s="356"/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</row>
    <row r="35" spans="2:70" ht="14.25" customHeight="1">
      <c r="B35" s="399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90">
        <v>0</v>
      </c>
      <c r="K35" s="88">
        <v>16040</v>
      </c>
      <c r="L35" s="89">
        <v>309.46357107231813</v>
      </c>
      <c r="M35" s="88">
        <v>15165</v>
      </c>
      <c r="N35" s="89">
        <v>306.59294625782962</v>
      </c>
      <c r="O35" s="88">
        <v>0</v>
      </c>
      <c r="P35" s="89">
        <v>0</v>
      </c>
      <c r="Q35" s="88">
        <v>31205</v>
      </c>
      <c r="R35" s="390">
        <v>308.06850536772856</v>
      </c>
      <c r="U35" s="356"/>
      <c r="V35" s="366"/>
      <c r="W35" s="357"/>
      <c r="X35" s="366"/>
      <c r="Y35" s="357"/>
      <c r="Z35" s="366"/>
      <c r="AA35" s="357"/>
      <c r="AB35" s="366"/>
      <c r="AC35" s="357"/>
      <c r="AD35" s="366"/>
      <c r="AE35" s="357"/>
      <c r="AF35" s="366"/>
      <c r="AG35" s="357"/>
      <c r="AH35" s="366"/>
      <c r="AI35" s="357"/>
      <c r="AJ35" s="366"/>
      <c r="AK35" s="357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</row>
    <row r="36" spans="2:70" ht="14.25" customHeight="1">
      <c r="B36" s="399" t="s">
        <v>12</v>
      </c>
      <c r="C36" s="88">
        <v>0</v>
      </c>
      <c r="D36" s="89">
        <v>0</v>
      </c>
      <c r="E36" s="88">
        <v>1</v>
      </c>
      <c r="F36" s="89">
        <v>556.39</v>
      </c>
      <c r="G36" s="88">
        <v>0</v>
      </c>
      <c r="H36" s="89">
        <v>0</v>
      </c>
      <c r="I36" s="88">
        <v>1</v>
      </c>
      <c r="J36" s="390">
        <v>556.39</v>
      </c>
      <c r="K36" s="88">
        <v>30296</v>
      </c>
      <c r="L36" s="89">
        <v>311.01411044362305</v>
      </c>
      <c r="M36" s="88">
        <v>29244</v>
      </c>
      <c r="N36" s="89">
        <v>310.40779886472393</v>
      </c>
      <c r="O36" s="88">
        <v>0</v>
      </c>
      <c r="P36" s="89">
        <v>0</v>
      </c>
      <c r="Q36" s="88">
        <v>59540</v>
      </c>
      <c r="R36" s="390">
        <v>310.71631105139386</v>
      </c>
      <c r="U36" s="356"/>
      <c r="V36" s="366"/>
      <c r="W36" s="357"/>
      <c r="X36" s="366"/>
      <c r="Y36" s="357"/>
      <c r="Z36" s="366"/>
      <c r="AA36" s="357"/>
      <c r="AB36" s="366"/>
      <c r="AC36" s="357"/>
      <c r="AD36" s="366"/>
      <c r="AE36" s="357"/>
      <c r="AF36" s="366"/>
      <c r="AG36" s="357"/>
      <c r="AH36" s="366"/>
      <c r="AI36" s="357"/>
      <c r="AJ36" s="366"/>
      <c r="AK36" s="357"/>
      <c r="AL36" s="356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6"/>
      <c r="AY36" s="356"/>
      <c r="AZ36" s="356"/>
      <c r="BA36" s="356"/>
      <c r="BB36" s="356"/>
      <c r="BC36" s="356"/>
      <c r="BD36" s="356"/>
      <c r="BE36" s="356"/>
      <c r="BF36" s="356"/>
      <c r="BG36" s="356"/>
      <c r="BH36" s="356"/>
      <c r="BI36" s="356"/>
      <c r="BJ36" s="356"/>
      <c r="BK36" s="356"/>
      <c r="BL36" s="356"/>
      <c r="BM36" s="356"/>
      <c r="BN36" s="356"/>
      <c r="BO36" s="356"/>
      <c r="BP36" s="356"/>
      <c r="BQ36" s="356"/>
      <c r="BR36" s="356"/>
    </row>
    <row r="37" spans="2:70" ht="14.25" customHeight="1">
      <c r="B37" s="399" t="s">
        <v>13</v>
      </c>
      <c r="C37" s="88">
        <v>0</v>
      </c>
      <c r="D37" s="89">
        <v>0</v>
      </c>
      <c r="E37" s="88">
        <v>29</v>
      </c>
      <c r="F37" s="89">
        <v>736.96275862068967</v>
      </c>
      <c r="G37" s="88">
        <v>0</v>
      </c>
      <c r="H37" s="89">
        <v>0</v>
      </c>
      <c r="I37" s="88">
        <v>29</v>
      </c>
      <c r="J37" s="390">
        <v>736.96275862068967</v>
      </c>
      <c r="K37" s="88">
        <v>45361</v>
      </c>
      <c r="L37" s="89">
        <v>317.50958246070491</v>
      </c>
      <c r="M37" s="88">
        <v>43882</v>
      </c>
      <c r="N37" s="89">
        <v>315.85115947313278</v>
      </c>
      <c r="O37" s="88">
        <v>2</v>
      </c>
      <c r="P37" s="89">
        <v>415.64499999999998</v>
      </c>
      <c r="Q37" s="88">
        <v>89245</v>
      </c>
      <c r="R37" s="390">
        <v>316.69633077483388</v>
      </c>
      <c r="U37" s="356"/>
      <c r="V37" s="366"/>
      <c r="W37" s="357"/>
      <c r="X37" s="366"/>
      <c r="Y37" s="357"/>
      <c r="Z37" s="366"/>
      <c r="AA37" s="357"/>
      <c r="AB37" s="366"/>
      <c r="AC37" s="357"/>
      <c r="AD37" s="366"/>
      <c r="AE37" s="357"/>
      <c r="AF37" s="366"/>
      <c r="AG37" s="357"/>
      <c r="AH37" s="366"/>
      <c r="AI37" s="357"/>
      <c r="AJ37" s="366"/>
      <c r="AK37" s="357"/>
      <c r="AL37" s="356"/>
      <c r="AM37" s="356"/>
      <c r="AN37" s="356"/>
      <c r="AO37" s="356"/>
      <c r="AP37" s="356"/>
      <c r="AQ37" s="356"/>
      <c r="AR37" s="356"/>
      <c r="AS37" s="356"/>
      <c r="AT37" s="356"/>
      <c r="AU37" s="356"/>
      <c r="AV37" s="356"/>
      <c r="AW37" s="356"/>
      <c r="AX37" s="356"/>
      <c r="AY37" s="356"/>
      <c r="AZ37" s="356"/>
      <c r="BA37" s="356"/>
      <c r="BB37" s="356"/>
      <c r="BC37" s="356"/>
      <c r="BD37" s="356"/>
      <c r="BE37" s="356"/>
      <c r="BF37" s="356"/>
      <c r="BG37" s="356"/>
      <c r="BH37" s="356"/>
      <c r="BI37" s="356"/>
      <c r="BJ37" s="356"/>
      <c r="BK37" s="356"/>
      <c r="BL37" s="356"/>
      <c r="BM37" s="356"/>
      <c r="BN37" s="356"/>
      <c r="BO37" s="356"/>
      <c r="BP37" s="356"/>
      <c r="BQ37" s="356"/>
      <c r="BR37" s="356"/>
    </row>
    <row r="38" spans="2:70" ht="14.25" customHeight="1">
      <c r="B38" s="399" t="s">
        <v>14</v>
      </c>
      <c r="C38" s="88">
        <v>21</v>
      </c>
      <c r="D38" s="89">
        <v>837.12523809523816</v>
      </c>
      <c r="E38" s="88">
        <v>184</v>
      </c>
      <c r="F38" s="89">
        <v>719.91711956521738</v>
      </c>
      <c r="G38" s="88">
        <v>0</v>
      </c>
      <c r="H38" s="89">
        <v>0</v>
      </c>
      <c r="I38" s="88">
        <v>205</v>
      </c>
      <c r="J38" s="390">
        <v>731.92380487804883</v>
      </c>
      <c r="K38" s="88">
        <v>2913</v>
      </c>
      <c r="L38" s="89">
        <v>357.21959491932785</v>
      </c>
      <c r="M38" s="88">
        <v>2732</v>
      </c>
      <c r="N38" s="89">
        <v>365.14847364568141</v>
      </c>
      <c r="O38" s="88">
        <v>0</v>
      </c>
      <c r="P38" s="89">
        <v>0</v>
      </c>
      <c r="Q38" s="88">
        <v>5645</v>
      </c>
      <c r="R38" s="390">
        <v>361.05691939769775</v>
      </c>
      <c r="U38" s="356"/>
      <c r="V38" s="366"/>
      <c r="W38" s="357"/>
      <c r="X38" s="366"/>
      <c r="Y38" s="357"/>
      <c r="Z38" s="366"/>
      <c r="AA38" s="357"/>
      <c r="AB38" s="366"/>
      <c r="AC38" s="357"/>
      <c r="AD38" s="366"/>
      <c r="AE38" s="357"/>
      <c r="AF38" s="366"/>
      <c r="AG38" s="357"/>
      <c r="AH38" s="366"/>
      <c r="AI38" s="357"/>
      <c r="AJ38" s="366"/>
      <c r="AK38" s="357"/>
      <c r="AL38" s="356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6"/>
      <c r="AY38" s="356"/>
      <c r="AZ38" s="356"/>
      <c r="BA38" s="356"/>
      <c r="BB38" s="356"/>
      <c r="BC38" s="356"/>
      <c r="BD38" s="356"/>
      <c r="BE38" s="356"/>
      <c r="BF38" s="356"/>
      <c r="BG38" s="356"/>
      <c r="BH38" s="356"/>
      <c r="BI38" s="356"/>
      <c r="BJ38" s="356"/>
      <c r="BK38" s="356"/>
      <c r="BL38" s="356"/>
      <c r="BM38" s="356"/>
      <c r="BN38" s="356"/>
      <c r="BO38" s="356"/>
      <c r="BP38" s="356"/>
      <c r="BQ38" s="356"/>
      <c r="BR38" s="356"/>
    </row>
    <row r="39" spans="2:70" ht="14.25" customHeight="1">
      <c r="B39" s="399" t="s">
        <v>15</v>
      </c>
      <c r="C39" s="88">
        <v>123</v>
      </c>
      <c r="D39" s="89">
        <v>664.60219512195113</v>
      </c>
      <c r="E39" s="88">
        <v>1112</v>
      </c>
      <c r="F39" s="89">
        <v>781.9505755395686</v>
      </c>
      <c r="G39" s="88">
        <v>0</v>
      </c>
      <c r="H39" s="89">
        <v>0</v>
      </c>
      <c r="I39" s="88">
        <v>1235</v>
      </c>
      <c r="J39" s="390">
        <v>770.26324696356289</v>
      </c>
      <c r="K39" s="88">
        <v>2253</v>
      </c>
      <c r="L39" s="89">
        <v>358.82772747447933</v>
      </c>
      <c r="M39" s="88">
        <v>1458</v>
      </c>
      <c r="N39" s="89">
        <v>360.22884087791419</v>
      </c>
      <c r="O39" s="88">
        <v>0</v>
      </c>
      <c r="P39" s="89">
        <v>0</v>
      </c>
      <c r="Q39" s="88">
        <v>3711</v>
      </c>
      <c r="R39" s="390">
        <v>359.37820533548933</v>
      </c>
      <c r="U39" s="356"/>
      <c r="V39" s="366"/>
      <c r="W39" s="357"/>
      <c r="X39" s="366"/>
      <c r="Y39" s="357"/>
      <c r="Z39" s="366"/>
      <c r="AA39" s="357"/>
      <c r="AB39" s="366"/>
      <c r="AC39" s="357"/>
      <c r="AD39" s="366"/>
      <c r="AE39" s="357"/>
      <c r="AF39" s="366"/>
      <c r="AG39" s="357"/>
      <c r="AH39" s="366"/>
      <c r="AI39" s="357"/>
      <c r="AJ39" s="366"/>
      <c r="AK39" s="357"/>
      <c r="AL39" s="356"/>
      <c r="AM39" s="356"/>
      <c r="AN39" s="356"/>
      <c r="AO39" s="356"/>
      <c r="AP39" s="356"/>
      <c r="AQ39" s="356"/>
      <c r="AR39" s="356"/>
      <c r="AS39" s="356"/>
      <c r="AT39" s="356"/>
      <c r="AU39" s="356"/>
      <c r="AV39" s="356"/>
      <c r="AW39" s="356"/>
      <c r="AX39" s="356"/>
      <c r="AY39" s="356"/>
      <c r="AZ39" s="356"/>
      <c r="BA39" s="356"/>
      <c r="BB39" s="356"/>
      <c r="BC39" s="356"/>
      <c r="BD39" s="356"/>
      <c r="BE39" s="356"/>
      <c r="BF39" s="356"/>
      <c r="BG39" s="356"/>
      <c r="BH39" s="356"/>
      <c r="BI39" s="356"/>
      <c r="BJ39" s="356"/>
      <c r="BK39" s="356"/>
      <c r="BL39" s="356"/>
      <c r="BM39" s="356"/>
      <c r="BN39" s="356"/>
      <c r="BO39" s="356"/>
      <c r="BP39" s="356"/>
      <c r="BQ39" s="356"/>
      <c r="BR39" s="356"/>
    </row>
    <row r="40" spans="2:70" ht="14.25" customHeight="1">
      <c r="B40" s="399" t="s">
        <v>16</v>
      </c>
      <c r="C40" s="88">
        <v>661</v>
      </c>
      <c r="D40" s="89">
        <v>680.67341906202728</v>
      </c>
      <c r="E40" s="88">
        <v>3651</v>
      </c>
      <c r="F40" s="89">
        <v>799.9260065735416</v>
      </c>
      <c r="G40" s="88">
        <v>0</v>
      </c>
      <c r="H40" s="89">
        <v>0</v>
      </c>
      <c r="I40" s="88">
        <v>4312</v>
      </c>
      <c r="J40" s="390">
        <v>781.6454035250465</v>
      </c>
      <c r="K40" s="88">
        <v>3629</v>
      </c>
      <c r="L40" s="89">
        <v>393.64119316616291</v>
      </c>
      <c r="M40" s="88">
        <v>2406</v>
      </c>
      <c r="N40" s="89">
        <v>401.43111803823848</v>
      </c>
      <c r="O40" s="88">
        <v>0</v>
      </c>
      <c r="P40" s="89">
        <v>0</v>
      </c>
      <c r="Q40" s="88">
        <v>6035</v>
      </c>
      <c r="R40" s="390">
        <v>396.74683678541959</v>
      </c>
      <c r="U40" s="356"/>
      <c r="V40" s="366"/>
      <c r="W40" s="357"/>
      <c r="X40" s="366"/>
      <c r="Y40" s="357"/>
      <c r="Z40" s="366"/>
      <c r="AA40" s="357"/>
      <c r="AB40" s="366"/>
      <c r="AC40" s="357"/>
      <c r="AD40" s="366"/>
      <c r="AE40" s="357"/>
      <c r="AF40" s="366"/>
      <c r="AG40" s="357"/>
      <c r="AH40" s="366"/>
      <c r="AI40" s="357"/>
      <c r="AJ40" s="366"/>
      <c r="AK40" s="357"/>
      <c r="AL40" s="356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6"/>
      <c r="AY40" s="356"/>
      <c r="AZ40" s="356"/>
      <c r="BA40" s="356"/>
      <c r="BB40" s="356"/>
      <c r="BC40" s="356"/>
      <c r="BD40" s="356"/>
      <c r="BE40" s="356"/>
      <c r="BF40" s="356"/>
      <c r="BG40" s="356"/>
      <c r="BH40" s="356"/>
      <c r="BI40" s="356"/>
      <c r="BJ40" s="356"/>
      <c r="BK40" s="356"/>
      <c r="BL40" s="356"/>
      <c r="BM40" s="356"/>
      <c r="BN40" s="356"/>
      <c r="BO40" s="356"/>
      <c r="BP40" s="356"/>
      <c r="BQ40" s="356"/>
      <c r="BR40" s="356"/>
    </row>
    <row r="41" spans="2:70" ht="14.25" customHeight="1">
      <c r="B41" s="399" t="s">
        <v>17</v>
      </c>
      <c r="C41" s="88">
        <v>2046</v>
      </c>
      <c r="D41" s="89">
        <v>707.44203323558088</v>
      </c>
      <c r="E41" s="88">
        <v>10124</v>
      </c>
      <c r="F41" s="89">
        <v>817.33924041880891</v>
      </c>
      <c r="G41" s="88">
        <v>0</v>
      </c>
      <c r="H41" s="89">
        <v>0</v>
      </c>
      <c r="I41" s="88">
        <v>12170</v>
      </c>
      <c r="J41" s="390">
        <v>798.86350616269681</v>
      </c>
      <c r="K41" s="88">
        <v>6526</v>
      </c>
      <c r="L41" s="89">
        <v>430.64200275819763</v>
      </c>
      <c r="M41" s="88">
        <v>4615</v>
      </c>
      <c r="N41" s="89">
        <v>429.56228602383675</v>
      </c>
      <c r="O41" s="88">
        <v>0</v>
      </c>
      <c r="P41" s="89">
        <v>0</v>
      </c>
      <c r="Q41" s="88">
        <v>11141</v>
      </c>
      <c r="R41" s="390">
        <v>430.19474553451249</v>
      </c>
      <c r="U41" s="356"/>
      <c r="V41" s="366"/>
      <c r="W41" s="357"/>
      <c r="X41" s="366"/>
      <c r="Y41" s="357"/>
      <c r="Z41" s="366"/>
      <c r="AA41" s="357"/>
      <c r="AB41" s="366"/>
      <c r="AC41" s="357"/>
      <c r="AD41" s="366"/>
      <c r="AE41" s="357"/>
      <c r="AF41" s="366"/>
      <c r="AG41" s="357"/>
      <c r="AH41" s="366"/>
      <c r="AI41" s="357"/>
      <c r="AJ41" s="366"/>
      <c r="AK41" s="357"/>
      <c r="AL41" s="356"/>
      <c r="AM41" s="356"/>
      <c r="AN41" s="356"/>
      <c r="AO41" s="356"/>
      <c r="AP41" s="356"/>
      <c r="AQ41" s="356"/>
      <c r="AR41" s="356"/>
      <c r="AS41" s="356"/>
      <c r="AT41" s="356"/>
      <c r="AU41" s="356"/>
      <c r="AV41" s="356"/>
      <c r="AW41" s="356"/>
      <c r="AX41" s="356"/>
      <c r="AY41" s="356"/>
      <c r="AZ41" s="356"/>
      <c r="BA41" s="356"/>
      <c r="BB41" s="356"/>
      <c r="BC41" s="356"/>
      <c r="BD41" s="356"/>
      <c r="BE41" s="356"/>
      <c r="BF41" s="356"/>
      <c r="BG41" s="356"/>
      <c r="BH41" s="356"/>
      <c r="BI41" s="356"/>
      <c r="BJ41" s="356"/>
      <c r="BK41" s="356"/>
      <c r="BL41" s="356"/>
      <c r="BM41" s="356"/>
      <c r="BN41" s="356"/>
      <c r="BO41" s="356"/>
      <c r="BP41" s="356"/>
      <c r="BQ41" s="356"/>
      <c r="BR41" s="356"/>
    </row>
    <row r="42" spans="2:70" ht="14.25" customHeight="1">
      <c r="B42" s="399" t="s">
        <v>18</v>
      </c>
      <c r="C42" s="88">
        <v>4529</v>
      </c>
      <c r="D42" s="89">
        <v>703.09394568337359</v>
      </c>
      <c r="E42" s="88">
        <v>21764</v>
      </c>
      <c r="F42" s="89">
        <v>799.25277522514114</v>
      </c>
      <c r="G42" s="88">
        <v>0</v>
      </c>
      <c r="H42" s="89">
        <v>0</v>
      </c>
      <c r="I42" s="88">
        <v>26293</v>
      </c>
      <c r="J42" s="390">
        <v>782.68930437758991</v>
      </c>
      <c r="K42" s="88">
        <v>10441</v>
      </c>
      <c r="L42" s="89">
        <v>481.17877406378528</v>
      </c>
      <c r="M42" s="88">
        <v>7164</v>
      </c>
      <c r="N42" s="89">
        <v>487.11260329424749</v>
      </c>
      <c r="O42" s="88">
        <v>0</v>
      </c>
      <c r="P42" s="89">
        <v>0</v>
      </c>
      <c r="Q42" s="88">
        <v>17605</v>
      </c>
      <c r="R42" s="390">
        <v>483.59342629934514</v>
      </c>
      <c r="U42" s="356"/>
      <c r="V42" s="366"/>
      <c r="W42" s="357"/>
      <c r="X42" s="366"/>
      <c r="Y42" s="357"/>
      <c r="Z42" s="366"/>
      <c r="AA42" s="357"/>
      <c r="AB42" s="366"/>
      <c r="AC42" s="357"/>
      <c r="AD42" s="366"/>
      <c r="AE42" s="357"/>
      <c r="AF42" s="366"/>
      <c r="AG42" s="357"/>
      <c r="AH42" s="366"/>
      <c r="AI42" s="357"/>
      <c r="AJ42" s="366"/>
      <c r="AK42" s="357"/>
      <c r="AL42" s="356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6"/>
      <c r="AY42" s="356"/>
      <c r="AZ42" s="356"/>
      <c r="BA42" s="356"/>
      <c r="BB42" s="356"/>
      <c r="BC42" s="356"/>
      <c r="BD42" s="356"/>
      <c r="BE42" s="356"/>
      <c r="BF42" s="356"/>
      <c r="BG42" s="356"/>
      <c r="BH42" s="356"/>
      <c r="BI42" s="356"/>
      <c r="BJ42" s="356"/>
      <c r="BK42" s="356"/>
      <c r="BL42" s="356"/>
      <c r="BM42" s="356"/>
      <c r="BN42" s="356"/>
      <c r="BO42" s="356"/>
      <c r="BP42" s="356"/>
      <c r="BQ42" s="356"/>
      <c r="BR42" s="356"/>
    </row>
    <row r="43" spans="2:70" ht="14.25" customHeight="1">
      <c r="B43" s="399" t="s">
        <v>19</v>
      </c>
      <c r="C43" s="88">
        <v>8427</v>
      </c>
      <c r="D43" s="89">
        <v>671.56204699181205</v>
      </c>
      <c r="E43" s="88">
        <v>45464</v>
      </c>
      <c r="F43" s="89">
        <v>769.61517420376435</v>
      </c>
      <c r="G43" s="88">
        <v>0</v>
      </c>
      <c r="H43" s="89">
        <v>0</v>
      </c>
      <c r="I43" s="88">
        <v>53891</v>
      </c>
      <c r="J43" s="390">
        <v>754.28248965504326</v>
      </c>
      <c r="K43" s="88">
        <v>13458</v>
      </c>
      <c r="L43" s="89">
        <v>542.1641380591459</v>
      </c>
      <c r="M43" s="88">
        <v>9386</v>
      </c>
      <c r="N43" s="89">
        <v>549.74453121670285</v>
      </c>
      <c r="O43" s="88">
        <v>1</v>
      </c>
      <c r="P43" s="89">
        <v>392.13</v>
      </c>
      <c r="Q43" s="88">
        <v>22845</v>
      </c>
      <c r="R43" s="390">
        <v>545.27201882249767</v>
      </c>
      <c r="U43" s="356"/>
      <c r="V43" s="366"/>
      <c r="W43" s="357"/>
      <c r="X43" s="366"/>
      <c r="Y43" s="357"/>
      <c r="Z43" s="366"/>
      <c r="AA43" s="357"/>
      <c r="AB43" s="366"/>
      <c r="AC43" s="357"/>
      <c r="AD43" s="366"/>
      <c r="AE43" s="357"/>
      <c r="AF43" s="366"/>
      <c r="AG43" s="357"/>
      <c r="AH43" s="366"/>
      <c r="AI43" s="357"/>
      <c r="AJ43" s="366"/>
      <c r="AK43" s="357"/>
      <c r="AL43" s="356"/>
      <c r="AM43" s="356"/>
      <c r="AN43" s="356"/>
      <c r="AO43" s="356"/>
      <c r="AP43" s="356"/>
      <c r="AQ43" s="356"/>
      <c r="AR43" s="356"/>
      <c r="AS43" s="356"/>
      <c r="AT43" s="356"/>
      <c r="AU43" s="356"/>
      <c r="AV43" s="356"/>
      <c r="AW43" s="356"/>
      <c r="AX43" s="356"/>
      <c r="AY43" s="356"/>
      <c r="AZ43" s="356"/>
      <c r="BA43" s="356"/>
      <c r="BB43" s="356"/>
      <c r="BC43" s="356"/>
      <c r="BD43" s="356"/>
      <c r="BE43" s="356"/>
      <c r="BF43" s="356"/>
      <c r="BG43" s="356"/>
      <c r="BH43" s="356"/>
      <c r="BI43" s="356"/>
      <c r="BJ43" s="356"/>
      <c r="BK43" s="356"/>
      <c r="BL43" s="356"/>
      <c r="BM43" s="356"/>
      <c r="BN43" s="356"/>
      <c r="BO43" s="356"/>
      <c r="BP43" s="356"/>
      <c r="BQ43" s="356"/>
      <c r="BR43" s="356"/>
    </row>
    <row r="44" spans="2:70" ht="14.25" customHeight="1">
      <c r="B44" s="399" t="s">
        <v>20</v>
      </c>
      <c r="C44" s="88">
        <v>13908</v>
      </c>
      <c r="D44" s="89">
        <v>654.18456068449916</v>
      </c>
      <c r="E44" s="88">
        <v>81379</v>
      </c>
      <c r="F44" s="89">
        <v>763.25974747785062</v>
      </c>
      <c r="G44" s="88">
        <v>0</v>
      </c>
      <c r="H44" s="89">
        <v>0</v>
      </c>
      <c r="I44" s="88">
        <v>95287</v>
      </c>
      <c r="J44" s="390">
        <v>747.33923683188709</v>
      </c>
      <c r="K44" s="88">
        <v>14493</v>
      </c>
      <c r="L44" s="89">
        <v>590.37801352376835</v>
      </c>
      <c r="M44" s="88">
        <v>10483</v>
      </c>
      <c r="N44" s="89">
        <v>599.08364781073919</v>
      </c>
      <c r="O44" s="88">
        <v>0</v>
      </c>
      <c r="P44" s="89">
        <v>0</v>
      </c>
      <c r="Q44" s="88">
        <v>24976</v>
      </c>
      <c r="R44" s="390">
        <v>594.03196788917182</v>
      </c>
      <c r="U44" s="356"/>
      <c r="V44" s="366"/>
      <c r="W44" s="357"/>
      <c r="X44" s="366"/>
      <c r="Y44" s="357"/>
      <c r="Z44" s="366"/>
      <c r="AA44" s="357"/>
      <c r="AB44" s="366"/>
      <c r="AC44" s="357"/>
      <c r="AD44" s="366"/>
      <c r="AE44" s="357"/>
      <c r="AF44" s="366"/>
      <c r="AG44" s="357"/>
      <c r="AH44" s="366"/>
      <c r="AI44" s="357"/>
      <c r="AJ44" s="366"/>
      <c r="AK44" s="357"/>
      <c r="AL44" s="356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6"/>
      <c r="AY44" s="356"/>
      <c r="AZ44" s="356"/>
      <c r="BA44" s="356"/>
      <c r="BB44" s="356"/>
      <c r="BC44" s="356"/>
      <c r="BD44" s="356"/>
      <c r="BE44" s="356"/>
      <c r="BF44" s="356"/>
      <c r="BG44" s="356"/>
      <c r="BH44" s="356"/>
      <c r="BI44" s="356"/>
      <c r="BJ44" s="356"/>
      <c r="BK44" s="356"/>
      <c r="BL44" s="356"/>
      <c r="BM44" s="356"/>
      <c r="BN44" s="356"/>
      <c r="BO44" s="356"/>
      <c r="BP44" s="356"/>
      <c r="BQ44" s="356"/>
      <c r="BR44" s="356"/>
    </row>
    <row r="45" spans="2:70" ht="14.25" customHeight="1">
      <c r="B45" s="399" t="s">
        <v>21</v>
      </c>
      <c r="C45" s="88">
        <v>20000</v>
      </c>
      <c r="D45" s="89">
        <v>643.67913800000053</v>
      </c>
      <c r="E45" s="88">
        <v>128244</v>
      </c>
      <c r="F45" s="89">
        <v>792.70850815632787</v>
      </c>
      <c r="G45" s="88">
        <v>1</v>
      </c>
      <c r="H45" s="89">
        <v>790.95</v>
      </c>
      <c r="I45" s="88">
        <v>148245</v>
      </c>
      <c r="J45" s="390">
        <v>772.6026755033904</v>
      </c>
      <c r="K45" s="88">
        <v>11719</v>
      </c>
      <c r="L45" s="89">
        <v>621.91280484682807</v>
      </c>
      <c r="M45" s="88">
        <v>9521</v>
      </c>
      <c r="N45" s="89">
        <v>627.19153345236703</v>
      </c>
      <c r="O45" s="88">
        <v>0</v>
      </c>
      <c r="P45" s="89">
        <v>0</v>
      </c>
      <c r="Q45" s="88">
        <v>21240</v>
      </c>
      <c r="R45" s="390">
        <v>624.27903719397193</v>
      </c>
      <c r="U45" s="356"/>
      <c r="V45" s="366"/>
      <c r="W45" s="357"/>
      <c r="X45" s="366"/>
      <c r="Y45" s="357"/>
      <c r="Z45" s="366"/>
      <c r="AA45" s="357"/>
      <c r="AB45" s="366"/>
      <c r="AC45" s="357"/>
      <c r="AD45" s="366"/>
      <c r="AE45" s="357"/>
      <c r="AF45" s="366"/>
      <c r="AG45" s="357"/>
      <c r="AH45" s="366"/>
      <c r="AI45" s="357"/>
      <c r="AJ45" s="366"/>
      <c r="AK45" s="357"/>
      <c r="AL45" s="356"/>
      <c r="AM45" s="356"/>
      <c r="AN45" s="356"/>
      <c r="AO45" s="356"/>
      <c r="AP45" s="356"/>
      <c r="AQ45" s="356"/>
      <c r="AR45" s="356"/>
      <c r="AS45" s="356"/>
      <c r="AT45" s="356"/>
      <c r="AU45" s="356"/>
      <c r="AV45" s="356"/>
      <c r="AW45" s="356"/>
      <c r="AX45" s="356"/>
      <c r="AY45" s="356"/>
      <c r="AZ45" s="356"/>
      <c r="BA45" s="356"/>
      <c r="BB45" s="356"/>
      <c r="BC45" s="356"/>
      <c r="BD45" s="356"/>
      <c r="BE45" s="356"/>
      <c r="BF45" s="356"/>
      <c r="BG45" s="356"/>
      <c r="BH45" s="356"/>
      <c r="BI45" s="356"/>
      <c r="BJ45" s="356"/>
      <c r="BK45" s="356"/>
      <c r="BL45" s="356"/>
      <c r="BM45" s="356"/>
      <c r="BN45" s="356"/>
      <c r="BO45" s="356"/>
      <c r="BP45" s="356"/>
      <c r="BQ45" s="356"/>
      <c r="BR45" s="356"/>
    </row>
    <row r="46" spans="2:70" ht="14.25" customHeight="1">
      <c r="B46" s="399" t="s">
        <v>22</v>
      </c>
      <c r="C46" s="88">
        <v>23249</v>
      </c>
      <c r="D46" s="89">
        <v>590.85917845928827</v>
      </c>
      <c r="E46" s="88">
        <v>178434</v>
      </c>
      <c r="F46" s="89">
        <v>800.5447756033069</v>
      </c>
      <c r="G46" s="88">
        <v>0</v>
      </c>
      <c r="H46" s="89">
        <v>0</v>
      </c>
      <c r="I46" s="88">
        <v>201683</v>
      </c>
      <c r="J46" s="390">
        <v>776.37327652801901</v>
      </c>
      <c r="K46" s="88">
        <v>7734</v>
      </c>
      <c r="L46" s="89">
        <v>634.94661623997763</v>
      </c>
      <c r="M46" s="88">
        <v>7136</v>
      </c>
      <c r="N46" s="89">
        <v>647.80346552690298</v>
      </c>
      <c r="O46" s="88">
        <v>0</v>
      </c>
      <c r="P46" s="89">
        <v>0</v>
      </c>
      <c r="Q46" s="88">
        <v>14870</v>
      </c>
      <c r="R46" s="390">
        <v>641.11652051109388</v>
      </c>
      <c r="U46" s="356"/>
      <c r="V46" s="366"/>
      <c r="W46" s="357"/>
      <c r="X46" s="366"/>
      <c r="Y46" s="357"/>
      <c r="Z46" s="366"/>
      <c r="AA46" s="357"/>
      <c r="AB46" s="366"/>
      <c r="AC46" s="357"/>
      <c r="AD46" s="366"/>
      <c r="AE46" s="357"/>
      <c r="AF46" s="366"/>
      <c r="AG46" s="357"/>
      <c r="AH46" s="366"/>
      <c r="AI46" s="357"/>
      <c r="AJ46" s="366"/>
      <c r="AK46" s="357"/>
      <c r="AL46" s="356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6"/>
      <c r="AY46" s="356"/>
      <c r="AZ46" s="356"/>
      <c r="BA46" s="356"/>
      <c r="BB46" s="356"/>
      <c r="BC46" s="356"/>
      <c r="BD46" s="356"/>
      <c r="BE46" s="356"/>
      <c r="BF46" s="356"/>
      <c r="BG46" s="356"/>
      <c r="BH46" s="356"/>
      <c r="BI46" s="356"/>
      <c r="BJ46" s="356"/>
      <c r="BK46" s="356"/>
      <c r="BL46" s="356"/>
      <c r="BM46" s="356"/>
      <c r="BN46" s="356"/>
      <c r="BO46" s="356"/>
      <c r="BP46" s="356"/>
      <c r="BQ46" s="356"/>
      <c r="BR46" s="356"/>
    </row>
    <row r="47" spans="2:70" ht="14.25" customHeight="1">
      <c r="B47" s="399" t="s">
        <v>23</v>
      </c>
      <c r="C47" s="88">
        <v>24776</v>
      </c>
      <c r="D47" s="89">
        <v>527.46938811753239</v>
      </c>
      <c r="E47" s="88">
        <v>255231</v>
      </c>
      <c r="F47" s="89">
        <v>806.48479483291453</v>
      </c>
      <c r="G47" s="88">
        <v>1</v>
      </c>
      <c r="H47" s="89">
        <v>689.7</v>
      </c>
      <c r="I47" s="88">
        <v>280008</v>
      </c>
      <c r="J47" s="390">
        <v>781.79620557269641</v>
      </c>
      <c r="K47" s="88">
        <v>4774</v>
      </c>
      <c r="L47" s="89">
        <v>619.86370758273881</v>
      </c>
      <c r="M47" s="88">
        <v>5408</v>
      </c>
      <c r="N47" s="89">
        <v>635.60153291419942</v>
      </c>
      <c r="O47" s="88">
        <v>1</v>
      </c>
      <c r="P47" s="89">
        <v>747.69</v>
      </c>
      <c r="Q47" s="88">
        <v>10183</v>
      </c>
      <c r="R47" s="390">
        <v>628.2343238731205</v>
      </c>
      <c r="U47" s="356"/>
      <c r="V47" s="366"/>
      <c r="W47" s="357"/>
      <c r="X47" s="366"/>
      <c r="Y47" s="357"/>
      <c r="Z47" s="366"/>
      <c r="AA47" s="357"/>
      <c r="AB47" s="366"/>
      <c r="AC47" s="357"/>
      <c r="AD47" s="366"/>
      <c r="AE47" s="357"/>
      <c r="AF47" s="366"/>
      <c r="AG47" s="357"/>
      <c r="AH47" s="366"/>
      <c r="AI47" s="357"/>
      <c r="AJ47" s="366"/>
      <c r="AK47" s="357"/>
      <c r="AL47" s="356"/>
      <c r="AM47" s="356"/>
      <c r="AN47" s="356"/>
      <c r="AO47" s="356"/>
      <c r="AP47" s="356"/>
      <c r="AQ47" s="356"/>
      <c r="AR47" s="356"/>
      <c r="AS47" s="356"/>
      <c r="AT47" s="356"/>
      <c r="AU47" s="356"/>
      <c r="AV47" s="356"/>
      <c r="AW47" s="356"/>
      <c r="AX47" s="356"/>
      <c r="AY47" s="356"/>
      <c r="AZ47" s="356"/>
      <c r="BA47" s="356"/>
      <c r="BB47" s="356"/>
      <c r="BC47" s="356"/>
      <c r="BD47" s="356"/>
      <c r="BE47" s="356"/>
      <c r="BF47" s="356"/>
      <c r="BG47" s="356"/>
      <c r="BH47" s="356"/>
      <c r="BI47" s="356"/>
      <c r="BJ47" s="356"/>
      <c r="BK47" s="356"/>
      <c r="BL47" s="356"/>
      <c r="BM47" s="356"/>
      <c r="BN47" s="356"/>
      <c r="BO47" s="356"/>
      <c r="BP47" s="356"/>
      <c r="BQ47" s="356"/>
      <c r="BR47" s="356"/>
    </row>
    <row r="48" spans="2:70" ht="14.25" customHeight="1">
      <c r="B48" s="399" t="s">
        <v>24</v>
      </c>
      <c r="C48" s="88">
        <v>24815</v>
      </c>
      <c r="D48" s="89">
        <v>474.67493330646744</v>
      </c>
      <c r="E48" s="88">
        <v>337300</v>
      </c>
      <c r="F48" s="89">
        <v>783.1430894752433</v>
      </c>
      <c r="G48" s="88">
        <v>1</v>
      </c>
      <c r="H48" s="89">
        <v>656.79</v>
      </c>
      <c r="I48" s="88">
        <v>362116</v>
      </c>
      <c r="J48" s="390">
        <v>762.00410735786204</v>
      </c>
      <c r="K48" s="88">
        <v>2560</v>
      </c>
      <c r="L48" s="89">
        <v>612.89717187500344</v>
      </c>
      <c r="M48" s="88">
        <v>3629</v>
      </c>
      <c r="N48" s="89">
        <v>614.35767704601915</v>
      </c>
      <c r="O48" s="88">
        <v>0</v>
      </c>
      <c r="P48" s="89">
        <v>0</v>
      </c>
      <c r="Q48" s="88">
        <v>6189</v>
      </c>
      <c r="R48" s="390">
        <v>613.75355792535345</v>
      </c>
      <c r="U48" s="356"/>
      <c r="V48" s="366"/>
      <c r="W48" s="357"/>
      <c r="X48" s="366"/>
      <c r="Y48" s="357"/>
      <c r="Z48" s="366"/>
      <c r="AA48" s="357"/>
      <c r="AB48" s="366"/>
      <c r="AC48" s="357"/>
      <c r="AD48" s="366"/>
      <c r="AE48" s="357"/>
      <c r="AF48" s="366"/>
      <c r="AG48" s="357"/>
      <c r="AH48" s="366"/>
      <c r="AI48" s="357"/>
      <c r="AJ48" s="366"/>
      <c r="AK48" s="357"/>
      <c r="AL48" s="356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6"/>
      <c r="AY48" s="356"/>
      <c r="AZ48" s="356"/>
      <c r="BA48" s="356"/>
      <c r="BB48" s="356"/>
      <c r="BC48" s="356"/>
      <c r="BD48" s="356"/>
      <c r="BE48" s="356"/>
      <c r="BF48" s="356"/>
      <c r="BG48" s="356"/>
      <c r="BH48" s="356"/>
      <c r="BI48" s="356"/>
      <c r="BJ48" s="356"/>
      <c r="BK48" s="356"/>
      <c r="BL48" s="356"/>
      <c r="BM48" s="356"/>
      <c r="BN48" s="356"/>
      <c r="BO48" s="356"/>
      <c r="BP48" s="356"/>
      <c r="BQ48" s="356"/>
      <c r="BR48" s="356"/>
    </row>
    <row r="49" spans="2:70" ht="14.25" customHeight="1">
      <c r="B49" s="399" t="s">
        <v>25</v>
      </c>
      <c r="C49" s="88">
        <v>23462</v>
      </c>
      <c r="D49" s="89">
        <v>442.36714644957749</v>
      </c>
      <c r="E49" s="88">
        <v>374722</v>
      </c>
      <c r="F49" s="89">
        <v>757.57187611082111</v>
      </c>
      <c r="G49" s="88">
        <v>8</v>
      </c>
      <c r="H49" s="89">
        <v>790.14249999999993</v>
      </c>
      <c r="I49" s="88">
        <v>398192</v>
      </c>
      <c r="J49" s="390">
        <v>739.00025035660963</v>
      </c>
      <c r="K49" s="88">
        <v>955</v>
      </c>
      <c r="L49" s="89">
        <v>607.53660732984099</v>
      </c>
      <c r="M49" s="88">
        <v>1961</v>
      </c>
      <c r="N49" s="89">
        <v>617.58890872004383</v>
      </c>
      <c r="O49" s="88">
        <v>0</v>
      </c>
      <c r="P49" s="89">
        <v>0</v>
      </c>
      <c r="Q49" s="88">
        <v>2916</v>
      </c>
      <c r="R49" s="390">
        <v>614.29674554183953</v>
      </c>
      <c r="U49" s="356"/>
      <c r="V49" s="366"/>
      <c r="W49" s="357"/>
      <c r="X49" s="366"/>
      <c r="Y49" s="357"/>
      <c r="Z49" s="366"/>
      <c r="AA49" s="357"/>
      <c r="AB49" s="366"/>
      <c r="AC49" s="357"/>
      <c r="AD49" s="366"/>
      <c r="AE49" s="357"/>
      <c r="AF49" s="366"/>
      <c r="AG49" s="357"/>
      <c r="AH49" s="366"/>
      <c r="AI49" s="357"/>
      <c r="AJ49" s="366"/>
      <c r="AK49" s="357"/>
      <c r="AL49" s="356"/>
      <c r="AM49" s="356"/>
      <c r="AN49" s="356"/>
      <c r="AO49" s="356"/>
      <c r="AP49" s="356"/>
      <c r="AQ49" s="356"/>
      <c r="AR49" s="356"/>
      <c r="AS49" s="356"/>
      <c r="AT49" s="356"/>
      <c r="AU49" s="356"/>
      <c r="AV49" s="356"/>
      <c r="AW49" s="356"/>
      <c r="AX49" s="356"/>
      <c r="AY49" s="356"/>
      <c r="AZ49" s="356"/>
      <c r="BA49" s="356"/>
      <c r="BB49" s="356"/>
      <c r="BC49" s="356"/>
      <c r="BD49" s="356"/>
      <c r="BE49" s="356"/>
      <c r="BF49" s="356"/>
      <c r="BG49" s="356"/>
      <c r="BH49" s="356"/>
      <c r="BI49" s="356"/>
      <c r="BJ49" s="356"/>
      <c r="BK49" s="356"/>
      <c r="BL49" s="356"/>
      <c r="BM49" s="356"/>
      <c r="BN49" s="356"/>
      <c r="BO49" s="356"/>
      <c r="BP49" s="356"/>
      <c r="BQ49" s="356"/>
      <c r="BR49" s="356"/>
    </row>
    <row r="50" spans="2:70" ht="14.25" customHeight="1">
      <c r="B50" s="399" t="s">
        <v>26</v>
      </c>
      <c r="C50" s="88">
        <v>46414</v>
      </c>
      <c r="D50" s="89">
        <v>409.54592687551065</v>
      </c>
      <c r="E50" s="88">
        <v>729119</v>
      </c>
      <c r="F50" s="89">
        <v>713.6986528124911</v>
      </c>
      <c r="G50" s="88">
        <v>4</v>
      </c>
      <c r="H50" s="89">
        <v>519.5</v>
      </c>
      <c r="I50" s="88">
        <v>775537</v>
      </c>
      <c r="J50" s="390">
        <v>695.49485155445927</v>
      </c>
      <c r="K50" s="88">
        <v>564</v>
      </c>
      <c r="L50" s="89">
        <v>643.64661347517392</v>
      </c>
      <c r="M50" s="88">
        <v>1703</v>
      </c>
      <c r="N50" s="89">
        <v>635.90241338814337</v>
      </c>
      <c r="O50" s="88">
        <v>0</v>
      </c>
      <c r="P50" s="89">
        <v>0</v>
      </c>
      <c r="Q50" s="88">
        <v>2267</v>
      </c>
      <c r="R50" s="390">
        <v>637.82906925452414</v>
      </c>
      <c r="U50" s="356"/>
      <c r="V50" s="366"/>
      <c r="W50" s="357"/>
      <c r="X50" s="366"/>
      <c r="Y50" s="357"/>
      <c r="Z50" s="366"/>
      <c r="AA50" s="357"/>
      <c r="AB50" s="366"/>
      <c r="AC50" s="357"/>
      <c r="AD50" s="366"/>
      <c r="AE50" s="357"/>
      <c r="AF50" s="366"/>
      <c r="AG50" s="357"/>
      <c r="AH50" s="366"/>
      <c r="AI50" s="357"/>
      <c r="AJ50" s="366"/>
      <c r="AK50" s="357"/>
      <c r="AL50" s="356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6"/>
      <c r="AY50" s="356"/>
      <c r="AZ50" s="356"/>
      <c r="BA50" s="356"/>
      <c r="BB50" s="356"/>
      <c r="BC50" s="356"/>
      <c r="BD50" s="356"/>
      <c r="BE50" s="356"/>
      <c r="BF50" s="356"/>
      <c r="BG50" s="356"/>
      <c r="BH50" s="356"/>
      <c r="BI50" s="356"/>
      <c r="BJ50" s="356"/>
      <c r="BK50" s="356"/>
      <c r="BL50" s="356"/>
      <c r="BM50" s="356"/>
      <c r="BN50" s="356"/>
      <c r="BO50" s="356"/>
      <c r="BP50" s="356"/>
      <c r="BQ50" s="356"/>
      <c r="BR50" s="356"/>
    </row>
    <row r="51" spans="2:70" ht="14.25" customHeight="1">
      <c r="B51" s="399" t="s">
        <v>5</v>
      </c>
      <c r="C51" s="88">
        <v>0</v>
      </c>
      <c r="D51" s="89">
        <v>0</v>
      </c>
      <c r="E51" s="88">
        <v>13</v>
      </c>
      <c r="F51" s="89">
        <v>662.84384615384602</v>
      </c>
      <c r="G51" s="88">
        <v>0</v>
      </c>
      <c r="H51" s="89">
        <v>0</v>
      </c>
      <c r="I51" s="88">
        <v>13</v>
      </c>
      <c r="J51" s="390">
        <v>662.84384615384602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90">
        <v>733.3</v>
      </c>
      <c r="U51" s="356"/>
      <c r="V51" s="366"/>
      <c r="W51" s="357"/>
      <c r="X51" s="366"/>
      <c r="Y51" s="357"/>
      <c r="Z51" s="366"/>
      <c r="AA51" s="357"/>
      <c r="AB51" s="366"/>
      <c r="AC51" s="357"/>
      <c r="AD51" s="366"/>
      <c r="AE51" s="357"/>
      <c r="AF51" s="366"/>
      <c r="AG51" s="357"/>
      <c r="AH51" s="366"/>
      <c r="AI51" s="357"/>
      <c r="AJ51" s="366"/>
      <c r="AK51" s="357"/>
      <c r="AL51" s="356"/>
      <c r="AM51" s="356"/>
      <c r="AN51" s="356"/>
      <c r="AO51" s="356"/>
      <c r="AP51" s="356"/>
      <c r="AQ51" s="356"/>
      <c r="AR51" s="356"/>
      <c r="AS51" s="356"/>
      <c r="AT51" s="356"/>
      <c r="AU51" s="356"/>
      <c r="AV51" s="356"/>
      <c r="AW51" s="356"/>
      <c r="AX51" s="356"/>
      <c r="AY51" s="356"/>
      <c r="AZ51" s="356"/>
      <c r="BA51" s="356"/>
      <c r="BB51" s="356"/>
      <c r="BC51" s="356"/>
      <c r="BD51" s="356"/>
      <c r="BE51" s="356"/>
      <c r="BF51" s="356"/>
      <c r="BG51" s="356"/>
      <c r="BH51" s="356"/>
      <c r="BI51" s="356"/>
      <c r="BJ51" s="356"/>
      <c r="BK51" s="356"/>
      <c r="BL51" s="356"/>
      <c r="BM51" s="356"/>
      <c r="BN51" s="356"/>
      <c r="BO51" s="356"/>
      <c r="BP51" s="356"/>
      <c r="BQ51" s="356"/>
      <c r="BR51" s="356"/>
    </row>
    <row r="52" spans="2:70" ht="14.25" customHeight="1">
      <c r="B52" s="400" t="s">
        <v>6</v>
      </c>
      <c r="C52" s="395">
        <v>192431</v>
      </c>
      <c r="D52" s="91">
        <v>523.74218509491675</v>
      </c>
      <c r="E52" s="90">
        <v>2166771</v>
      </c>
      <c r="F52" s="91">
        <v>759.41322171101115</v>
      </c>
      <c r="G52" s="90">
        <v>15</v>
      </c>
      <c r="H52" s="91">
        <v>702.43866666666668</v>
      </c>
      <c r="I52" s="90">
        <v>2359217</v>
      </c>
      <c r="J52" s="391">
        <v>740.19020497902022</v>
      </c>
      <c r="K52" s="90">
        <v>180931</v>
      </c>
      <c r="L52" s="91">
        <v>418.04963212495329</v>
      </c>
      <c r="M52" s="90">
        <v>162850</v>
      </c>
      <c r="N52" s="91">
        <v>415.52612723365007</v>
      </c>
      <c r="O52" s="90">
        <v>4</v>
      </c>
      <c r="P52" s="91">
        <v>492.77750000000003</v>
      </c>
      <c r="Q52" s="90">
        <v>343785</v>
      </c>
      <c r="R52" s="391">
        <v>416.85512433643072</v>
      </c>
      <c r="U52" s="356"/>
      <c r="V52" s="366"/>
      <c r="W52" s="357"/>
      <c r="X52" s="366"/>
      <c r="Y52" s="357"/>
      <c r="Z52" s="366"/>
      <c r="AA52" s="357"/>
      <c r="AB52" s="366"/>
      <c r="AC52" s="357"/>
      <c r="AD52" s="366"/>
      <c r="AE52" s="357"/>
      <c r="AF52" s="366"/>
      <c r="AG52" s="357"/>
      <c r="AH52" s="366"/>
      <c r="AI52" s="357"/>
      <c r="AJ52" s="366"/>
      <c r="AK52" s="357"/>
      <c r="AL52" s="356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6"/>
      <c r="AY52" s="356"/>
      <c r="AZ52" s="356"/>
      <c r="BA52" s="356"/>
      <c r="BB52" s="356"/>
      <c r="BC52" s="356"/>
      <c r="BD52" s="356"/>
      <c r="BE52" s="356"/>
      <c r="BF52" s="356"/>
      <c r="BG52" s="356"/>
      <c r="BH52" s="356"/>
      <c r="BI52" s="356"/>
      <c r="BJ52" s="356"/>
      <c r="BK52" s="356"/>
      <c r="BL52" s="356"/>
      <c r="BM52" s="356"/>
      <c r="BN52" s="356"/>
      <c r="BO52" s="356"/>
      <c r="BP52" s="356"/>
      <c r="BQ52" s="356"/>
      <c r="BR52" s="356"/>
    </row>
    <row r="53" spans="2:70" ht="14.25" customHeight="1" thickBot="1">
      <c r="B53" s="401" t="s">
        <v>27</v>
      </c>
      <c r="C53" s="396">
        <v>73.504617239426082</v>
      </c>
      <c r="D53" s="92" t="s">
        <v>204</v>
      </c>
      <c r="E53" s="92">
        <v>78.014207862622413</v>
      </c>
      <c r="F53" s="92" t="s">
        <v>204</v>
      </c>
      <c r="G53" s="92">
        <v>82.266666666666666</v>
      </c>
      <c r="H53" s="92" t="s">
        <v>204</v>
      </c>
      <c r="I53" s="92">
        <v>77.646405312978445</v>
      </c>
      <c r="J53" s="392" t="s">
        <v>204</v>
      </c>
      <c r="K53" s="92">
        <v>34.572997441013428</v>
      </c>
      <c r="L53" s="92" t="s">
        <v>204</v>
      </c>
      <c r="M53" s="92">
        <v>34.240486585732796</v>
      </c>
      <c r="N53" s="92" t="s">
        <v>204</v>
      </c>
      <c r="O53" s="92">
        <v>42</v>
      </c>
      <c r="P53" s="92" t="s">
        <v>204</v>
      </c>
      <c r="Q53" s="92">
        <v>34.415574895864843</v>
      </c>
      <c r="R53" s="392" t="s">
        <v>204</v>
      </c>
      <c r="U53" s="356"/>
      <c r="V53" s="366"/>
      <c r="W53" s="357"/>
      <c r="X53" s="366"/>
      <c r="Y53" s="357"/>
      <c r="Z53" s="366"/>
      <c r="AA53" s="357"/>
      <c r="AB53" s="366"/>
      <c r="AC53" s="357"/>
      <c r="AD53" s="366"/>
      <c r="AE53" s="357"/>
      <c r="AF53" s="366"/>
      <c r="AG53" s="357"/>
      <c r="AH53" s="366"/>
      <c r="AI53" s="357"/>
      <c r="AJ53" s="366"/>
      <c r="AK53" s="357"/>
      <c r="AL53" s="356"/>
      <c r="AM53" s="356"/>
      <c r="AN53" s="356"/>
      <c r="AO53" s="356"/>
      <c r="AP53" s="356"/>
      <c r="AQ53" s="356"/>
      <c r="AR53" s="356"/>
      <c r="AS53" s="356"/>
      <c r="AT53" s="356"/>
      <c r="AU53" s="356"/>
      <c r="AV53" s="356"/>
      <c r="AW53" s="356"/>
      <c r="AX53" s="356"/>
      <c r="AY53" s="356"/>
      <c r="AZ53" s="356"/>
      <c r="BA53" s="356"/>
      <c r="BB53" s="356"/>
      <c r="BC53" s="356"/>
      <c r="BD53" s="356"/>
      <c r="BE53" s="356"/>
      <c r="BF53" s="356"/>
      <c r="BG53" s="356"/>
      <c r="BH53" s="356"/>
      <c r="BI53" s="356"/>
      <c r="BJ53" s="356"/>
      <c r="BK53" s="356"/>
      <c r="BL53" s="356"/>
      <c r="BM53" s="356"/>
      <c r="BN53" s="356"/>
      <c r="BO53" s="356"/>
      <c r="BP53" s="356"/>
      <c r="BQ53" s="356"/>
      <c r="BR53" s="356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6"/>
      <c r="V54" s="354"/>
      <c r="W54" s="353"/>
      <c r="X54" s="354"/>
      <c r="Y54" s="353"/>
      <c r="Z54" s="354"/>
      <c r="AA54" s="353"/>
      <c r="AB54" s="354"/>
      <c r="AC54" s="353"/>
      <c r="AD54" s="354"/>
      <c r="AE54" s="353"/>
      <c r="AF54" s="354"/>
      <c r="AG54" s="353"/>
      <c r="AH54" s="354"/>
      <c r="AI54" s="353"/>
      <c r="AJ54" s="354"/>
      <c r="AK54" s="353"/>
      <c r="AL54" s="356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6"/>
      <c r="AY54" s="356"/>
      <c r="AZ54" s="356"/>
      <c r="BA54" s="356"/>
      <c r="BB54" s="356"/>
      <c r="BC54" s="356"/>
      <c r="BD54" s="356"/>
      <c r="BE54" s="356"/>
      <c r="BF54" s="356"/>
      <c r="BG54" s="356"/>
      <c r="BH54" s="356"/>
      <c r="BI54" s="356"/>
      <c r="BJ54" s="356"/>
      <c r="BK54" s="356"/>
      <c r="BL54" s="356"/>
      <c r="BM54" s="356"/>
      <c r="BN54" s="356"/>
      <c r="BO54" s="356"/>
      <c r="BP54" s="356"/>
      <c r="BQ54" s="356"/>
      <c r="BR54" s="356"/>
    </row>
    <row r="55" spans="2:70" ht="14.25" customHeight="1" thickTop="1">
      <c r="B55" s="471" t="s">
        <v>0</v>
      </c>
      <c r="C55" s="474" t="s">
        <v>1</v>
      </c>
      <c r="D55" s="475"/>
      <c r="E55" s="475"/>
      <c r="F55" s="475"/>
      <c r="G55" s="475"/>
      <c r="H55" s="475"/>
      <c r="I55" s="475"/>
      <c r="J55" s="476"/>
      <c r="K55" s="474" t="s">
        <v>2</v>
      </c>
      <c r="L55" s="475"/>
      <c r="M55" s="475"/>
      <c r="N55" s="475"/>
      <c r="O55" s="475"/>
      <c r="P55" s="475"/>
      <c r="Q55" s="475"/>
      <c r="R55" s="476"/>
      <c r="U55" s="35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6"/>
      <c r="AL55" s="356"/>
      <c r="AM55" s="356"/>
      <c r="AN55" s="356"/>
      <c r="AO55" s="356"/>
      <c r="AP55" s="356"/>
      <c r="AQ55" s="356"/>
      <c r="AR55" s="356"/>
      <c r="AS55" s="356"/>
      <c r="AT55" s="356"/>
      <c r="AU55" s="356"/>
      <c r="AV55" s="356"/>
      <c r="AW55" s="356"/>
      <c r="AX55" s="356"/>
      <c r="AY55" s="356"/>
      <c r="AZ55" s="356"/>
      <c r="BA55" s="356"/>
      <c r="BB55" s="356"/>
      <c r="BC55" s="356"/>
      <c r="BD55" s="356"/>
      <c r="BE55" s="356"/>
      <c r="BF55" s="356"/>
      <c r="BG55" s="356"/>
      <c r="BH55" s="356"/>
      <c r="BI55" s="356"/>
      <c r="BJ55" s="356"/>
      <c r="BK55" s="356"/>
      <c r="BL55" s="356"/>
      <c r="BM55" s="356"/>
      <c r="BN55" s="356"/>
      <c r="BO55" s="356"/>
      <c r="BP55" s="356"/>
      <c r="BQ55" s="356"/>
      <c r="BR55" s="356"/>
    </row>
    <row r="56" spans="2:70" ht="14.25" customHeight="1">
      <c r="B56" s="472"/>
      <c r="C56" s="477" t="s">
        <v>3</v>
      </c>
      <c r="D56" s="478"/>
      <c r="E56" s="479" t="s">
        <v>4</v>
      </c>
      <c r="F56" s="480"/>
      <c r="G56" s="477" t="s">
        <v>5</v>
      </c>
      <c r="H56" s="478"/>
      <c r="I56" s="477" t="s">
        <v>6</v>
      </c>
      <c r="J56" s="478"/>
      <c r="K56" s="477" t="s">
        <v>3</v>
      </c>
      <c r="L56" s="478"/>
      <c r="M56" s="479" t="s">
        <v>4</v>
      </c>
      <c r="N56" s="480"/>
      <c r="O56" s="477" t="s">
        <v>5</v>
      </c>
      <c r="P56" s="478"/>
      <c r="Q56" s="477" t="s">
        <v>6</v>
      </c>
      <c r="R56" s="478"/>
      <c r="U56" s="356"/>
      <c r="V56" s="356"/>
      <c r="W56" s="356"/>
      <c r="X56" s="356"/>
      <c r="Y56" s="356"/>
      <c r="Z56" s="356"/>
      <c r="AA56" s="356"/>
      <c r="AB56" s="356"/>
      <c r="AC56" s="356"/>
      <c r="AD56" s="356"/>
      <c r="AE56" s="356"/>
      <c r="AF56" s="356"/>
      <c r="AG56" s="356"/>
      <c r="AH56" s="356"/>
      <c r="AI56" s="356"/>
      <c r="AJ56" s="356"/>
      <c r="AK56" s="356"/>
      <c r="AL56" s="356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6"/>
      <c r="AY56" s="356"/>
      <c r="AZ56" s="356"/>
      <c r="BA56" s="356"/>
      <c r="BB56" s="356"/>
      <c r="BC56" s="356"/>
      <c r="BD56" s="356"/>
      <c r="BE56" s="356"/>
      <c r="BF56" s="356"/>
      <c r="BG56" s="356"/>
      <c r="BH56" s="356"/>
      <c r="BI56" s="356"/>
      <c r="BJ56" s="356"/>
      <c r="BK56" s="356"/>
      <c r="BL56" s="356"/>
      <c r="BM56" s="356"/>
      <c r="BN56" s="356"/>
      <c r="BO56" s="356"/>
      <c r="BP56" s="356"/>
      <c r="BQ56" s="356"/>
      <c r="BR56" s="356"/>
    </row>
    <row r="57" spans="2:70" ht="14.25" customHeight="1">
      <c r="B57" s="473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8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6"/>
      <c r="V57" s="356"/>
      <c r="W57" s="356"/>
      <c r="X57" s="356"/>
      <c r="Y57" s="356"/>
      <c r="Z57" s="356"/>
      <c r="AA57" s="356"/>
      <c r="AB57" s="356"/>
      <c r="AC57" s="356"/>
      <c r="AD57" s="356"/>
      <c r="AE57" s="356"/>
      <c r="AF57" s="356"/>
      <c r="AG57" s="356"/>
      <c r="AH57" s="356"/>
      <c r="AI57" s="356"/>
      <c r="AJ57" s="356"/>
      <c r="AK57" s="356"/>
      <c r="AL57" s="356"/>
      <c r="AM57" s="356"/>
      <c r="AN57" s="356"/>
      <c r="AO57" s="356"/>
      <c r="AP57" s="356"/>
      <c r="AQ57" s="356"/>
      <c r="AR57" s="356"/>
      <c r="AS57" s="356"/>
      <c r="AT57" s="356"/>
      <c r="AU57" s="356"/>
      <c r="AV57" s="356"/>
      <c r="AW57" s="356"/>
      <c r="AX57" s="356"/>
      <c r="AY57" s="356"/>
      <c r="AZ57" s="356"/>
      <c r="BA57" s="356"/>
      <c r="BB57" s="356"/>
      <c r="BC57" s="356"/>
      <c r="BD57" s="356"/>
      <c r="BE57" s="356"/>
      <c r="BF57" s="356"/>
      <c r="BG57" s="356"/>
      <c r="BH57" s="356"/>
      <c r="BI57" s="356"/>
      <c r="BJ57" s="356"/>
      <c r="BK57" s="356"/>
      <c r="BL57" s="356"/>
      <c r="BM57" s="356"/>
      <c r="BN57" s="356"/>
      <c r="BO57" s="356"/>
      <c r="BP57" s="356"/>
      <c r="BQ57" s="356"/>
      <c r="BR57" s="356"/>
    </row>
    <row r="58" spans="2:70" ht="14.25" customHeight="1">
      <c r="B58" s="397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89">
        <v>0</v>
      </c>
      <c r="K58" s="88">
        <v>1263</v>
      </c>
      <c r="L58" s="89">
        <v>303.47266825019744</v>
      </c>
      <c r="M58" s="88">
        <v>1261</v>
      </c>
      <c r="N58" s="89">
        <v>300.90068992862751</v>
      </c>
      <c r="O58" s="88">
        <v>0</v>
      </c>
      <c r="P58" s="89">
        <v>0</v>
      </c>
      <c r="Q58" s="88">
        <v>2524</v>
      </c>
      <c r="R58" s="389">
        <v>302.18769809825625</v>
      </c>
      <c r="U58" s="356"/>
      <c r="V58" s="356"/>
      <c r="W58" s="356"/>
      <c r="X58" s="356"/>
      <c r="Y58" s="356"/>
      <c r="Z58" s="356"/>
      <c r="AA58" s="356"/>
      <c r="AB58" s="356"/>
      <c r="AC58" s="356"/>
      <c r="AD58" s="356"/>
      <c r="AE58" s="356"/>
      <c r="AF58" s="356"/>
      <c r="AG58" s="356"/>
      <c r="AH58" s="356"/>
      <c r="AI58" s="356"/>
      <c r="AJ58" s="356"/>
      <c r="AK58" s="356"/>
      <c r="AL58" s="356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6"/>
      <c r="AY58" s="356"/>
      <c r="AZ58" s="356"/>
      <c r="BA58" s="356"/>
      <c r="BB58" s="356"/>
      <c r="BC58" s="356"/>
      <c r="BD58" s="356"/>
      <c r="BE58" s="356"/>
      <c r="BF58" s="356"/>
      <c r="BG58" s="356"/>
      <c r="BH58" s="356"/>
      <c r="BI58" s="356"/>
      <c r="BJ58" s="356"/>
      <c r="BK58" s="356"/>
      <c r="BL58" s="356"/>
      <c r="BM58" s="356"/>
      <c r="BN58" s="356"/>
      <c r="BO58" s="356"/>
      <c r="BP58" s="356"/>
      <c r="BQ58" s="356"/>
      <c r="BR58" s="356"/>
    </row>
    <row r="59" spans="2:70" ht="14.25" customHeight="1">
      <c r="B59" s="398" t="s">
        <v>10</v>
      </c>
      <c r="C59" s="88">
        <v>1</v>
      </c>
      <c r="D59" s="89">
        <v>210.8</v>
      </c>
      <c r="E59" s="88">
        <v>1</v>
      </c>
      <c r="F59" s="89">
        <v>210.8</v>
      </c>
      <c r="G59" s="88">
        <v>0</v>
      </c>
      <c r="H59" s="89">
        <v>0</v>
      </c>
      <c r="I59" s="88">
        <v>2</v>
      </c>
      <c r="J59" s="390">
        <v>210.8</v>
      </c>
      <c r="K59" s="88">
        <v>5953</v>
      </c>
      <c r="L59" s="89">
        <v>307.61022677641614</v>
      </c>
      <c r="M59" s="88">
        <v>5696</v>
      </c>
      <c r="N59" s="89">
        <v>306.41031425561863</v>
      </c>
      <c r="O59" s="88">
        <v>0</v>
      </c>
      <c r="P59" s="89">
        <v>0</v>
      </c>
      <c r="Q59" s="88">
        <v>11649</v>
      </c>
      <c r="R59" s="390">
        <v>307.02350673877663</v>
      </c>
      <c r="U59" s="356"/>
      <c r="V59" s="356"/>
      <c r="W59" s="356"/>
      <c r="X59" s="356"/>
      <c r="Y59" s="356"/>
      <c r="Z59" s="356"/>
      <c r="AA59" s="356"/>
      <c r="AB59" s="356"/>
      <c r="AC59" s="356"/>
      <c r="AD59" s="356"/>
      <c r="AE59" s="356"/>
      <c r="AF59" s="356"/>
      <c r="AG59" s="356"/>
      <c r="AH59" s="356"/>
      <c r="AI59" s="356"/>
      <c r="AJ59" s="356"/>
      <c r="AK59" s="356"/>
      <c r="AL59" s="356"/>
      <c r="AM59" s="356"/>
      <c r="AN59" s="356"/>
      <c r="AO59" s="356"/>
      <c r="AP59" s="356"/>
      <c r="AQ59" s="356"/>
      <c r="AR59" s="356"/>
      <c r="AS59" s="356"/>
      <c r="AT59" s="356"/>
      <c r="AU59" s="356"/>
      <c r="AV59" s="356"/>
      <c r="AW59" s="356"/>
      <c r="AX59" s="356"/>
      <c r="AY59" s="356"/>
      <c r="AZ59" s="356"/>
      <c r="BA59" s="356"/>
      <c r="BB59" s="356"/>
      <c r="BC59" s="356"/>
      <c r="BD59" s="356"/>
      <c r="BE59" s="356"/>
      <c r="BF59" s="356"/>
      <c r="BG59" s="356"/>
      <c r="BH59" s="356"/>
      <c r="BI59" s="356"/>
      <c r="BJ59" s="356"/>
      <c r="BK59" s="356"/>
      <c r="BL59" s="356"/>
      <c r="BM59" s="356"/>
      <c r="BN59" s="356"/>
      <c r="BO59" s="356"/>
      <c r="BP59" s="356"/>
      <c r="BQ59" s="356"/>
      <c r="BR59" s="356"/>
    </row>
    <row r="60" spans="2:70" ht="14.25" customHeight="1">
      <c r="B60" s="399" t="s">
        <v>11</v>
      </c>
      <c r="C60" s="88">
        <v>9</v>
      </c>
      <c r="D60" s="89">
        <v>254.76777777777775</v>
      </c>
      <c r="E60" s="88">
        <v>8</v>
      </c>
      <c r="F60" s="89">
        <v>235.42499999999998</v>
      </c>
      <c r="G60" s="88">
        <v>0</v>
      </c>
      <c r="H60" s="89">
        <v>0</v>
      </c>
      <c r="I60" s="88">
        <v>17</v>
      </c>
      <c r="J60" s="390">
        <v>245.66529411764702</v>
      </c>
      <c r="K60" s="88">
        <v>16049</v>
      </c>
      <c r="L60" s="89">
        <v>309.43289862296609</v>
      </c>
      <c r="M60" s="88">
        <v>15173</v>
      </c>
      <c r="N60" s="89">
        <v>306.55542279048223</v>
      </c>
      <c r="O60" s="88">
        <v>0</v>
      </c>
      <c r="P60" s="89">
        <v>0</v>
      </c>
      <c r="Q60" s="88">
        <v>31222</v>
      </c>
      <c r="R60" s="390">
        <v>308.03452757670777</v>
      </c>
      <c r="U60" s="356"/>
      <c r="V60" s="366"/>
      <c r="W60" s="357"/>
      <c r="X60" s="366"/>
      <c r="Y60" s="357"/>
      <c r="Z60" s="366"/>
      <c r="AA60" s="357"/>
      <c r="AB60" s="366"/>
      <c r="AC60" s="357"/>
      <c r="AD60" s="366"/>
      <c r="AE60" s="357"/>
      <c r="AF60" s="366"/>
      <c r="AG60" s="357"/>
      <c r="AH60" s="366"/>
      <c r="AI60" s="357"/>
      <c r="AJ60" s="366"/>
      <c r="AK60" s="357"/>
      <c r="AL60" s="356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6"/>
      <c r="AY60" s="356"/>
      <c r="AZ60" s="356"/>
      <c r="BA60" s="356"/>
      <c r="BB60" s="356"/>
      <c r="BC60" s="356"/>
      <c r="BD60" s="356"/>
      <c r="BE60" s="356"/>
      <c r="BF60" s="356"/>
      <c r="BG60" s="356"/>
      <c r="BH60" s="356"/>
      <c r="BI60" s="356"/>
      <c r="BJ60" s="356"/>
      <c r="BK60" s="356"/>
      <c r="BL60" s="356"/>
      <c r="BM60" s="356"/>
      <c r="BN60" s="356"/>
      <c r="BO60" s="356"/>
      <c r="BP60" s="356"/>
      <c r="BQ60" s="356"/>
      <c r="BR60" s="356"/>
    </row>
    <row r="61" spans="2:70" ht="14.25" customHeight="1">
      <c r="B61" s="399" t="s">
        <v>12</v>
      </c>
      <c r="C61" s="88">
        <v>25</v>
      </c>
      <c r="D61" s="89">
        <v>401.50919999999996</v>
      </c>
      <c r="E61" s="88">
        <v>29</v>
      </c>
      <c r="F61" s="89">
        <v>356.89172413793096</v>
      </c>
      <c r="G61" s="88">
        <v>0</v>
      </c>
      <c r="H61" s="89">
        <v>0</v>
      </c>
      <c r="I61" s="88">
        <v>54</v>
      </c>
      <c r="J61" s="390">
        <v>377.54796296296291</v>
      </c>
      <c r="K61" s="88">
        <v>30323</v>
      </c>
      <c r="L61" s="89">
        <v>311.10531576690971</v>
      </c>
      <c r="M61" s="88">
        <v>29276</v>
      </c>
      <c r="N61" s="89">
        <v>310.51785489820963</v>
      </c>
      <c r="O61" s="88">
        <v>0</v>
      </c>
      <c r="P61" s="89">
        <v>0</v>
      </c>
      <c r="Q61" s="88">
        <v>59599</v>
      </c>
      <c r="R61" s="390">
        <v>310.81674541519135</v>
      </c>
      <c r="U61" s="356"/>
      <c r="V61" s="366"/>
      <c r="W61" s="357"/>
      <c r="X61" s="366"/>
      <c r="Y61" s="357"/>
      <c r="Z61" s="366"/>
      <c r="AA61" s="357"/>
      <c r="AB61" s="366"/>
      <c r="AC61" s="357"/>
      <c r="AD61" s="366"/>
      <c r="AE61" s="357"/>
      <c r="AF61" s="366"/>
      <c r="AG61" s="357"/>
      <c r="AH61" s="366"/>
      <c r="AI61" s="357"/>
      <c r="AJ61" s="366"/>
      <c r="AK61" s="357"/>
      <c r="AL61" s="356"/>
      <c r="AM61" s="356"/>
      <c r="AN61" s="356"/>
      <c r="AO61" s="356"/>
      <c r="AP61" s="356"/>
      <c r="AQ61" s="356"/>
      <c r="AR61" s="356"/>
      <c r="AS61" s="356"/>
      <c r="AT61" s="356"/>
      <c r="AU61" s="356"/>
      <c r="AV61" s="356"/>
      <c r="AW61" s="356"/>
      <c r="AX61" s="356"/>
      <c r="AY61" s="356"/>
      <c r="AZ61" s="356"/>
      <c r="BA61" s="356"/>
      <c r="BB61" s="356"/>
      <c r="BC61" s="356"/>
      <c r="BD61" s="356"/>
      <c r="BE61" s="356"/>
      <c r="BF61" s="356"/>
      <c r="BG61" s="356"/>
      <c r="BH61" s="356"/>
      <c r="BI61" s="356"/>
      <c r="BJ61" s="356"/>
      <c r="BK61" s="356"/>
      <c r="BL61" s="356"/>
      <c r="BM61" s="356"/>
      <c r="BN61" s="356"/>
      <c r="BO61" s="356"/>
      <c r="BP61" s="356"/>
      <c r="BQ61" s="356"/>
      <c r="BR61" s="356"/>
    </row>
    <row r="62" spans="2:70" ht="14.25" customHeight="1">
      <c r="B62" s="399" t="s">
        <v>13</v>
      </c>
      <c r="C62" s="88">
        <v>17</v>
      </c>
      <c r="D62" s="89">
        <v>342.16058823529414</v>
      </c>
      <c r="E62" s="88">
        <v>19</v>
      </c>
      <c r="F62" s="89">
        <v>254.28000000000003</v>
      </c>
      <c r="G62" s="88">
        <v>0</v>
      </c>
      <c r="H62" s="89">
        <v>0</v>
      </c>
      <c r="I62" s="88">
        <v>36</v>
      </c>
      <c r="J62" s="390">
        <v>295.7791666666667</v>
      </c>
      <c r="K62" s="88">
        <v>45651</v>
      </c>
      <c r="L62" s="89">
        <v>320.33021401502782</v>
      </c>
      <c r="M62" s="88">
        <v>44044</v>
      </c>
      <c r="N62" s="89">
        <v>317.11266846789607</v>
      </c>
      <c r="O62" s="88">
        <v>2</v>
      </c>
      <c r="P62" s="89">
        <v>415.64499999999998</v>
      </c>
      <c r="Q62" s="88">
        <v>89697</v>
      </c>
      <c r="R62" s="390">
        <v>318.75242494174887</v>
      </c>
      <c r="U62" s="356"/>
      <c r="V62" s="366"/>
      <c r="W62" s="357"/>
      <c r="X62" s="366"/>
      <c r="Y62" s="357"/>
      <c r="Z62" s="366"/>
      <c r="AA62" s="357"/>
      <c r="AB62" s="366"/>
      <c r="AC62" s="357"/>
      <c r="AD62" s="366"/>
      <c r="AE62" s="357"/>
      <c r="AF62" s="366"/>
      <c r="AG62" s="357"/>
      <c r="AH62" s="366"/>
      <c r="AI62" s="357"/>
      <c r="AJ62" s="366"/>
      <c r="AK62" s="357"/>
      <c r="AL62" s="356"/>
      <c r="AM62" s="356"/>
      <c r="AN62" s="356"/>
      <c r="AO62" s="356"/>
      <c r="AP62" s="356"/>
      <c r="AQ62" s="356"/>
      <c r="AR62" s="356"/>
      <c r="AS62" s="356"/>
      <c r="AT62" s="356"/>
      <c r="AU62" s="356"/>
      <c r="AV62" s="356"/>
      <c r="AW62" s="356"/>
      <c r="AX62" s="356"/>
      <c r="AY62" s="356"/>
      <c r="AZ62" s="356"/>
      <c r="BA62" s="356"/>
      <c r="BB62" s="356"/>
      <c r="BC62" s="356"/>
      <c r="BD62" s="356"/>
      <c r="BE62" s="356"/>
      <c r="BF62" s="356"/>
      <c r="BG62" s="356"/>
      <c r="BH62" s="356"/>
      <c r="BI62" s="356"/>
      <c r="BJ62" s="356"/>
      <c r="BK62" s="356"/>
      <c r="BL62" s="356"/>
      <c r="BM62" s="356"/>
      <c r="BN62" s="356"/>
      <c r="BO62" s="356"/>
      <c r="BP62" s="356"/>
      <c r="BQ62" s="356"/>
      <c r="BR62" s="356"/>
    </row>
    <row r="63" spans="2:70" ht="14.25" customHeight="1">
      <c r="B63" s="399" t="s">
        <v>14</v>
      </c>
      <c r="C63" s="88">
        <v>120</v>
      </c>
      <c r="D63" s="89">
        <v>314.96924999999987</v>
      </c>
      <c r="E63" s="88">
        <v>134</v>
      </c>
      <c r="F63" s="89">
        <v>297.52805970149268</v>
      </c>
      <c r="G63" s="88">
        <v>0</v>
      </c>
      <c r="H63" s="89">
        <v>0</v>
      </c>
      <c r="I63" s="88">
        <v>254</v>
      </c>
      <c r="J63" s="390">
        <v>305.76799212598428</v>
      </c>
      <c r="K63" s="88">
        <v>4741</v>
      </c>
      <c r="L63" s="89">
        <v>505.08209027631347</v>
      </c>
      <c r="M63" s="88">
        <v>3861</v>
      </c>
      <c r="N63" s="89">
        <v>448.47706552706597</v>
      </c>
      <c r="O63" s="88">
        <v>0</v>
      </c>
      <c r="P63" s="89">
        <v>0</v>
      </c>
      <c r="Q63" s="88">
        <v>8602</v>
      </c>
      <c r="R63" s="390">
        <v>479.67497558707328</v>
      </c>
      <c r="U63" s="356"/>
      <c r="V63" s="366"/>
      <c r="W63" s="357"/>
      <c r="X63" s="366"/>
      <c r="Y63" s="357"/>
      <c r="Z63" s="366"/>
      <c r="AA63" s="357"/>
      <c r="AB63" s="366"/>
      <c r="AC63" s="357"/>
      <c r="AD63" s="366"/>
      <c r="AE63" s="357"/>
      <c r="AF63" s="366"/>
      <c r="AG63" s="357"/>
      <c r="AH63" s="366"/>
      <c r="AI63" s="357"/>
      <c r="AJ63" s="366"/>
      <c r="AK63" s="357"/>
      <c r="AL63" s="356"/>
      <c r="AM63" s="356"/>
      <c r="AN63" s="356"/>
      <c r="AO63" s="356"/>
      <c r="AP63" s="356"/>
      <c r="AQ63" s="356"/>
      <c r="AR63" s="356"/>
      <c r="AS63" s="356"/>
      <c r="AT63" s="356"/>
      <c r="AU63" s="356"/>
      <c r="AV63" s="356"/>
      <c r="AW63" s="356"/>
      <c r="AX63" s="356"/>
      <c r="AY63" s="356"/>
      <c r="AZ63" s="356"/>
      <c r="BA63" s="356"/>
      <c r="BB63" s="356"/>
      <c r="BC63" s="356"/>
      <c r="BD63" s="356"/>
      <c r="BE63" s="356"/>
      <c r="BF63" s="356"/>
      <c r="BG63" s="356"/>
      <c r="BH63" s="356"/>
      <c r="BI63" s="356"/>
      <c r="BJ63" s="356"/>
      <c r="BK63" s="356"/>
      <c r="BL63" s="356"/>
      <c r="BM63" s="356"/>
      <c r="BN63" s="356"/>
      <c r="BO63" s="356"/>
      <c r="BP63" s="356"/>
      <c r="BQ63" s="356"/>
      <c r="BR63" s="356"/>
    </row>
    <row r="64" spans="2:70" ht="14.25" customHeight="1">
      <c r="B64" s="399" t="s">
        <v>15</v>
      </c>
      <c r="C64" s="88">
        <v>93</v>
      </c>
      <c r="D64" s="89">
        <v>313.14365591397853</v>
      </c>
      <c r="E64" s="88">
        <v>105</v>
      </c>
      <c r="F64" s="89">
        <v>335.76704761904767</v>
      </c>
      <c r="G64" s="88">
        <v>0</v>
      </c>
      <c r="H64" s="89">
        <v>0</v>
      </c>
      <c r="I64" s="88">
        <v>198</v>
      </c>
      <c r="J64" s="390">
        <v>325.14090909090913</v>
      </c>
      <c r="K64" s="88">
        <v>10087</v>
      </c>
      <c r="L64" s="89">
        <v>701.43928521859812</v>
      </c>
      <c r="M64" s="88">
        <v>6399</v>
      </c>
      <c r="N64" s="89">
        <v>663.32963900609502</v>
      </c>
      <c r="O64" s="88">
        <v>0</v>
      </c>
      <c r="P64" s="89">
        <v>0</v>
      </c>
      <c r="Q64" s="88">
        <v>16486</v>
      </c>
      <c r="R64" s="390">
        <v>686.64712058716498</v>
      </c>
      <c r="U64" s="356"/>
      <c r="V64" s="366"/>
      <c r="W64" s="357"/>
      <c r="X64" s="366"/>
      <c r="Y64" s="357"/>
      <c r="Z64" s="366"/>
      <c r="AA64" s="357"/>
      <c r="AB64" s="366"/>
      <c r="AC64" s="357"/>
      <c r="AD64" s="366"/>
      <c r="AE64" s="357"/>
      <c r="AF64" s="366"/>
      <c r="AG64" s="357"/>
      <c r="AH64" s="366"/>
      <c r="AI64" s="357"/>
      <c r="AJ64" s="366"/>
      <c r="AK64" s="357"/>
      <c r="AL64" s="356"/>
      <c r="AM64" s="356"/>
      <c r="AN64" s="356"/>
      <c r="AO64" s="356"/>
      <c r="AP64" s="356"/>
      <c r="AQ64" s="356"/>
      <c r="AR64" s="356"/>
      <c r="AS64" s="356"/>
      <c r="AT64" s="356"/>
      <c r="AU64" s="356"/>
      <c r="AV64" s="356"/>
      <c r="AW64" s="356"/>
      <c r="AX64" s="356"/>
      <c r="AY64" s="356"/>
      <c r="AZ64" s="356"/>
      <c r="BA64" s="356"/>
      <c r="BB64" s="356"/>
      <c r="BC64" s="356"/>
      <c r="BD64" s="356"/>
      <c r="BE64" s="356"/>
      <c r="BF64" s="356"/>
      <c r="BG64" s="356"/>
      <c r="BH64" s="356"/>
      <c r="BI64" s="356"/>
      <c r="BJ64" s="356"/>
      <c r="BK64" s="356"/>
      <c r="BL64" s="356"/>
      <c r="BM64" s="356"/>
      <c r="BN64" s="356"/>
      <c r="BO64" s="356"/>
      <c r="BP64" s="356"/>
      <c r="BQ64" s="356"/>
      <c r="BR64" s="356"/>
    </row>
    <row r="65" spans="2:70" ht="14.25" customHeight="1">
      <c r="B65" s="399" t="s">
        <v>16</v>
      </c>
      <c r="C65" s="88">
        <v>111</v>
      </c>
      <c r="D65" s="89">
        <v>288.38432432432444</v>
      </c>
      <c r="E65" s="88">
        <v>116</v>
      </c>
      <c r="F65" s="89">
        <v>299.32655172413803</v>
      </c>
      <c r="G65" s="88">
        <v>0</v>
      </c>
      <c r="H65" s="89">
        <v>0</v>
      </c>
      <c r="I65" s="88">
        <v>227</v>
      </c>
      <c r="J65" s="390">
        <v>293.975947136564</v>
      </c>
      <c r="K65" s="88">
        <v>25064</v>
      </c>
      <c r="L65" s="89">
        <v>796.15422877433855</v>
      </c>
      <c r="M65" s="88">
        <v>17472</v>
      </c>
      <c r="N65" s="89">
        <v>747.24304315476184</v>
      </c>
      <c r="O65" s="88">
        <v>0</v>
      </c>
      <c r="P65" s="89">
        <v>0</v>
      </c>
      <c r="Q65" s="88">
        <v>42536</v>
      </c>
      <c r="R65" s="390">
        <v>776.06357062253198</v>
      </c>
      <c r="U65" s="356"/>
      <c r="V65" s="366"/>
      <c r="W65" s="357"/>
      <c r="X65" s="366"/>
      <c r="Y65" s="357"/>
      <c r="Z65" s="366"/>
      <c r="AA65" s="357"/>
      <c r="AB65" s="366"/>
      <c r="AC65" s="357"/>
      <c r="AD65" s="366"/>
      <c r="AE65" s="357"/>
      <c r="AF65" s="366"/>
      <c r="AG65" s="357"/>
      <c r="AH65" s="366"/>
      <c r="AI65" s="357"/>
      <c r="AJ65" s="366"/>
      <c r="AK65" s="357"/>
      <c r="AL65" s="356"/>
      <c r="AM65" s="356"/>
      <c r="AN65" s="356"/>
      <c r="AO65" s="356"/>
      <c r="AP65" s="356"/>
      <c r="AQ65" s="356"/>
      <c r="AR65" s="356"/>
      <c r="AS65" s="356"/>
      <c r="AT65" s="356"/>
      <c r="AU65" s="356"/>
      <c r="AV65" s="356"/>
      <c r="AW65" s="356"/>
      <c r="AX65" s="356"/>
      <c r="AY65" s="356"/>
      <c r="AZ65" s="356"/>
      <c r="BA65" s="356"/>
      <c r="BB65" s="356"/>
      <c r="BC65" s="356"/>
      <c r="BD65" s="356"/>
      <c r="BE65" s="356"/>
      <c r="BF65" s="356"/>
      <c r="BG65" s="356"/>
      <c r="BH65" s="356"/>
      <c r="BI65" s="356"/>
      <c r="BJ65" s="356"/>
      <c r="BK65" s="356"/>
      <c r="BL65" s="356"/>
      <c r="BM65" s="356"/>
      <c r="BN65" s="356"/>
      <c r="BO65" s="356"/>
      <c r="BP65" s="356"/>
      <c r="BQ65" s="356"/>
      <c r="BR65" s="356"/>
    </row>
    <row r="66" spans="2:70" ht="14.25" customHeight="1">
      <c r="B66" s="399" t="s">
        <v>17</v>
      </c>
      <c r="C66" s="88">
        <v>128</v>
      </c>
      <c r="D66" s="89">
        <v>296.62179687500009</v>
      </c>
      <c r="E66" s="88">
        <v>175</v>
      </c>
      <c r="F66" s="89">
        <v>282.14628571428585</v>
      </c>
      <c r="G66" s="88">
        <v>0</v>
      </c>
      <c r="H66" s="89">
        <v>0</v>
      </c>
      <c r="I66" s="88">
        <v>303</v>
      </c>
      <c r="J66" s="390">
        <v>288.26135313531364</v>
      </c>
      <c r="K66" s="88">
        <v>53137</v>
      </c>
      <c r="L66" s="89">
        <v>853.49952406044963</v>
      </c>
      <c r="M66" s="88">
        <v>40379</v>
      </c>
      <c r="N66" s="89">
        <v>790.80304762376591</v>
      </c>
      <c r="O66" s="88">
        <v>0</v>
      </c>
      <c r="P66" s="89">
        <v>0</v>
      </c>
      <c r="Q66" s="88">
        <v>93516</v>
      </c>
      <c r="R66" s="390">
        <v>826.42799595791257</v>
      </c>
      <c r="U66" s="356"/>
      <c r="V66" s="366"/>
      <c r="W66" s="357"/>
      <c r="X66" s="366"/>
      <c r="Y66" s="357"/>
      <c r="Z66" s="366"/>
      <c r="AA66" s="357"/>
      <c r="AB66" s="366"/>
      <c r="AC66" s="357"/>
      <c r="AD66" s="366"/>
      <c r="AE66" s="357"/>
      <c r="AF66" s="366"/>
      <c r="AG66" s="357"/>
      <c r="AH66" s="366"/>
      <c r="AI66" s="357"/>
      <c r="AJ66" s="366"/>
      <c r="AK66" s="357"/>
      <c r="AL66" s="356"/>
      <c r="AM66" s="356"/>
      <c r="AN66" s="356"/>
      <c r="AO66" s="356"/>
      <c r="AP66" s="356"/>
      <c r="AQ66" s="356"/>
      <c r="AR66" s="356"/>
      <c r="AS66" s="356"/>
      <c r="AT66" s="356"/>
      <c r="AU66" s="356"/>
      <c r="AV66" s="356"/>
      <c r="AW66" s="356"/>
      <c r="AX66" s="356"/>
      <c r="AY66" s="356"/>
      <c r="AZ66" s="356"/>
      <c r="BA66" s="356"/>
      <c r="BB66" s="356"/>
      <c r="BC66" s="356"/>
      <c r="BD66" s="356"/>
      <c r="BE66" s="356"/>
      <c r="BF66" s="356"/>
      <c r="BG66" s="356"/>
      <c r="BH66" s="356"/>
      <c r="BI66" s="356"/>
      <c r="BJ66" s="356"/>
      <c r="BK66" s="356"/>
      <c r="BL66" s="356"/>
      <c r="BM66" s="356"/>
      <c r="BN66" s="356"/>
      <c r="BO66" s="356"/>
      <c r="BP66" s="356"/>
      <c r="BQ66" s="356"/>
      <c r="BR66" s="356"/>
    </row>
    <row r="67" spans="2:70" ht="14.25" customHeight="1">
      <c r="B67" s="399" t="s">
        <v>18</v>
      </c>
      <c r="C67" s="88">
        <v>672</v>
      </c>
      <c r="D67" s="89">
        <v>515.80668154761861</v>
      </c>
      <c r="E67" s="88">
        <v>652</v>
      </c>
      <c r="F67" s="89">
        <v>525.41500000000008</v>
      </c>
      <c r="G67" s="88">
        <v>0</v>
      </c>
      <c r="H67" s="89">
        <v>0</v>
      </c>
      <c r="I67" s="88">
        <v>1324</v>
      </c>
      <c r="J67" s="390">
        <v>520.53827039274915</v>
      </c>
      <c r="K67" s="88">
        <v>87011</v>
      </c>
      <c r="L67" s="89">
        <v>868.90509728655115</v>
      </c>
      <c r="M67" s="88">
        <v>71248</v>
      </c>
      <c r="N67" s="89">
        <v>803.02203977655495</v>
      </c>
      <c r="O67" s="88">
        <v>0</v>
      </c>
      <c r="P67" s="89">
        <v>0</v>
      </c>
      <c r="Q67" s="88">
        <v>158259</v>
      </c>
      <c r="R67" s="390">
        <v>839.2446288046815</v>
      </c>
      <c r="U67" s="356"/>
      <c r="V67" s="366"/>
      <c r="W67" s="357"/>
      <c r="X67" s="366"/>
      <c r="Y67" s="357"/>
      <c r="Z67" s="366"/>
      <c r="AA67" s="357"/>
      <c r="AB67" s="366"/>
      <c r="AC67" s="357"/>
      <c r="AD67" s="366"/>
      <c r="AE67" s="357"/>
      <c r="AF67" s="366"/>
      <c r="AG67" s="357"/>
      <c r="AH67" s="366"/>
      <c r="AI67" s="357"/>
      <c r="AJ67" s="366"/>
      <c r="AK67" s="357"/>
      <c r="AL67" s="356"/>
      <c r="AM67" s="356"/>
      <c r="AN67" s="356"/>
      <c r="AO67" s="356"/>
      <c r="AP67" s="356"/>
      <c r="AQ67" s="356"/>
      <c r="AR67" s="356"/>
      <c r="AS67" s="356"/>
      <c r="AT67" s="356"/>
      <c r="AU67" s="356"/>
      <c r="AV67" s="356"/>
      <c r="AW67" s="356"/>
      <c r="AX67" s="356"/>
      <c r="AY67" s="356"/>
      <c r="AZ67" s="356"/>
      <c r="BA67" s="356"/>
      <c r="BB67" s="356"/>
      <c r="BC67" s="356"/>
      <c r="BD67" s="356"/>
      <c r="BE67" s="356"/>
      <c r="BF67" s="356"/>
      <c r="BG67" s="356"/>
      <c r="BH67" s="356"/>
      <c r="BI67" s="356"/>
      <c r="BJ67" s="356"/>
      <c r="BK67" s="356"/>
      <c r="BL67" s="356"/>
      <c r="BM67" s="356"/>
      <c r="BN67" s="356"/>
      <c r="BO67" s="356"/>
      <c r="BP67" s="356"/>
      <c r="BQ67" s="356"/>
      <c r="BR67" s="356"/>
    </row>
    <row r="68" spans="2:70" ht="14.25" customHeight="1">
      <c r="B68" s="399" t="s">
        <v>19</v>
      </c>
      <c r="C68" s="88">
        <v>2542</v>
      </c>
      <c r="D68" s="89">
        <v>572.53009834775798</v>
      </c>
      <c r="E68" s="88">
        <v>2703</v>
      </c>
      <c r="F68" s="89">
        <v>590.40314095449537</v>
      </c>
      <c r="G68" s="88">
        <v>0</v>
      </c>
      <c r="H68" s="89">
        <v>0</v>
      </c>
      <c r="I68" s="88">
        <v>5245</v>
      </c>
      <c r="J68" s="390">
        <v>581.74093422306987</v>
      </c>
      <c r="K68" s="88">
        <v>129823</v>
      </c>
      <c r="L68" s="89">
        <v>887.68217634779694</v>
      </c>
      <c r="M68" s="88">
        <v>117424</v>
      </c>
      <c r="N68" s="89">
        <v>789.01786406526696</v>
      </c>
      <c r="O68" s="88">
        <v>1</v>
      </c>
      <c r="P68" s="89">
        <v>392.13</v>
      </c>
      <c r="Q68" s="88">
        <v>247248</v>
      </c>
      <c r="R68" s="390">
        <v>840.82212588170569</v>
      </c>
      <c r="U68" s="356"/>
      <c r="V68" s="366"/>
      <c r="W68" s="357"/>
      <c r="X68" s="366"/>
      <c r="Y68" s="357"/>
      <c r="Z68" s="366"/>
      <c r="AA68" s="357"/>
      <c r="AB68" s="366"/>
      <c r="AC68" s="357"/>
      <c r="AD68" s="366"/>
      <c r="AE68" s="357"/>
      <c r="AF68" s="366"/>
      <c r="AG68" s="357"/>
      <c r="AH68" s="366"/>
      <c r="AI68" s="357"/>
      <c r="AJ68" s="366"/>
      <c r="AK68" s="357"/>
      <c r="AL68" s="356"/>
      <c r="AM68" s="356"/>
      <c r="AN68" s="356"/>
      <c r="AO68" s="356"/>
      <c r="AP68" s="356"/>
      <c r="AQ68" s="356"/>
      <c r="AR68" s="356"/>
      <c r="AS68" s="356"/>
      <c r="AT68" s="356"/>
      <c r="AU68" s="356"/>
      <c r="AV68" s="356"/>
      <c r="AW68" s="356"/>
      <c r="AX68" s="356"/>
      <c r="AY68" s="356"/>
      <c r="AZ68" s="356"/>
      <c r="BA68" s="356"/>
      <c r="BB68" s="356"/>
      <c r="BC68" s="356"/>
      <c r="BD68" s="356"/>
      <c r="BE68" s="356"/>
      <c r="BF68" s="356"/>
      <c r="BG68" s="356"/>
      <c r="BH68" s="356"/>
      <c r="BI68" s="356"/>
      <c r="BJ68" s="356"/>
      <c r="BK68" s="356"/>
      <c r="BL68" s="356"/>
      <c r="BM68" s="356"/>
      <c r="BN68" s="356"/>
      <c r="BO68" s="356"/>
      <c r="BP68" s="356"/>
      <c r="BQ68" s="356"/>
      <c r="BR68" s="356"/>
    </row>
    <row r="69" spans="2:70" ht="14.25" customHeight="1">
      <c r="B69" s="399" t="s">
        <v>20</v>
      </c>
      <c r="C69" s="88">
        <v>3775</v>
      </c>
      <c r="D69" s="89">
        <v>579.6170569536439</v>
      </c>
      <c r="E69" s="88">
        <v>4369</v>
      </c>
      <c r="F69" s="89">
        <v>622.89576104371793</v>
      </c>
      <c r="G69" s="88">
        <v>0</v>
      </c>
      <c r="H69" s="89">
        <v>0</v>
      </c>
      <c r="I69" s="88">
        <v>8144</v>
      </c>
      <c r="J69" s="390">
        <v>602.83472126719175</v>
      </c>
      <c r="K69" s="88">
        <v>195122</v>
      </c>
      <c r="L69" s="89">
        <v>1087.7382686216833</v>
      </c>
      <c r="M69" s="88">
        <v>183076</v>
      </c>
      <c r="N69" s="89">
        <v>834.51915002512635</v>
      </c>
      <c r="O69" s="88">
        <v>1</v>
      </c>
      <c r="P69" s="89">
        <v>529.47</v>
      </c>
      <c r="Q69" s="88">
        <v>378199</v>
      </c>
      <c r="R69" s="390">
        <v>965.16020357007858</v>
      </c>
      <c r="U69" s="356"/>
      <c r="V69" s="366"/>
      <c r="W69" s="357"/>
      <c r="X69" s="366"/>
      <c r="Y69" s="357"/>
      <c r="Z69" s="366"/>
      <c r="AA69" s="357"/>
      <c r="AB69" s="366"/>
      <c r="AC69" s="357"/>
      <c r="AD69" s="366"/>
      <c r="AE69" s="357"/>
      <c r="AF69" s="366"/>
      <c r="AG69" s="357"/>
      <c r="AH69" s="366"/>
      <c r="AI69" s="357"/>
      <c r="AJ69" s="366"/>
      <c r="AK69" s="357"/>
      <c r="AL69" s="356"/>
      <c r="AM69" s="356"/>
      <c r="AN69" s="356"/>
      <c r="AO69" s="356"/>
      <c r="AP69" s="356"/>
      <c r="AQ69" s="356"/>
      <c r="AR69" s="356"/>
      <c r="AS69" s="356"/>
      <c r="AT69" s="356"/>
      <c r="AU69" s="356"/>
      <c r="AV69" s="356"/>
      <c r="AW69" s="356"/>
      <c r="AX69" s="356"/>
      <c r="AY69" s="356"/>
      <c r="AZ69" s="356"/>
      <c r="BA69" s="356"/>
      <c r="BB69" s="356"/>
      <c r="BC69" s="356"/>
      <c r="BD69" s="356"/>
      <c r="BE69" s="356"/>
      <c r="BF69" s="356"/>
      <c r="BG69" s="356"/>
      <c r="BH69" s="356"/>
      <c r="BI69" s="356"/>
      <c r="BJ69" s="356"/>
      <c r="BK69" s="356"/>
      <c r="BL69" s="356"/>
      <c r="BM69" s="356"/>
      <c r="BN69" s="356"/>
      <c r="BO69" s="356"/>
      <c r="BP69" s="356"/>
      <c r="BQ69" s="356"/>
      <c r="BR69" s="356"/>
    </row>
    <row r="70" spans="2:70" ht="14.25" customHeight="1">
      <c r="B70" s="399" t="s">
        <v>21</v>
      </c>
      <c r="C70" s="88">
        <v>2979</v>
      </c>
      <c r="D70" s="89">
        <v>608.40760993622177</v>
      </c>
      <c r="E70" s="88">
        <v>4911</v>
      </c>
      <c r="F70" s="89">
        <v>645.80041743025959</v>
      </c>
      <c r="G70" s="88">
        <v>0</v>
      </c>
      <c r="H70" s="89">
        <v>0</v>
      </c>
      <c r="I70" s="88">
        <v>7890</v>
      </c>
      <c r="J70" s="390">
        <v>631.68214448669323</v>
      </c>
      <c r="K70" s="88">
        <v>435584</v>
      </c>
      <c r="L70" s="89">
        <v>1379.7520608654113</v>
      </c>
      <c r="M70" s="88">
        <v>347544</v>
      </c>
      <c r="N70" s="89">
        <v>1023.3620660405594</v>
      </c>
      <c r="O70" s="88">
        <v>1</v>
      </c>
      <c r="P70" s="89">
        <v>790.95</v>
      </c>
      <c r="Q70" s="88">
        <v>783129</v>
      </c>
      <c r="R70" s="390">
        <v>1221.5893658771408</v>
      </c>
      <c r="U70" s="356"/>
      <c r="V70" s="366"/>
      <c r="W70" s="357"/>
      <c r="X70" s="366"/>
      <c r="Y70" s="357"/>
      <c r="Z70" s="366"/>
      <c r="AA70" s="357"/>
      <c r="AB70" s="366"/>
      <c r="AC70" s="357"/>
      <c r="AD70" s="366"/>
      <c r="AE70" s="357"/>
      <c r="AF70" s="366"/>
      <c r="AG70" s="357"/>
      <c r="AH70" s="366"/>
      <c r="AI70" s="357"/>
      <c r="AJ70" s="366"/>
      <c r="AK70" s="357"/>
      <c r="AL70" s="356"/>
      <c r="AM70" s="356"/>
      <c r="AN70" s="356"/>
      <c r="AO70" s="356"/>
      <c r="AP70" s="356"/>
      <c r="AQ70" s="356"/>
      <c r="AR70" s="356"/>
      <c r="AS70" s="356"/>
      <c r="AT70" s="356"/>
      <c r="AU70" s="356"/>
      <c r="AV70" s="356"/>
      <c r="AW70" s="356"/>
      <c r="AX70" s="356"/>
      <c r="AY70" s="356"/>
      <c r="AZ70" s="356"/>
      <c r="BA70" s="356"/>
      <c r="BB70" s="356"/>
      <c r="BC70" s="356"/>
      <c r="BD70" s="356"/>
      <c r="BE70" s="356"/>
      <c r="BF70" s="356"/>
      <c r="BG70" s="356"/>
      <c r="BH70" s="356"/>
      <c r="BI70" s="356"/>
      <c r="BJ70" s="356"/>
      <c r="BK70" s="356"/>
      <c r="BL70" s="356"/>
      <c r="BM70" s="356"/>
      <c r="BN70" s="356"/>
      <c r="BO70" s="356"/>
      <c r="BP70" s="356"/>
      <c r="BQ70" s="356"/>
      <c r="BR70" s="356"/>
    </row>
    <row r="71" spans="2:70" ht="14.25" customHeight="1">
      <c r="B71" s="399" t="s">
        <v>22</v>
      </c>
      <c r="C71" s="88">
        <v>1637</v>
      </c>
      <c r="D71" s="89">
        <v>638.59899205864656</v>
      </c>
      <c r="E71" s="88">
        <v>3712</v>
      </c>
      <c r="F71" s="89">
        <v>689.59866379310074</v>
      </c>
      <c r="G71" s="88">
        <v>0</v>
      </c>
      <c r="H71" s="89">
        <v>0</v>
      </c>
      <c r="I71" s="88">
        <v>5349</v>
      </c>
      <c r="J71" s="390">
        <v>673.99080014955962</v>
      </c>
      <c r="K71" s="88">
        <v>969221</v>
      </c>
      <c r="L71" s="89">
        <v>1436.7831200004989</v>
      </c>
      <c r="M71" s="88">
        <v>815944</v>
      </c>
      <c r="N71" s="89">
        <v>1078.9638660251212</v>
      </c>
      <c r="O71" s="88">
        <v>0</v>
      </c>
      <c r="P71" s="89">
        <v>0</v>
      </c>
      <c r="Q71" s="88">
        <v>1785165</v>
      </c>
      <c r="R71" s="390">
        <v>1273.2349474978532</v>
      </c>
      <c r="U71" s="356"/>
      <c r="V71" s="366"/>
      <c r="W71" s="357"/>
      <c r="X71" s="366"/>
      <c r="Y71" s="357"/>
      <c r="Z71" s="366"/>
      <c r="AA71" s="357"/>
      <c r="AB71" s="366"/>
      <c r="AC71" s="357"/>
      <c r="AD71" s="366"/>
      <c r="AE71" s="357"/>
      <c r="AF71" s="366"/>
      <c r="AG71" s="357"/>
      <c r="AH71" s="366"/>
      <c r="AI71" s="357"/>
      <c r="AJ71" s="366"/>
      <c r="AK71" s="357"/>
      <c r="AL71" s="356"/>
      <c r="AM71" s="356"/>
      <c r="AN71" s="356"/>
      <c r="AO71" s="356"/>
      <c r="AP71" s="356"/>
      <c r="AQ71" s="356"/>
      <c r="AR71" s="356"/>
      <c r="AS71" s="356"/>
      <c r="AT71" s="356"/>
      <c r="AU71" s="356"/>
      <c r="AV71" s="356"/>
      <c r="AW71" s="356"/>
      <c r="AX71" s="356"/>
      <c r="AY71" s="356"/>
      <c r="AZ71" s="356"/>
      <c r="BA71" s="356"/>
      <c r="BB71" s="356"/>
      <c r="BC71" s="356"/>
      <c r="BD71" s="356"/>
      <c r="BE71" s="356"/>
      <c r="BF71" s="356"/>
      <c r="BG71" s="356"/>
      <c r="BH71" s="356"/>
      <c r="BI71" s="356"/>
      <c r="BJ71" s="356"/>
      <c r="BK71" s="356"/>
      <c r="BL71" s="356"/>
      <c r="BM71" s="356"/>
      <c r="BN71" s="356"/>
      <c r="BO71" s="356"/>
      <c r="BP71" s="356"/>
      <c r="BQ71" s="356"/>
      <c r="BR71" s="356"/>
    </row>
    <row r="72" spans="2:70" ht="14.25" customHeight="1">
      <c r="B72" s="399" t="s">
        <v>23</v>
      </c>
      <c r="C72" s="88">
        <v>966</v>
      </c>
      <c r="D72" s="89">
        <v>609.60537267080838</v>
      </c>
      <c r="E72" s="88">
        <v>3366</v>
      </c>
      <c r="F72" s="89">
        <v>647.83662804515484</v>
      </c>
      <c r="G72" s="88">
        <v>0</v>
      </c>
      <c r="H72" s="89">
        <v>0</v>
      </c>
      <c r="I72" s="88">
        <v>4332</v>
      </c>
      <c r="J72" s="390">
        <v>639.31137580793904</v>
      </c>
      <c r="K72" s="88">
        <v>916349</v>
      </c>
      <c r="L72" s="89">
        <v>1420.5774334342086</v>
      </c>
      <c r="M72" s="88">
        <v>829647</v>
      </c>
      <c r="N72" s="89">
        <v>923.80641548755193</v>
      </c>
      <c r="O72" s="88">
        <v>3</v>
      </c>
      <c r="P72" s="89">
        <v>997.52666666666676</v>
      </c>
      <c r="Q72" s="88">
        <v>1745999</v>
      </c>
      <c r="R72" s="390">
        <v>1184.5258355359908</v>
      </c>
      <c r="U72" s="356"/>
      <c r="V72" s="366"/>
      <c r="W72" s="357"/>
      <c r="X72" s="366"/>
      <c r="Y72" s="357"/>
      <c r="Z72" s="366"/>
      <c r="AA72" s="357"/>
      <c r="AB72" s="366"/>
      <c r="AC72" s="357"/>
      <c r="AD72" s="366"/>
      <c r="AE72" s="357"/>
      <c r="AF72" s="366"/>
      <c r="AG72" s="357"/>
      <c r="AH72" s="366"/>
      <c r="AI72" s="357"/>
      <c r="AJ72" s="366"/>
      <c r="AK72" s="357"/>
      <c r="AL72" s="356"/>
      <c r="AM72" s="356"/>
      <c r="AN72" s="356"/>
      <c r="AO72" s="356"/>
      <c r="AP72" s="356"/>
      <c r="AQ72" s="356"/>
      <c r="AR72" s="356"/>
      <c r="AS72" s="356"/>
      <c r="AT72" s="356"/>
      <c r="AU72" s="356"/>
      <c r="AV72" s="356"/>
      <c r="AW72" s="356"/>
      <c r="AX72" s="356"/>
      <c r="AY72" s="356"/>
      <c r="AZ72" s="356"/>
      <c r="BA72" s="356"/>
      <c r="BB72" s="356"/>
      <c r="BC72" s="356"/>
      <c r="BD72" s="356"/>
      <c r="BE72" s="356"/>
      <c r="BF72" s="356"/>
      <c r="BG72" s="356"/>
      <c r="BH72" s="356"/>
      <c r="BI72" s="356"/>
      <c r="BJ72" s="356"/>
      <c r="BK72" s="356"/>
      <c r="BL72" s="356"/>
      <c r="BM72" s="356"/>
      <c r="BN72" s="356"/>
      <c r="BO72" s="356"/>
      <c r="BP72" s="356"/>
      <c r="BQ72" s="356"/>
      <c r="BR72" s="356"/>
    </row>
    <row r="73" spans="2:70" ht="14.25" customHeight="1">
      <c r="B73" s="399" t="s">
        <v>24</v>
      </c>
      <c r="C73" s="88">
        <v>555</v>
      </c>
      <c r="D73" s="89">
        <v>574.95409009009006</v>
      </c>
      <c r="E73" s="88">
        <v>2908</v>
      </c>
      <c r="F73" s="89">
        <v>617.68689477303781</v>
      </c>
      <c r="G73" s="88">
        <v>0</v>
      </c>
      <c r="H73" s="89">
        <v>0</v>
      </c>
      <c r="I73" s="88">
        <v>3463</v>
      </c>
      <c r="J73" s="390">
        <v>610.83829338723467</v>
      </c>
      <c r="K73" s="88">
        <v>739976</v>
      </c>
      <c r="L73" s="89">
        <v>1316.167794577128</v>
      </c>
      <c r="M73" s="88">
        <v>791036</v>
      </c>
      <c r="N73" s="89">
        <v>788.24520535095689</v>
      </c>
      <c r="O73" s="88">
        <v>4</v>
      </c>
      <c r="P73" s="89">
        <v>659.89499999999998</v>
      </c>
      <c r="Q73" s="88">
        <v>1531016</v>
      </c>
      <c r="R73" s="390">
        <v>1043.4022595452984</v>
      </c>
      <c r="S73" s="97"/>
      <c r="U73" s="356"/>
      <c r="V73" s="366"/>
      <c r="W73" s="357"/>
      <c r="X73" s="366"/>
      <c r="Y73" s="357"/>
      <c r="Z73" s="366"/>
      <c r="AA73" s="357"/>
      <c r="AB73" s="366"/>
      <c r="AC73" s="357"/>
      <c r="AD73" s="366"/>
      <c r="AE73" s="357"/>
      <c r="AF73" s="366"/>
      <c r="AG73" s="357"/>
      <c r="AH73" s="366"/>
      <c r="AI73" s="357"/>
      <c r="AJ73" s="366"/>
      <c r="AK73" s="357"/>
      <c r="AL73" s="356"/>
      <c r="AM73" s="356"/>
      <c r="AN73" s="356"/>
      <c r="AO73" s="356"/>
      <c r="AP73" s="356"/>
      <c r="AQ73" s="356"/>
      <c r="AR73" s="356"/>
      <c r="AS73" s="356"/>
      <c r="AT73" s="356"/>
      <c r="AU73" s="356"/>
      <c r="AV73" s="356"/>
      <c r="AW73" s="356"/>
      <c r="AX73" s="356"/>
      <c r="AY73" s="356"/>
      <c r="AZ73" s="356"/>
      <c r="BA73" s="356"/>
      <c r="BB73" s="356"/>
      <c r="BC73" s="356"/>
      <c r="BD73" s="356"/>
      <c r="BE73" s="356"/>
      <c r="BF73" s="356"/>
      <c r="BG73" s="356"/>
      <c r="BH73" s="356"/>
      <c r="BI73" s="356"/>
      <c r="BJ73" s="356"/>
      <c r="BK73" s="356"/>
      <c r="BL73" s="356"/>
      <c r="BM73" s="356"/>
      <c r="BN73" s="356"/>
      <c r="BO73" s="356"/>
      <c r="BP73" s="356"/>
      <c r="BQ73" s="356"/>
      <c r="BR73" s="356"/>
    </row>
    <row r="74" spans="2:70" ht="14.25" customHeight="1">
      <c r="B74" s="399" t="s">
        <v>25</v>
      </c>
      <c r="C74" s="88">
        <v>246</v>
      </c>
      <c r="D74" s="89">
        <v>524.50914634146238</v>
      </c>
      <c r="E74" s="88">
        <v>2144</v>
      </c>
      <c r="F74" s="89">
        <v>605.57552238805954</v>
      </c>
      <c r="G74" s="88">
        <v>0</v>
      </c>
      <c r="H74" s="89">
        <v>0</v>
      </c>
      <c r="I74" s="88">
        <v>2390</v>
      </c>
      <c r="J74" s="390">
        <v>597.23145188284491</v>
      </c>
      <c r="K74" s="88">
        <v>498710</v>
      </c>
      <c r="L74" s="89">
        <v>1155.3952249002434</v>
      </c>
      <c r="M74" s="88">
        <v>687072</v>
      </c>
      <c r="N74" s="89">
        <v>720.66299186984531</v>
      </c>
      <c r="O74" s="88">
        <v>13</v>
      </c>
      <c r="P74" s="89">
        <v>860.75846153846157</v>
      </c>
      <c r="Q74" s="88">
        <v>1185795</v>
      </c>
      <c r="R74" s="390">
        <v>903.49993516585823</v>
      </c>
      <c r="U74" s="356"/>
      <c r="V74" s="366"/>
      <c r="W74" s="357"/>
      <c r="X74" s="366"/>
      <c r="Y74" s="357"/>
      <c r="Z74" s="366"/>
      <c r="AA74" s="357"/>
      <c r="AB74" s="366"/>
      <c r="AC74" s="357"/>
      <c r="AD74" s="366"/>
      <c r="AE74" s="357"/>
      <c r="AF74" s="366"/>
      <c r="AG74" s="357"/>
      <c r="AH74" s="366"/>
      <c r="AI74" s="357"/>
      <c r="AJ74" s="366"/>
      <c r="AK74" s="357"/>
      <c r="AL74" s="356"/>
      <c r="AM74" s="356"/>
      <c r="AN74" s="356"/>
      <c r="AO74" s="356"/>
      <c r="AP74" s="356"/>
      <c r="AQ74" s="356"/>
      <c r="AR74" s="356"/>
      <c r="AS74" s="356"/>
      <c r="AT74" s="356"/>
      <c r="AU74" s="356"/>
      <c r="AV74" s="356"/>
      <c r="AW74" s="356"/>
      <c r="AX74" s="356"/>
      <c r="AY74" s="356"/>
      <c r="AZ74" s="356"/>
      <c r="BA74" s="356"/>
      <c r="BB74" s="356"/>
      <c r="BC74" s="356"/>
      <c r="BD74" s="356"/>
      <c r="BE74" s="356"/>
      <c r="BF74" s="356"/>
      <c r="BG74" s="356"/>
      <c r="BH74" s="356"/>
      <c r="BI74" s="356"/>
      <c r="BJ74" s="356"/>
      <c r="BK74" s="356"/>
      <c r="BL74" s="356"/>
      <c r="BM74" s="356"/>
      <c r="BN74" s="356"/>
      <c r="BO74" s="356"/>
      <c r="BP74" s="356"/>
      <c r="BQ74" s="356"/>
      <c r="BR74" s="356"/>
    </row>
    <row r="75" spans="2:70" ht="14.25" customHeight="1">
      <c r="B75" s="399" t="s">
        <v>26</v>
      </c>
      <c r="C75" s="88">
        <v>393</v>
      </c>
      <c r="D75" s="89">
        <v>485.23977099236527</v>
      </c>
      <c r="E75" s="88">
        <v>4183</v>
      </c>
      <c r="F75" s="89">
        <v>562.0590461391273</v>
      </c>
      <c r="G75" s="88">
        <v>0</v>
      </c>
      <c r="H75" s="89">
        <v>0</v>
      </c>
      <c r="I75" s="88">
        <v>4576</v>
      </c>
      <c r="J75" s="390">
        <v>555.46158653845475</v>
      </c>
      <c r="K75" s="88">
        <v>555089</v>
      </c>
      <c r="L75" s="89">
        <v>1020.745303059503</v>
      </c>
      <c r="M75" s="88">
        <v>1142294</v>
      </c>
      <c r="N75" s="89">
        <v>679.66679366256528</v>
      </c>
      <c r="O75" s="88">
        <v>30</v>
      </c>
      <c r="P75" s="89">
        <v>654.93066666666675</v>
      </c>
      <c r="Q75" s="88">
        <v>1697413</v>
      </c>
      <c r="R75" s="390">
        <v>791.20605170926751</v>
      </c>
      <c r="U75" s="356"/>
      <c r="V75" s="366"/>
      <c r="W75" s="357"/>
      <c r="X75" s="366"/>
      <c r="Y75" s="357"/>
      <c r="Z75" s="366"/>
      <c r="AA75" s="357"/>
      <c r="AB75" s="366"/>
      <c r="AC75" s="357"/>
      <c r="AD75" s="366"/>
      <c r="AE75" s="357"/>
      <c r="AF75" s="366"/>
      <c r="AG75" s="357"/>
      <c r="AH75" s="366"/>
      <c r="AI75" s="357"/>
      <c r="AJ75" s="366"/>
      <c r="AK75" s="357"/>
      <c r="AL75" s="356"/>
      <c r="AM75" s="356"/>
      <c r="AN75" s="356"/>
      <c r="AO75" s="356"/>
      <c r="AP75" s="356"/>
      <c r="AQ75" s="356"/>
      <c r="AR75" s="356"/>
      <c r="AS75" s="356"/>
      <c r="AT75" s="356"/>
      <c r="AU75" s="356"/>
      <c r="AV75" s="356"/>
      <c r="AW75" s="356"/>
      <c r="AX75" s="356"/>
      <c r="AY75" s="356"/>
      <c r="AZ75" s="356"/>
      <c r="BA75" s="356"/>
      <c r="BB75" s="356"/>
      <c r="BC75" s="356"/>
      <c r="BD75" s="356"/>
      <c r="BE75" s="356"/>
      <c r="BF75" s="356"/>
      <c r="BG75" s="356"/>
      <c r="BH75" s="356"/>
      <c r="BI75" s="356"/>
      <c r="BJ75" s="356"/>
      <c r="BK75" s="356"/>
      <c r="BL75" s="356"/>
      <c r="BM75" s="356"/>
      <c r="BN75" s="356"/>
      <c r="BO75" s="356"/>
      <c r="BP75" s="356"/>
      <c r="BQ75" s="356"/>
      <c r="BR75" s="356"/>
    </row>
    <row r="76" spans="2:70" ht="14.25" customHeight="1">
      <c r="B76" s="399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90">
        <v>0</v>
      </c>
      <c r="K76" s="88">
        <v>69</v>
      </c>
      <c r="L76" s="89">
        <v>1638.8543478260874</v>
      </c>
      <c r="M76" s="88">
        <v>30</v>
      </c>
      <c r="N76" s="89">
        <v>784.14966666666669</v>
      </c>
      <c r="O76" s="88">
        <v>0</v>
      </c>
      <c r="P76" s="89">
        <v>0</v>
      </c>
      <c r="Q76" s="88">
        <v>99</v>
      </c>
      <c r="R76" s="390">
        <v>1379.8529292929295</v>
      </c>
      <c r="U76" s="356"/>
      <c r="V76" s="366"/>
      <c r="W76" s="357"/>
      <c r="X76" s="366"/>
      <c r="Y76" s="357"/>
      <c r="Z76" s="366"/>
      <c r="AA76" s="357"/>
      <c r="AB76" s="366"/>
      <c r="AC76" s="357"/>
      <c r="AD76" s="366"/>
      <c r="AE76" s="357"/>
      <c r="AF76" s="366"/>
      <c r="AG76" s="357"/>
      <c r="AH76" s="366"/>
      <c r="AI76" s="357"/>
      <c r="AJ76" s="366"/>
      <c r="AK76" s="357"/>
      <c r="AL76" s="356"/>
      <c r="AM76" s="356"/>
      <c r="AN76" s="356"/>
      <c r="AO76" s="356"/>
      <c r="AP76" s="356"/>
      <c r="AQ76" s="356"/>
      <c r="AR76" s="356"/>
      <c r="AS76" s="356"/>
      <c r="AT76" s="356"/>
      <c r="AU76" s="356"/>
      <c r="AV76" s="356"/>
      <c r="AW76" s="356"/>
      <c r="AX76" s="356"/>
      <c r="AY76" s="356"/>
      <c r="AZ76" s="356"/>
      <c r="BA76" s="356"/>
      <c r="BB76" s="356"/>
      <c r="BC76" s="356"/>
      <c r="BD76" s="356"/>
      <c r="BE76" s="356"/>
      <c r="BF76" s="356"/>
      <c r="BG76" s="356"/>
      <c r="BH76" s="356"/>
      <c r="BI76" s="356"/>
      <c r="BJ76" s="356"/>
      <c r="BK76" s="356"/>
      <c r="BL76" s="356"/>
      <c r="BM76" s="356"/>
      <c r="BN76" s="356"/>
      <c r="BO76" s="356"/>
      <c r="BP76" s="356"/>
      <c r="BQ76" s="356"/>
      <c r="BR76" s="356"/>
    </row>
    <row r="77" spans="2:70" ht="14.25" customHeight="1">
      <c r="B77" s="402" t="s">
        <v>6</v>
      </c>
      <c r="C77" s="98">
        <v>14269</v>
      </c>
      <c r="D77" s="99">
        <v>576.83388394421581</v>
      </c>
      <c r="E77" s="98">
        <v>29535</v>
      </c>
      <c r="F77" s="99">
        <v>616.01400338581198</v>
      </c>
      <c r="G77" s="98">
        <v>0</v>
      </c>
      <c r="H77" s="99">
        <v>0</v>
      </c>
      <c r="I77" s="98">
        <v>43804</v>
      </c>
      <c r="J77" s="393">
        <v>603.25121632727542</v>
      </c>
      <c r="K77" s="98">
        <v>4719222</v>
      </c>
      <c r="L77" s="99">
        <v>1254.711620703584</v>
      </c>
      <c r="M77" s="98">
        <v>5148876</v>
      </c>
      <c r="N77" s="99">
        <v>831.442160657974</v>
      </c>
      <c r="O77" s="98">
        <v>55</v>
      </c>
      <c r="P77" s="99">
        <v>709.34145454545455</v>
      </c>
      <c r="Q77" s="98">
        <v>9868153</v>
      </c>
      <c r="R77" s="393">
        <v>1033.8605698817191</v>
      </c>
      <c r="U77" s="356"/>
      <c r="V77" s="366"/>
      <c r="W77" s="357"/>
      <c r="X77" s="366"/>
      <c r="Y77" s="357"/>
      <c r="Z77" s="366"/>
      <c r="AA77" s="357"/>
      <c r="AB77" s="366"/>
      <c r="AC77" s="357"/>
      <c r="AD77" s="366"/>
      <c r="AE77" s="357"/>
      <c r="AF77" s="366"/>
      <c r="AG77" s="357"/>
      <c r="AH77" s="366"/>
      <c r="AI77" s="357"/>
      <c r="AJ77" s="366"/>
      <c r="AK77" s="357"/>
      <c r="AL77" s="356"/>
      <c r="AM77" s="356"/>
      <c r="AN77" s="356"/>
      <c r="AO77" s="356"/>
      <c r="AP77" s="356"/>
      <c r="AQ77" s="356"/>
      <c r="AR77" s="356"/>
      <c r="AS77" s="356"/>
      <c r="AT77" s="356"/>
      <c r="AU77" s="356"/>
      <c r="AV77" s="356"/>
      <c r="AW77" s="356"/>
      <c r="AX77" s="356"/>
      <c r="AY77" s="356"/>
      <c r="AZ77" s="356"/>
      <c r="BA77" s="356"/>
      <c r="BB77" s="356"/>
      <c r="BC77" s="356"/>
      <c r="BD77" s="356"/>
      <c r="BE77" s="356"/>
      <c r="BF77" s="356"/>
      <c r="BG77" s="356"/>
      <c r="BH77" s="356"/>
      <c r="BI77" s="356"/>
      <c r="BJ77" s="356"/>
      <c r="BK77" s="356"/>
      <c r="BL77" s="356"/>
      <c r="BM77" s="356"/>
      <c r="BN77" s="356"/>
      <c r="BO77" s="356"/>
      <c r="BP77" s="356"/>
      <c r="BQ77" s="356"/>
      <c r="BR77" s="356"/>
    </row>
    <row r="78" spans="2:70" ht="14.25" customHeight="1" thickBot="1">
      <c r="B78" s="401" t="s">
        <v>27</v>
      </c>
      <c r="C78" s="92">
        <v>60.108346765715886</v>
      </c>
      <c r="D78" s="92" t="s">
        <v>204</v>
      </c>
      <c r="E78" s="92">
        <v>68.131742001015738</v>
      </c>
      <c r="F78" s="92" t="s">
        <v>204</v>
      </c>
      <c r="G78" s="92">
        <v>0</v>
      </c>
      <c r="H78" s="92">
        <v>0</v>
      </c>
      <c r="I78" s="92">
        <v>65.518149027486075</v>
      </c>
      <c r="J78" s="392" t="s">
        <v>204</v>
      </c>
      <c r="K78" s="92">
        <v>70.456651823460447</v>
      </c>
      <c r="L78" s="92" t="s">
        <v>204</v>
      </c>
      <c r="M78" s="92">
        <v>73.776887383080194</v>
      </c>
      <c r="N78" s="92" t="s">
        <v>204</v>
      </c>
      <c r="O78" s="92">
        <v>81.381818181818176</v>
      </c>
      <c r="P78" s="92" t="s">
        <v>204</v>
      </c>
      <c r="Q78" s="92">
        <v>72.189089966471613</v>
      </c>
      <c r="R78" s="392" t="s">
        <v>204</v>
      </c>
      <c r="U78" s="356"/>
      <c r="V78" s="366"/>
      <c r="W78" s="357"/>
      <c r="X78" s="366"/>
      <c r="Y78" s="357"/>
      <c r="Z78" s="366"/>
      <c r="AA78" s="357"/>
      <c r="AB78" s="366"/>
      <c r="AC78" s="357"/>
      <c r="AD78" s="366"/>
      <c r="AE78" s="357"/>
      <c r="AF78" s="366"/>
      <c r="AG78" s="357"/>
      <c r="AH78" s="366"/>
      <c r="AI78" s="357"/>
      <c r="AJ78" s="366"/>
      <c r="AK78" s="357"/>
      <c r="AL78" s="356"/>
      <c r="AM78" s="356"/>
      <c r="AN78" s="356"/>
      <c r="AO78" s="356"/>
      <c r="AP78" s="356"/>
      <c r="AQ78" s="356"/>
      <c r="AR78" s="356"/>
      <c r="AS78" s="356"/>
      <c r="AT78" s="356"/>
      <c r="AU78" s="356"/>
      <c r="AV78" s="356"/>
      <c r="AW78" s="356"/>
      <c r="AX78" s="356"/>
      <c r="AY78" s="356"/>
      <c r="AZ78" s="356"/>
      <c r="BA78" s="356"/>
      <c r="BB78" s="356"/>
      <c r="BC78" s="356"/>
      <c r="BD78" s="356"/>
      <c r="BE78" s="356"/>
      <c r="BF78" s="356"/>
      <c r="BG78" s="356"/>
      <c r="BH78" s="356"/>
      <c r="BI78" s="356"/>
      <c r="BJ78" s="356"/>
      <c r="BK78" s="356"/>
      <c r="BL78" s="356"/>
      <c r="BM78" s="356"/>
      <c r="BN78" s="356"/>
      <c r="BO78" s="356"/>
      <c r="BP78" s="356"/>
      <c r="BQ78" s="356"/>
      <c r="BR78" s="356"/>
    </row>
    <row r="79" spans="2:70" ht="16.350000000000001" customHeight="1" thickTop="1">
      <c r="U79" s="356"/>
      <c r="V79" s="354"/>
      <c r="W79" s="353"/>
      <c r="X79" s="354"/>
      <c r="Y79" s="353"/>
      <c r="Z79" s="354"/>
      <c r="AA79" s="353"/>
      <c r="AB79" s="354"/>
      <c r="AC79" s="353"/>
      <c r="AD79" s="354"/>
      <c r="AE79" s="353"/>
      <c r="AF79" s="354"/>
      <c r="AG79" s="353"/>
      <c r="AH79" s="354"/>
      <c r="AI79" s="353"/>
      <c r="AJ79" s="354"/>
      <c r="AK79" s="353"/>
      <c r="AL79" s="356"/>
      <c r="AM79" s="356"/>
      <c r="AN79" s="356"/>
      <c r="AO79" s="356"/>
      <c r="AP79" s="356"/>
      <c r="AQ79" s="356"/>
      <c r="AR79" s="356"/>
      <c r="AS79" s="356"/>
      <c r="AT79" s="356"/>
      <c r="AU79" s="356"/>
      <c r="AV79" s="356"/>
      <c r="AW79" s="356"/>
      <c r="AX79" s="356"/>
      <c r="AY79" s="356"/>
      <c r="AZ79" s="356"/>
      <c r="BA79" s="356"/>
      <c r="BB79" s="356"/>
      <c r="BC79" s="356"/>
      <c r="BD79" s="356"/>
      <c r="BE79" s="356"/>
      <c r="BF79" s="356"/>
      <c r="BG79" s="356"/>
      <c r="BH79" s="356"/>
      <c r="BI79" s="356"/>
      <c r="BJ79" s="356"/>
      <c r="BK79" s="356"/>
      <c r="BL79" s="356"/>
      <c r="BM79" s="356"/>
      <c r="BN79" s="356"/>
      <c r="BO79" s="356"/>
      <c r="BP79" s="356"/>
      <c r="BQ79" s="356"/>
      <c r="BR79" s="356"/>
    </row>
    <row r="80" spans="2:70" ht="15">
      <c r="B80" s="436" t="s">
        <v>194</v>
      </c>
      <c r="C80" s="436"/>
      <c r="D80" s="436"/>
      <c r="Q80" s="100" t="s">
        <v>132</v>
      </c>
      <c r="U80" s="35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56"/>
      <c r="AM80" s="356"/>
      <c r="AN80" s="356"/>
      <c r="AO80" s="356"/>
      <c r="AP80" s="356"/>
      <c r="AQ80" s="356"/>
      <c r="AR80" s="356"/>
      <c r="AS80" s="356"/>
      <c r="AT80" s="356"/>
      <c r="AU80" s="356"/>
      <c r="AV80" s="356"/>
      <c r="AW80" s="356"/>
      <c r="AX80" s="356"/>
      <c r="AY80" s="356"/>
      <c r="AZ80" s="356"/>
      <c r="BA80" s="356"/>
      <c r="BB80" s="356"/>
      <c r="BC80" s="356"/>
      <c r="BD80" s="356"/>
      <c r="BE80" s="356"/>
      <c r="BF80" s="356"/>
      <c r="BG80" s="356"/>
      <c r="BH80" s="356"/>
      <c r="BI80" s="356"/>
      <c r="BJ80" s="356"/>
      <c r="BK80" s="356"/>
      <c r="BL80" s="356"/>
      <c r="BM80" s="356"/>
      <c r="BN80" s="356"/>
      <c r="BO80" s="356"/>
      <c r="BP80" s="356"/>
      <c r="BQ80" s="356"/>
      <c r="BR80" s="356"/>
    </row>
    <row r="81" spans="19:70">
      <c r="U81" s="356"/>
      <c r="V81" s="356"/>
      <c r="W81" s="356"/>
      <c r="X81" s="356"/>
      <c r="Y81" s="356"/>
      <c r="Z81" s="356"/>
      <c r="AA81" s="356"/>
      <c r="AB81" s="356"/>
      <c r="AC81" s="356"/>
      <c r="AD81" s="356"/>
      <c r="AE81" s="356"/>
      <c r="AF81" s="356"/>
      <c r="AG81" s="356"/>
      <c r="AH81" s="356"/>
      <c r="AI81" s="356"/>
      <c r="AJ81" s="356"/>
      <c r="AK81" s="356"/>
      <c r="AL81" s="356"/>
      <c r="AM81" s="356"/>
      <c r="AN81" s="356"/>
      <c r="AO81" s="356"/>
      <c r="AP81" s="356"/>
      <c r="AQ81" s="356"/>
      <c r="AR81" s="356"/>
      <c r="AS81" s="356"/>
      <c r="AT81" s="356"/>
      <c r="AU81" s="356"/>
      <c r="AV81" s="356"/>
      <c r="AW81" s="356"/>
      <c r="AX81" s="356"/>
      <c r="AY81" s="356"/>
      <c r="AZ81" s="356"/>
      <c r="BA81" s="356"/>
      <c r="BB81" s="356"/>
      <c r="BC81" s="356"/>
      <c r="BD81" s="356"/>
      <c r="BE81" s="356"/>
      <c r="BF81" s="356"/>
      <c r="BG81" s="356"/>
      <c r="BH81" s="356"/>
      <c r="BI81" s="356"/>
      <c r="BJ81" s="356"/>
      <c r="BK81" s="356"/>
      <c r="BL81" s="356"/>
      <c r="BM81" s="356"/>
      <c r="BN81" s="356"/>
      <c r="BO81" s="356"/>
      <c r="BP81" s="356"/>
      <c r="BQ81" s="356"/>
      <c r="BR81" s="356"/>
    </row>
    <row r="82" spans="19:70">
      <c r="U82" s="356"/>
      <c r="V82" s="356"/>
      <c r="W82" s="356"/>
      <c r="X82" s="356"/>
      <c r="Y82" s="356"/>
      <c r="Z82" s="356"/>
      <c r="AA82" s="356"/>
      <c r="AB82" s="356"/>
      <c r="AC82" s="356"/>
      <c r="AD82" s="356"/>
      <c r="AE82" s="356"/>
      <c r="AF82" s="356"/>
      <c r="AG82" s="356"/>
      <c r="AH82" s="356"/>
      <c r="AI82" s="356"/>
      <c r="AJ82" s="356"/>
      <c r="AK82" s="356"/>
      <c r="AL82" s="356"/>
      <c r="AM82" s="356"/>
      <c r="AN82" s="356"/>
      <c r="AO82" s="356"/>
      <c r="AP82" s="356"/>
      <c r="AQ82" s="356"/>
      <c r="AR82" s="356"/>
      <c r="AS82" s="356"/>
      <c r="AT82" s="356"/>
      <c r="AU82" s="356"/>
      <c r="AV82" s="356"/>
      <c r="AW82" s="356"/>
      <c r="AX82" s="356"/>
      <c r="AY82" s="356"/>
      <c r="AZ82" s="356"/>
      <c r="BA82" s="356"/>
      <c r="BB82" s="356"/>
      <c r="BC82" s="356"/>
      <c r="BD82" s="356"/>
      <c r="BE82" s="356"/>
      <c r="BF82" s="356"/>
      <c r="BG82" s="356"/>
      <c r="BH82" s="356"/>
      <c r="BI82" s="356"/>
      <c r="BJ82" s="356"/>
      <c r="BK82" s="356"/>
      <c r="BL82" s="356"/>
      <c r="BM82" s="356"/>
      <c r="BN82" s="356"/>
      <c r="BO82" s="356"/>
      <c r="BP82" s="356"/>
      <c r="BQ82" s="356"/>
      <c r="BR82" s="356"/>
    </row>
    <row r="83" spans="19:70">
      <c r="S83" s="97"/>
      <c r="U83" s="356"/>
      <c r="V83" s="356"/>
      <c r="W83" s="356"/>
      <c r="X83" s="356"/>
      <c r="Y83" s="356"/>
      <c r="Z83" s="356"/>
      <c r="AA83" s="356"/>
      <c r="AB83" s="356"/>
      <c r="AC83" s="356"/>
      <c r="AD83" s="356"/>
      <c r="AE83" s="356"/>
      <c r="AF83" s="356"/>
      <c r="AG83" s="356"/>
      <c r="AH83" s="356"/>
      <c r="AI83" s="356"/>
      <c r="AJ83" s="356"/>
      <c r="AK83" s="356"/>
      <c r="AL83" s="356"/>
      <c r="AM83" s="356"/>
      <c r="AN83" s="356"/>
      <c r="AO83" s="356"/>
      <c r="AP83" s="356"/>
      <c r="AQ83" s="356"/>
      <c r="AR83" s="356"/>
      <c r="AS83" s="356"/>
      <c r="AT83" s="356"/>
      <c r="AU83" s="356"/>
      <c r="AV83" s="356"/>
      <c r="AW83" s="356"/>
      <c r="AX83" s="356"/>
      <c r="AY83" s="356"/>
      <c r="AZ83" s="356"/>
      <c r="BA83" s="356"/>
      <c r="BB83" s="356"/>
      <c r="BC83" s="356"/>
      <c r="BD83" s="356"/>
      <c r="BE83" s="356"/>
      <c r="BF83" s="356"/>
      <c r="BG83" s="356"/>
      <c r="BH83" s="356"/>
      <c r="BI83" s="356"/>
      <c r="BJ83" s="356"/>
      <c r="BK83" s="356"/>
      <c r="BL83" s="356"/>
      <c r="BM83" s="356"/>
      <c r="BN83" s="356"/>
      <c r="BO83" s="356"/>
      <c r="BP83" s="356"/>
      <c r="BQ83" s="356"/>
      <c r="BR83" s="356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33" activePane="bottomLeft" state="frozen"/>
      <selection activeCell="J28" sqref="J28"/>
      <selection pane="bottomLeft" activeCell="I35" sqref="I35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6.710937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1" s="34" customFormat="1">
      <c r="B5" s="56"/>
      <c r="C5" s="56"/>
      <c r="D5" s="109"/>
      <c r="E5" s="56"/>
      <c r="F5" s="56"/>
      <c r="G5" s="56"/>
      <c r="H5" s="56"/>
      <c r="I5" s="56"/>
      <c r="J5" s="33"/>
    </row>
    <row r="6" spans="2:11" s="34" customFormat="1">
      <c r="B6" s="110">
        <v>2010</v>
      </c>
      <c r="C6" s="110"/>
      <c r="D6" s="111">
        <v>936895</v>
      </c>
      <c r="E6" s="111">
        <v>5193107</v>
      </c>
      <c r="F6" s="111">
        <v>2300877</v>
      </c>
      <c r="G6" s="111">
        <v>271182</v>
      </c>
      <c r="H6" s="111">
        <v>37671</v>
      </c>
      <c r="I6" s="111">
        <v>8739732</v>
      </c>
      <c r="J6" s="33"/>
    </row>
    <row r="7" spans="2:11" s="34" customFormat="1">
      <c r="B7" s="110">
        <v>2011</v>
      </c>
      <c r="C7" s="110"/>
      <c r="D7" s="111">
        <v>942883</v>
      </c>
      <c r="E7" s="111">
        <v>5289994</v>
      </c>
      <c r="F7" s="111">
        <v>2319204</v>
      </c>
      <c r="G7" s="111">
        <v>275993</v>
      </c>
      <c r="H7" s="111">
        <v>38203</v>
      </c>
      <c r="I7" s="111">
        <v>8866277</v>
      </c>
      <c r="J7" s="33"/>
    </row>
    <row r="8" spans="2:11" s="34" customFormat="1">
      <c r="B8" s="110">
        <v>2012</v>
      </c>
      <c r="C8" s="110"/>
      <c r="D8" s="111">
        <v>943021</v>
      </c>
      <c r="E8" s="111">
        <v>5391504</v>
      </c>
      <c r="F8" s="111">
        <v>2331726</v>
      </c>
      <c r="G8" s="111">
        <v>294827</v>
      </c>
      <c r="H8" s="111">
        <v>37967</v>
      </c>
      <c r="I8" s="111">
        <v>8999045</v>
      </c>
      <c r="J8" s="33"/>
    </row>
    <row r="9" spans="2:11" s="34" customFormat="1">
      <c r="B9" s="110">
        <v>2013</v>
      </c>
      <c r="C9" s="110"/>
      <c r="D9" s="111">
        <v>933433</v>
      </c>
      <c r="E9" s="111">
        <v>5513570</v>
      </c>
      <c r="F9" s="111">
        <v>2345901</v>
      </c>
      <c r="G9" s="111">
        <v>315013</v>
      </c>
      <c r="H9" s="111">
        <v>38049</v>
      </c>
      <c r="I9" s="111">
        <v>9145966</v>
      </c>
      <c r="J9" s="33"/>
    </row>
    <row r="10" spans="2:11" s="34" customFormat="1">
      <c r="B10" s="110">
        <v>2014</v>
      </c>
      <c r="C10" s="110"/>
      <c r="D10" s="111">
        <v>929568</v>
      </c>
      <c r="E10" s="111">
        <v>5611105</v>
      </c>
      <c r="F10" s="111">
        <v>2355965</v>
      </c>
      <c r="G10" s="111">
        <v>335637</v>
      </c>
      <c r="H10" s="111">
        <v>38667</v>
      </c>
      <c r="I10" s="111">
        <v>9270942</v>
      </c>
      <c r="J10" s="33"/>
    </row>
    <row r="11" spans="2:11" s="34" customFormat="1">
      <c r="B11" s="110">
        <v>2015</v>
      </c>
      <c r="C11" s="110"/>
      <c r="D11" s="111">
        <v>936666</v>
      </c>
      <c r="E11" s="111">
        <v>5686678</v>
      </c>
      <c r="F11" s="111">
        <v>2358932</v>
      </c>
      <c r="G11" s="111">
        <v>339166</v>
      </c>
      <c r="H11" s="111">
        <v>39357</v>
      </c>
      <c r="I11" s="111">
        <v>9360799</v>
      </c>
      <c r="J11" s="33"/>
    </row>
    <row r="12" spans="2:11" s="34" customFormat="1">
      <c r="B12" s="110">
        <v>2016</v>
      </c>
      <c r="C12" s="110"/>
      <c r="D12" s="112">
        <v>944600</v>
      </c>
      <c r="E12" s="112">
        <v>5784748</v>
      </c>
      <c r="F12" s="112">
        <v>2364388</v>
      </c>
      <c r="G12" s="112">
        <v>339471</v>
      </c>
      <c r="H12" s="112">
        <v>40275</v>
      </c>
      <c r="I12" s="111">
        <v>9473482</v>
      </c>
      <c r="J12" s="33"/>
    </row>
    <row r="13" spans="2:11" s="34" customFormat="1">
      <c r="B13" s="110">
        <v>2017</v>
      </c>
      <c r="C13" s="110"/>
      <c r="D13" s="111">
        <v>951871</v>
      </c>
      <c r="E13" s="111">
        <v>5884135</v>
      </c>
      <c r="F13" s="111">
        <v>2365468</v>
      </c>
      <c r="G13" s="111">
        <v>339052</v>
      </c>
      <c r="H13" s="111">
        <v>41244</v>
      </c>
      <c r="I13" s="111">
        <v>9581770</v>
      </c>
      <c r="J13" s="33"/>
    </row>
    <row r="14" spans="2:11" s="34" customFormat="1">
      <c r="B14" s="110">
        <v>2018</v>
      </c>
      <c r="C14" s="110"/>
      <c r="D14" s="111">
        <v>955269</v>
      </c>
      <c r="E14" s="111">
        <v>5994755</v>
      </c>
      <c r="F14" s="111">
        <v>2365497</v>
      </c>
      <c r="G14" s="111">
        <v>338470</v>
      </c>
      <c r="H14" s="111">
        <v>42281</v>
      </c>
      <c r="I14" s="111">
        <v>9696272</v>
      </c>
      <c r="J14" s="33"/>
    </row>
    <row r="15" spans="2:11" s="34" customFormat="1">
      <c r="B15" s="110">
        <v>2019</v>
      </c>
      <c r="C15" s="110"/>
      <c r="D15" s="112">
        <v>962035</v>
      </c>
      <c r="E15" s="112">
        <v>6089294</v>
      </c>
      <c r="F15" s="112">
        <v>2366788</v>
      </c>
      <c r="G15" s="112">
        <v>340106</v>
      </c>
      <c r="H15" s="112">
        <v>43156</v>
      </c>
      <c r="I15" s="111">
        <v>9801379</v>
      </c>
      <c r="J15" s="33"/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10">
      <c r="B17" s="110">
        <v>2020</v>
      </c>
      <c r="C17" s="110" t="s">
        <v>120</v>
      </c>
      <c r="D17" s="111">
        <v>960706</v>
      </c>
      <c r="E17" s="111">
        <v>6094290</v>
      </c>
      <c r="F17" s="111">
        <v>2363223</v>
      </c>
      <c r="G17" s="111">
        <v>339620</v>
      </c>
      <c r="H17" s="111">
        <v>43177</v>
      </c>
      <c r="I17" s="111">
        <v>9801016</v>
      </c>
    </row>
    <row r="18" spans="2:10">
      <c r="B18" s="110"/>
      <c r="C18" s="110" t="s">
        <v>121</v>
      </c>
      <c r="D18" s="111">
        <v>958823</v>
      </c>
      <c r="E18" s="111">
        <v>6102437</v>
      </c>
      <c r="F18" s="111">
        <v>2361066</v>
      </c>
      <c r="G18" s="111">
        <v>339765</v>
      </c>
      <c r="H18" s="111">
        <v>43057</v>
      </c>
      <c r="I18" s="111">
        <v>9805148</v>
      </c>
      <c r="J18" s="46"/>
    </row>
    <row r="19" spans="2:10">
      <c r="B19" s="110"/>
      <c r="C19" s="110" t="s">
        <v>122</v>
      </c>
      <c r="D19" s="111">
        <v>958824</v>
      </c>
      <c r="E19" s="111">
        <v>6097333</v>
      </c>
      <c r="F19" s="111">
        <v>2359666</v>
      </c>
      <c r="G19" s="111">
        <v>340456</v>
      </c>
      <c r="H19" s="111">
        <v>43116</v>
      </c>
      <c r="I19" s="111">
        <v>9799395</v>
      </c>
      <c r="J19" s="46"/>
    </row>
    <row r="20" spans="2:10">
      <c r="B20" s="110"/>
      <c r="C20" s="110" t="s">
        <v>123</v>
      </c>
      <c r="D20" s="111">
        <v>957192</v>
      </c>
      <c r="E20" s="111">
        <v>6094913</v>
      </c>
      <c r="F20" s="111">
        <v>2356800</v>
      </c>
      <c r="G20" s="111">
        <v>340639</v>
      </c>
      <c r="H20" s="111">
        <v>43101</v>
      </c>
      <c r="I20" s="111">
        <v>9792645</v>
      </c>
      <c r="J20" s="46"/>
    </row>
    <row r="21" spans="2:10">
      <c r="B21" s="110"/>
      <c r="C21" s="110" t="s">
        <v>124</v>
      </c>
      <c r="D21" s="111">
        <v>953905</v>
      </c>
      <c r="E21" s="111">
        <v>6073499</v>
      </c>
      <c r="F21" s="111">
        <v>2343975</v>
      </c>
      <c r="G21" s="111">
        <v>339814</v>
      </c>
      <c r="H21" s="111">
        <v>42944</v>
      </c>
      <c r="I21" s="111">
        <v>9754137</v>
      </c>
      <c r="J21" s="46"/>
    </row>
    <row r="22" spans="2:10">
      <c r="B22" s="110"/>
      <c r="C22" s="110" t="s">
        <v>125</v>
      </c>
      <c r="D22" s="111">
        <v>951530</v>
      </c>
      <c r="E22" s="111">
        <v>6074345</v>
      </c>
      <c r="F22" s="111">
        <v>2346038</v>
      </c>
      <c r="G22" s="111">
        <v>339906</v>
      </c>
      <c r="H22" s="111">
        <v>42921</v>
      </c>
      <c r="I22" s="111">
        <v>9754740</v>
      </c>
      <c r="J22" s="46"/>
    </row>
    <row r="23" spans="2:10">
      <c r="B23" s="110"/>
      <c r="C23" s="110" t="s">
        <v>126</v>
      </c>
      <c r="D23" s="111">
        <v>950820</v>
      </c>
      <c r="E23" s="111">
        <v>6081618</v>
      </c>
      <c r="F23" s="111">
        <v>2351398</v>
      </c>
      <c r="G23" s="111">
        <v>340212</v>
      </c>
      <c r="H23" s="111">
        <v>43002</v>
      </c>
      <c r="I23" s="111">
        <v>9767050</v>
      </c>
      <c r="J23" s="46"/>
    </row>
    <row r="24" spans="2:10">
      <c r="B24" s="110"/>
      <c r="C24" s="110" t="s">
        <v>127</v>
      </c>
      <c r="D24" s="111">
        <v>950119</v>
      </c>
      <c r="E24" s="111">
        <v>6091312</v>
      </c>
      <c r="F24" s="111">
        <v>2352543</v>
      </c>
      <c r="G24" s="111">
        <v>340621</v>
      </c>
      <c r="H24" s="111">
        <v>42961</v>
      </c>
      <c r="I24" s="111">
        <v>9777556</v>
      </c>
      <c r="J24" s="46"/>
    </row>
    <row r="25" spans="2:10">
      <c r="B25" s="110"/>
      <c r="C25" s="110" t="s">
        <v>128</v>
      </c>
      <c r="D25" s="113">
        <v>947782</v>
      </c>
      <c r="E25" s="113">
        <v>6088231</v>
      </c>
      <c r="F25" s="113">
        <v>2346957</v>
      </c>
      <c r="G25" s="113">
        <v>339424</v>
      </c>
      <c r="H25" s="113">
        <v>42958</v>
      </c>
      <c r="I25" s="111">
        <v>9765352</v>
      </c>
      <c r="J25" s="46"/>
    </row>
    <row r="26" spans="2:10">
      <c r="B26" s="110"/>
      <c r="C26" s="110" t="s">
        <v>129</v>
      </c>
      <c r="D26" s="111">
        <v>946925</v>
      </c>
      <c r="E26" s="111">
        <v>6098053</v>
      </c>
      <c r="F26" s="111">
        <v>2347804</v>
      </c>
      <c r="G26" s="111">
        <v>337762</v>
      </c>
      <c r="H26" s="111">
        <v>42927</v>
      </c>
      <c r="I26" s="111">
        <v>9773471</v>
      </c>
      <c r="J26" s="46"/>
    </row>
    <row r="27" spans="2:10">
      <c r="B27" s="110"/>
      <c r="C27" s="110" t="s">
        <v>130</v>
      </c>
      <c r="D27" s="112">
        <v>946900</v>
      </c>
      <c r="E27" s="112">
        <v>6111538</v>
      </c>
      <c r="F27" s="112">
        <v>2349946</v>
      </c>
      <c r="G27" s="112">
        <v>337265</v>
      </c>
      <c r="H27" s="112">
        <v>42938</v>
      </c>
      <c r="I27" s="111">
        <v>9788587</v>
      </c>
      <c r="J27" s="46"/>
    </row>
    <row r="28" spans="2:10">
      <c r="B28" s="110"/>
      <c r="C28" s="110" t="s">
        <v>131</v>
      </c>
      <c r="D28" s="111">
        <v>948917</v>
      </c>
      <c r="E28" s="111">
        <v>6125792</v>
      </c>
      <c r="F28" s="111">
        <v>2352738</v>
      </c>
      <c r="G28" s="111">
        <v>338540</v>
      </c>
      <c r="H28" s="111">
        <v>43032</v>
      </c>
      <c r="I28" s="111">
        <v>9809019</v>
      </c>
      <c r="J28" s="46"/>
    </row>
    <row r="29" spans="2:10">
      <c r="B29" s="110">
        <v>2021</v>
      </c>
      <c r="C29" s="110" t="s">
        <v>120</v>
      </c>
      <c r="D29" s="111">
        <v>949193</v>
      </c>
      <c r="E29" s="111">
        <v>6130604</v>
      </c>
      <c r="F29" s="111">
        <v>2349865</v>
      </c>
      <c r="G29" s="111">
        <v>338414</v>
      </c>
      <c r="H29" s="111">
        <v>43048</v>
      </c>
      <c r="I29" s="111">
        <v>9811124</v>
      </c>
      <c r="J29" s="46"/>
    </row>
    <row r="30" spans="2:10">
      <c r="B30" s="110"/>
      <c r="C30" s="110" t="s">
        <v>121</v>
      </c>
      <c r="D30" s="111">
        <v>947026</v>
      </c>
      <c r="E30" s="111">
        <v>6132449</v>
      </c>
      <c r="F30" s="111">
        <v>2345906</v>
      </c>
      <c r="G30" s="111">
        <v>338925</v>
      </c>
      <c r="H30" s="111">
        <v>42944</v>
      </c>
      <c r="I30" s="111">
        <v>9807250</v>
      </c>
      <c r="J30" s="46"/>
    </row>
    <row r="31" spans="2:10">
      <c r="B31" s="110"/>
      <c r="C31" s="110" t="s">
        <v>122</v>
      </c>
      <c r="D31" s="111">
        <v>947359</v>
      </c>
      <c r="E31" s="111">
        <v>6136784</v>
      </c>
      <c r="F31" s="111">
        <v>2348572</v>
      </c>
      <c r="G31" s="111">
        <v>339935</v>
      </c>
      <c r="H31" s="111">
        <v>43078</v>
      </c>
      <c r="I31" s="111">
        <v>9815728</v>
      </c>
      <c r="J31" s="46"/>
    </row>
    <row r="32" spans="2:10">
      <c r="B32" s="110"/>
      <c r="C32" s="110" t="s">
        <v>123</v>
      </c>
      <c r="D32" s="111">
        <v>947296</v>
      </c>
      <c r="E32" s="111">
        <v>6141415</v>
      </c>
      <c r="F32" s="111">
        <v>2352694</v>
      </c>
      <c r="G32" s="111">
        <v>340912</v>
      </c>
      <c r="H32" s="111">
        <v>43228</v>
      </c>
      <c r="I32" s="111">
        <v>9825545</v>
      </c>
      <c r="J32" s="46"/>
    </row>
    <row r="33" spans="2:42">
      <c r="B33" s="110"/>
      <c r="C33" s="110" t="s">
        <v>124</v>
      </c>
      <c r="D33" s="111">
        <v>947910</v>
      </c>
      <c r="E33" s="111">
        <v>6148412</v>
      </c>
      <c r="F33" s="111">
        <v>2354615</v>
      </c>
      <c r="G33" s="111">
        <v>341846</v>
      </c>
      <c r="H33" s="111">
        <v>43332</v>
      </c>
      <c r="I33" s="111">
        <v>9836115</v>
      </c>
      <c r="J33" s="46"/>
      <c r="AC33" s="33"/>
      <c r="AD33" s="33"/>
      <c r="AE33" s="33"/>
    </row>
    <row r="34" spans="2:42">
      <c r="B34" s="110"/>
      <c r="C34" s="110" t="s">
        <v>125</v>
      </c>
      <c r="D34" s="111">
        <v>949983</v>
      </c>
      <c r="E34" s="111">
        <v>6160232</v>
      </c>
      <c r="F34" s="111">
        <v>2357930</v>
      </c>
      <c r="G34" s="111">
        <v>342930</v>
      </c>
      <c r="H34" s="111">
        <v>43610</v>
      </c>
      <c r="I34" s="111">
        <v>9854685</v>
      </c>
      <c r="J34" s="46"/>
    </row>
    <row r="35" spans="2:42">
      <c r="B35" s="110"/>
      <c r="C35" s="114" t="s">
        <v>126</v>
      </c>
      <c r="D35" s="115">
        <v>951310</v>
      </c>
      <c r="E35" s="115">
        <v>6170037</v>
      </c>
      <c r="F35" s="115">
        <v>2359217</v>
      </c>
      <c r="G35" s="115">
        <v>343785</v>
      </c>
      <c r="H35" s="115">
        <v>43804</v>
      </c>
      <c r="I35" s="116">
        <v>9868153</v>
      </c>
      <c r="J35" s="46"/>
    </row>
    <row r="36" spans="2:42">
      <c r="B36" s="110"/>
      <c r="C36" s="110" t="s">
        <v>127</v>
      </c>
      <c r="D36" s="111"/>
      <c r="E36" s="111"/>
      <c r="F36" s="111"/>
      <c r="G36" s="111"/>
      <c r="H36" s="111"/>
      <c r="I36" s="111"/>
      <c r="J36" s="46"/>
    </row>
    <row r="37" spans="2:42">
      <c r="B37" s="110"/>
      <c r="C37" s="110" t="s">
        <v>128</v>
      </c>
      <c r="D37" s="111"/>
      <c r="E37" s="111"/>
      <c r="F37" s="111"/>
      <c r="G37" s="111"/>
      <c r="H37" s="111"/>
      <c r="I37" s="111"/>
      <c r="J37" s="46"/>
    </row>
    <row r="38" spans="2:42">
      <c r="B38" s="110"/>
      <c r="C38" s="110" t="s">
        <v>129</v>
      </c>
      <c r="D38" s="111"/>
      <c r="E38" s="111"/>
      <c r="F38" s="111"/>
      <c r="G38" s="111"/>
      <c r="H38" s="111"/>
      <c r="I38" s="111"/>
      <c r="J38" s="46"/>
      <c r="K38" s="367"/>
      <c r="L38" s="367"/>
      <c r="M38" s="367"/>
      <c r="N38" s="367"/>
      <c r="O38" s="367"/>
      <c r="P38" s="367"/>
    </row>
    <row r="39" spans="2:42">
      <c r="B39" s="117"/>
      <c r="C39" s="110" t="s">
        <v>130</v>
      </c>
      <c r="D39" s="111"/>
      <c r="E39" s="111"/>
      <c r="F39" s="111"/>
      <c r="G39" s="111"/>
      <c r="H39" s="111"/>
      <c r="I39" s="111"/>
    </row>
    <row r="40" spans="2:42" ht="15.75" customHeight="1">
      <c r="B40" s="117"/>
      <c r="C40" s="110" t="s">
        <v>131</v>
      </c>
      <c r="D40" s="111"/>
      <c r="E40" s="111"/>
      <c r="F40" s="111"/>
      <c r="G40" s="111"/>
      <c r="H40" s="111"/>
      <c r="I40" s="111"/>
    </row>
    <row r="41" spans="2:42">
      <c r="B41" s="117"/>
      <c r="C41" s="110"/>
      <c r="D41" s="111"/>
      <c r="E41" s="111"/>
      <c r="F41" s="111"/>
      <c r="G41" s="111"/>
      <c r="H41" s="111"/>
      <c r="I41" s="111"/>
    </row>
    <row r="42" spans="2:42">
      <c r="B42" s="110"/>
      <c r="C42" s="110"/>
      <c r="D42" s="116" t="s">
        <v>133</v>
      </c>
      <c r="E42" s="111"/>
      <c r="F42" s="111"/>
      <c r="G42" s="111"/>
      <c r="H42" s="111"/>
      <c r="I42" s="111"/>
    </row>
    <row r="43" spans="2:42">
      <c r="B43" s="110">
        <v>2010</v>
      </c>
      <c r="C43" s="110"/>
      <c r="D43" s="118">
        <v>0.64605465145384233</v>
      </c>
      <c r="E43" s="118">
        <v>2.0740877893759446</v>
      </c>
      <c r="F43" s="118">
        <v>0.85947739636256237</v>
      </c>
      <c r="G43" s="118">
        <v>1.7392870273798877</v>
      </c>
      <c r="H43" s="118">
        <v>-0.43609261021249068</v>
      </c>
      <c r="I43" s="118">
        <v>1.5761404508701116</v>
      </c>
    </row>
    <row r="44" spans="2:42">
      <c r="B44" s="110">
        <v>2011</v>
      </c>
      <c r="C44" s="110"/>
      <c r="D44" s="118">
        <v>0.63913245347664294</v>
      </c>
      <c r="E44" s="118">
        <v>1.8656846469753186</v>
      </c>
      <c r="F44" s="118">
        <v>0.79652236951388566</v>
      </c>
      <c r="G44" s="118">
        <v>1.7740853006467994</v>
      </c>
      <c r="H44" s="118">
        <v>1.4122269119481778</v>
      </c>
      <c r="I44" s="118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10">
        <v>2012</v>
      </c>
      <c r="C45" s="110"/>
      <c r="D45" s="119">
        <v>1.4635962256193125E-2</v>
      </c>
      <c r="E45" s="119">
        <v>1.9189057681350929</v>
      </c>
      <c r="F45" s="119">
        <v>0.53992662999891028</v>
      </c>
      <c r="G45" s="119">
        <v>6.8240861181261936</v>
      </c>
      <c r="H45" s="119">
        <v>-0.61775253252361884</v>
      </c>
      <c r="I45" s="119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10">
        <v>2013</v>
      </c>
      <c r="C46" s="110"/>
      <c r="D46" s="118">
        <v>-1.0167323951428386</v>
      </c>
      <c r="E46" s="118">
        <v>2.2640435767088407</v>
      </c>
      <c r="F46" s="118">
        <v>0.60791876918642185</v>
      </c>
      <c r="G46" s="118">
        <v>6.8467270636678457</v>
      </c>
      <c r="H46" s="118">
        <v>0.21597703268627644</v>
      </c>
      <c r="I46" s="118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10">
        <v>2014</v>
      </c>
      <c r="C47" s="110"/>
      <c r="D47" s="118">
        <v>-0.41406292685174373</v>
      </c>
      <c r="E47" s="118">
        <v>1.7689990332942163</v>
      </c>
      <c r="F47" s="118">
        <v>0.42900361097932826</v>
      </c>
      <c r="G47" s="118">
        <v>6.5470313923552403</v>
      </c>
      <c r="H47" s="118">
        <v>1.6242213987226917</v>
      </c>
      <c r="I47" s="118">
        <v>1.3664603607754566</v>
      </c>
    </row>
    <row r="48" spans="2:42">
      <c r="B48" s="110">
        <v>2015</v>
      </c>
      <c r="C48" s="110"/>
      <c r="D48" s="118">
        <v>0.7635805019105657</v>
      </c>
      <c r="E48" s="118">
        <v>1.3468470114175402</v>
      </c>
      <c r="F48" s="118">
        <v>0.12593565693888031</v>
      </c>
      <c r="G48" s="118">
        <v>1.0514335427858068</v>
      </c>
      <c r="H48" s="118">
        <v>1.7844673752812401</v>
      </c>
      <c r="I48" s="118">
        <v>0.96923268422992592</v>
      </c>
    </row>
    <row r="49" spans="2:9">
      <c r="B49" s="110">
        <v>2016</v>
      </c>
      <c r="C49" s="110"/>
      <c r="D49" s="118">
        <v>0.84704686622552039</v>
      </c>
      <c r="E49" s="118">
        <v>1.724556938163202</v>
      </c>
      <c r="F49" s="118">
        <v>0.23129110970558919</v>
      </c>
      <c r="G49" s="118">
        <v>8.9926466685930073E-2</v>
      </c>
      <c r="H49" s="118">
        <v>2.3324948547907676</v>
      </c>
      <c r="I49" s="118">
        <v>1.2037754469463646</v>
      </c>
    </row>
    <row r="50" spans="2:9">
      <c r="B50" s="110">
        <v>2017</v>
      </c>
      <c r="C50" s="110"/>
      <c r="D50" s="118">
        <v>0.76974380690240096</v>
      </c>
      <c r="E50" s="118">
        <v>1.7180869417302125</v>
      </c>
      <c r="F50" s="118">
        <v>4.5677782157582669E-2</v>
      </c>
      <c r="G50" s="118">
        <v>-0.12342733252619364</v>
      </c>
      <c r="H50" s="118">
        <v>2.4059590316573454</v>
      </c>
      <c r="I50" s="118">
        <v>1.1430643980745447</v>
      </c>
    </row>
    <row r="51" spans="2:9">
      <c r="B51" s="110">
        <v>2018</v>
      </c>
      <c r="C51" s="110"/>
      <c r="D51" s="118">
        <v>0.35698114555438032</v>
      </c>
      <c r="E51" s="118">
        <v>1.879970462948255</v>
      </c>
      <c r="F51" s="118">
        <v>1.2259730421293469E-3</v>
      </c>
      <c r="G51" s="118">
        <v>-0.17165508535563756</v>
      </c>
      <c r="H51" s="118">
        <v>2.5143051110464443</v>
      </c>
      <c r="I51" s="118">
        <v>1.1949984188724949</v>
      </c>
    </row>
    <row r="52" spans="2:9">
      <c r="B52" s="110">
        <v>2019</v>
      </c>
      <c r="C52" s="110"/>
      <c r="D52" s="118">
        <v>0.70828216973439773</v>
      </c>
      <c r="E52" s="118">
        <v>1.5770285858221156</v>
      </c>
      <c r="F52" s="118">
        <v>5.4576268750294865E-2</v>
      </c>
      <c r="G52" s="118">
        <v>0.48335155257481777</v>
      </c>
      <c r="H52" s="118">
        <v>2.0694874766443494</v>
      </c>
      <c r="I52" s="118">
        <v>1.0839939308633362</v>
      </c>
    </row>
    <row r="53" spans="2:9">
      <c r="B53" s="110"/>
      <c r="C53" s="110"/>
      <c r="D53" s="118"/>
      <c r="E53" s="118"/>
      <c r="F53" s="118"/>
      <c r="G53" s="118"/>
      <c r="H53" s="118"/>
      <c r="I53" s="118"/>
    </row>
    <row r="54" spans="2:9">
      <c r="B54" s="110">
        <v>2020</v>
      </c>
      <c r="C54" s="110" t="s">
        <v>120</v>
      </c>
      <c r="D54" s="118">
        <v>0.69966279921722663</v>
      </c>
      <c r="E54" s="118">
        <v>1.5682667435086728</v>
      </c>
      <c r="F54" s="118">
        <v>7.1267054549140063E-2</v>
      </c>
      <c r="G54" s="118">
        <v>0.51914072442920123</v>
      </c>
      <c r="H54" s="118">
        <v>2.2134368637848567</v>
      </c>
      <c r="I54" s="118">
        <v>1.0844411073993365</v>
      </c>
    </row>
    <row r="55" spans="2:9">
      <c r="B55" s="110"/>
      <c r="C55" s="110" t="s">
        <v>121</v>
      </c>
      <c r="D55" s="118">
        <v>0.59930060612036762</v>
      </c>
      <c r="E55" s="118">
        <v>1.4969478251237289</v>
      </c>
      <c r="F55" s="118">
        <v>-1.905882442632123E-3</v>
      </c>
      <c r="G55" s="118">
        <v>0.41553497911981374</v>
      </c>
      <c r="H55" s="118">
        <v>2.2124629080118696</v>
      </c>
      <c r="I55" s="118">
        <v>1.0096485679613076</v>
      </c>
    </row>
    <row r="56" spans="2:9">
      <c r="B56" s="110"/>
      <c r="C56" s="110" t="s">
        <v>122</v>
      </c>
      <c r="D56" s="118">
        <v>0.44753978829858987</v>
      </c>
      <c r="E56" s="118">
        <v>1.4366383368294322</v>
      </c>
      <c r="F56" s="118">
        <v>4.6002236090258997E-2</v>
      </c>
      <c r="G56" s="118">
        <v>0.40521171869931649</v>
      </c>
      <c r="H56" s="118">
        <v>2.0641984660543455</v>
      </c>
      <c r="I56" s="118">
        <v>0.96810694542728282</v>
      </c>
    </row>
    <row r="57" spans="2:9">
      <c r="B57" s="110"/>
      <c r="C57" s="110" t="s">
        <v>123</v>
      </c>
      <c r="D57" s="118">
        <v>0.15873597195699141</v>
      </c>
      <c r="E57" s="118">
        <v>1.2899656523233327</v>
      </c>
      <c r="F57" s="118">
        <v>-0.13296959496393868</v>
      </c>
      <c r="G57" s="118">
        <v>0.19000391184524901</v>
      </c>
      <c r="H57" s="118">
        <v>1.6772823779193313</v>
      </c>
      <c r="I57" s="118">
        <v>0.79623990560033775</v>
      </c>
    </row>
    <row r="58" spans="2:9">
      <c r="B58" s="110"/>
      <c r="C58" s="110" t="s">
        <v>124</v>
      </c>
      <c r="D58" s="118">
        <v>-0.19638369418968349</v>
      </c>
      <c r="E58" s="118">
        <v>0.98425370321382211</v>
      </c>
      <c r="F58" s="118">
        <v>-0.50799191661258236</v>
      </c>
      <c r="G58" s="118">
        <v>0.10870685972690364</v>
      </c>
      <c r="H58" s="118">
        <v>1.1089397970475368</v>
      </c>
      <c r="I58" s="118">
        <v>0.47580610769775156</v>
      </c>
    </row>
    <row r="59" spans="2:9">
      <c r="B59" s="110"/>
      <c r="C59" s="110" t="s">
        <v>125</v>
      </c>
      <c r="D59" s="118">
        <v>-0.70366169139691737</v>
      </c>
      <c r="E59" s="118">
        <v>0.72294538685595544</v>
      </c>
      <c r="F59" s="118">
        <v>-0.62622256146376287</v>
      </c>
      <c r="G59" s="118">
        <v>-0.25442156508878044</v>
      </c>
      <c r="H59" s="118">
        <v>0.70624120131392853</v>
      </c>
      <c r="I59" s="118">
        <v>0.22095430973918528</v>
      </c>
    </row>
    <row r="60" spans="2:9">
      <c r="B60" s="110"/>
      <c r="C60" s="110" t="s">
        <v>126</v>
      </c>
      <c r="D60" s="118">
        <v>-0.87581485392834724</v>
      </c>
      <c r="E60" s="118">
        <v>0.6895898603419548</v>
      </c>
      <c r="F60" s="118">
        <v>-0.44464202548795129</v>
      </c>
      <c r="G60" s="118">
        <v>-0.32841828947098861</v>
      </c>
      <c r="H60" s="118">
        <v>0.70725995316158752</v>
      </c>
      <c r="I60" s="118">
        <v>0.2250254255437234</v>
      </c>
    </row>
    <row r="61" spans="2:9">
      <c r="B61" s="110"/>
      <c r="C61" s="110" t="s">
        <v>127</v>
      </c>
      <c r="D61" s="118">
        <v>-1.0346314574627202</v>
      </c>
      <c r="E61" s="118">
        <v>0.70418227465720573</v>
      </c>
      <c r="F61" s="118">
        <v>-0.42963667745379297</v>
      </c>
      <c r="G61" s="118">
        <v>-0.38632282667820927</v>
      </c>
      <c r="H61" s="118">
        <v>0.52648820666416629</v>
      </c>
      <c r="I61" s="118">
        <v>0.21949250021167099</v>
      </c>
    </row>
    <row r="62" spans="2:9">
      <c r="B62" s="110"/>
      <c r="C62" s="110" t="s">
        <v>128</v>
      </c>
      <c r="D62" s="118">
        <v>-1.1519283457808394</v>
      </c>
      <c r="E62" s="118">
        <v>0.54966606655151296</v>
      </c>
      <c r="F62" s="118">
        <v>-0.63439349247080834</v>
      </c>
      <c r="G62" s="118">
        <v>-0.71082976943372955</v>
      </c>
      <c r="H62" s="118">
        <v>0.53828870997940648</v>
      </c>
      <c r="I62" s="118">
        <v>5.1770954967667038E-2</v>
      </c>
    </row>
    <row r="63" spans="2:9">
      <c r="B63" s="110"/>
      <c r="C63" s="110" t="s">
        <v>129</v>
      </c>
      <c r="D63" s="118">
        <v>-1.2128723458637025</v>
      </c>
      <c r="E63" s="118">
        <v>0.56001779656082995</v>
      </c>
      <c r="F63" s="118">
        <v>-0.64900909425209541</v>
      </c>
      <c r="G63" s="118">
        <v>-0.72480806988255431</v>
      </c>
      <c r="H63" s="118">
        <v>0.32485743666448297</v>
      </c>
      <c r="I63" s="118">
        <v>4.7805252660992892E-2</v>
      </c>
    </row>
    <row r="64" spans="2:9">
      <c r="B64" s="110"/>
      <c r="C64" s="110" t="s">
        <v>130</v>
      </c>
      <c r="D64" s="118">
        <v>-1.3536911367296844</v>
      </c>
      <c r="E64" s="118">
        <v>0.56929949306741001</v>
      </c>
      <c r="F64" s="118">
        <v>-0.6380452559707317</v>
      </c>
      <c r="G64" s="118">
        <v>-0.62436649930461829</v>
      </c>
      <c r="H64" s="118">
        <v>-0.15811747198065662</v>
      </c>
      <c r="I64" s="118">
        <v>4.420364049939618E-2</v>
      </c>
    </row>
    <row r="65" spans="2:17">
      <c r="B65" s="110"/>
      <c r="C65" s="120" t="s">
        <v>131</v>
      </c>
      <c r="D65" s="118">
        <v>-1.3635678535604212</v>
      </c>
      <c r="E65" s="118">
        <v>0.59937982958286895</v>
      </c>
      <c r="F65" s="118">
        <v>-0.59363153776341715</v>
      </c>
      <c r="G65" s="118">
        <v>-0.46044468489235824</v>
      </c>
      <c r="H65" s="118">
        <v>-0.2873296876448217</v>
      </c>
      <c r="I65" s="118">
        <v>7.7948215246048669E-2</v>
      </c>
    </row>
    <row r="66" spans="2:17">
      <c r="B66" s="110">
        <v>2021</v>
      </c>
      <c r="C66" s="120" t="s">
        <v>120</v>
      </c>
      <c r="D66" s="118">
        <v>-1.1983895177088533</v>
      </c>
      <c r="E66" s="118">
        <v>0.59586924809944541</v>
      </c>
      <c r="F66" s="118">
        <v>-0.56524500650171339</v>
      </c>
      <c r="G66" s="118">
        <v>-0.35510276191037526</v>
      </c>
      <c r="H66" s="118">
        <v>-0.29877017856729804</v>
      </c>
      <c r="I66" s="118">
        <v>0.10313216507349399</v>
      </c>
    </row>
    <row r="67" spans="2:17">
      <c r="B67" s="110"/>
      <c r="C67" s="120" t="s">
        <v>121</v>
      </c>
      <c r="D67" s="118">
        <v>-1.2303626425315239</v>
      </c>
      <c r="E67" s="118">
        <v>0.49180352046240827</v>
      </c>
      <c r="F67" s="118">
        <v>-0.64208285579480107</v>
      </c>
      <c r="G67" s="118">
        <v>-0.24722970288287849</v>
      </c>
      <c r="H67" s="118">
        <v>-0.2624428083703001</v>
      </c>
      <c r="I67" s="118">
        <v>2.1437718227201863E-2</v>
      </c>
    </row>
    <row r="68" spans="2:17">
      <c r="B68" s="110"/>
      <c r="C68" s="120" t="s">
        <v>122</v>
      </c>
      <c r="D68" s="118">
        <v>-1.1957356094549176</v>
      </c>
      <c r="E68" s="118">
        <v>0.64702059080585794</v>
      </c>
      <c r="F68" s="118">
        <v>-0.47015128412241092</v>
      </c>
      <c r="G68" s="118">
        <v>-0.15303005381018808</v>
      </c>
      <c r="H68" s="118">
        <v>-8.8134335281564447E-2</v>
      </c>
      <c r="I68" s="118">
        <v>0.16667355484700774</v>
      </c>
    </row>
    <row r="69" spans="2:17">
      <c r="B69" s="110"/>
      <c r="C69" s="120" t="s">
        <v>123</v>
      </c>
      <c r="D69" s="118">
        <v>-1.0338573661292649</v>
      </c>
      <c r="E69" s="118">
        <v>0.7629641309071955</v>
      </c>
      <c r="F69" s="118">
        <v>-0.17421928038017231</v>
      </c>
      <c r="G69" s="118">
        <v>8.0143495019657784E-2</v>
      </c>
      <c r="H69" s="118">
        <v>0.2946567365026409</v>
      </c>
      <c r="I69" s="118">
        <v>0.33596643194968578</v>
      </c>
    </row>
    <row r="70" spans="2:17">
      <c r="B70" s="110"/>
      <c r="C70" s="120" t="s">
        <v>124</v>
      </c>
      <c r="D70" s="118">
        <v>-0.62846929201545443</v>
      </c>
      <c r="E70" s="118">
        <v>1.2334405587290043</v>
      </c>
      <c r="F70" s="118">
        <v>0.45392975607674302</v>
      </c>
      <c r="G70" s="118">
        <v>0.59797418587814732</v>
      </c>
      <c r="H70" s="118">
        <v>0.90350223546944441</v>
      </c>
      <c r="I70" s="118">
        <v>0.84044339340323404</v>
      </c>
    </row>
    <row r="71" spans="2:17">
      <c r="B71" s="110"/>
      <c r="C71" s="120" t="s">
        <v>125</v>
      </c>
      <c r="D71" s="118">
        <v>-0.16258026546719373</v>
      </c>
      <c r="E71" s="118">
        <v>1.4139302262219156</v>
      </c>
      <c r="F71" s="118">
        <v>0.5068971602335548</v>
      </c>
      <c r="G71" s="118">
        <v>0.88965772890152728</v>
      </c>
      <c r="H71" s="118">
        <v>1.605274807203938</v>
      </c>
      <c r="I71" s="118">
        <v>1.0245788201428185</v>
      </c>
    </row>
    <row r="72" spans="2:17">
      <c r="B72" s="110"/>
      <c r="C72" s="121" t="s">
        <v>126</v>
      </c>
      <c r="D72" s="122">
        <v>5.1534464988112205E-2</v>
      </c>
      <c r="E72" s="122">
        <v>1.4538729660429128</v>
      </c>
      <c r="F72" s="122">
        <v>0.33252558690617384</v>
      </c>
      <c r="G72" s="122">
        <v>1.0502275052026278</v>
      </c>
      <c r="H72" s="122">
        <v>1.8650295335100653</v>
      </c>
      <c r="I72" s="122">
        <v>1.0351436718354146</v>
      </c>
    </row>
    <row r="73" spans="2:17">
      <c r="B73" s="110"/>
      <c r="C73" s="120" t="s">
        <v>127</v>
      </c>
      <c r="D73" s="118"/>
      <c r="E73" s="118"/>
      <c r="F73" s="118"/>
      <c r="G73" s="118"/>
      <c r="H73" s="118"/>
      <c r="I73" s="118"/>
    </row>
    <row r="74" spans="2:17">
      <c r="B74" s="110"/>
      <c r="C74" s="120" t="s">
        <v>128</v>
      </c>
      <c r="D74" s="118"/>
      <c r="E74" s="118"/>
      <c r="F74" s="118"/>
      <c r="G74" s="118"/>
      <c r="H74" s="118"/>
      <c r="I74" s="118"/>
    </row>
    <row r="75" spans="2:17">
      <c r="B75" s="110"/>
      <c r="C75" s="120" t="s">
        <v>129</v>
      </c>
      <c r="D75" s="118"/>
      <c r="E75" s="118"/>
      <c r="F75" s="118"/>
      <c r="G75" s="118"/>
      <c r="H75" s="118"/>
      <c r="I75" s="118"/>
      <c r="L75" s="368"/>
      <c r="M75" s="368"/>
      <c r="N75" s="368"/>
      <c r="O75" s="368"/>
      <c r="P75" s="368"/>
      <c r="Q75" s="368"/>
    </row>
    <row r="76" spans="2:17">
      <c r="B76" s="110"/>
      <c r="C76" s="120" t="s">
        <v>130</v>
      </c>
      <c r="D76" s="118"/>
      <c r="E76" s="118"/>
      <c r="F76" s="118"/>
      <c r="G76" s="118"/>
      <c r="H76" s="118"/>
      <c r="I76" s="118"/>
    </row>
    <row r="77" spans="2:17">
      <c r="B77" s="110"/>
      <c r="C77" s="120" t="s">
        <v>131</v>
      </c>
      <c r="D77" s="118"/>
      <c r="E77" s="118"/>
      <c r="F77" s="118"/>
      <c r="G77" s="118"/>
      <c r="H77" s="118"/>
      <c r="I77" s="118"/>
    </row>
    <row r="78" spans="2:17" ht="15" customHeight="1">
      <c r="B78" s="110"/>
      <c r="C78" s="110"/>
      <c r="D78" s="110"/>
      <c r="E78" s="110"/>
      <c r="F78" s="110"/>
      <c r="G78" s="110"/>
      <c r="H78" s="110"/>
      <c r="I78" s="110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3"/>
      <c r="C80" s="102"/>
      <c r="D80" s="102"/>
      <c r="E80" s="102"/>
      <c r="F80" s="102"/>
      <c r="G80" s="102"/>
      <c r="H80" s="102"/>
      <c r="I80" s="102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29" activePane="bottomLeft" state="frozen"/>
      <selection activeCell="J28" sqref="J28"/>
      <selection pane="bottomLeft" activeCell="K35" sqref="K35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</row>
    <row r="5" spans="2:11" s="34" customFormat="1">
      <c r="B5" s="56"/>
      <c r="C5" s="56"/>
      <c r="D5" s="109"/>
      <c r="E5" s="56"/>
      <c r="F5" s="56"/>
      <c r="G5" s="56"/>
      <c r="H5" s="56"/>
      <c r="I5" s="56"/>
    </row>
    <row r="6" spans="2:11" s="34" customFormat="1">
      <c r="B6" s="110">
        <v>2010</v>
      </c>
      <c r="C6" s="110"/>
      <c r="D6" s="111">
        <v>800117.55995000037</v>
      </c>
      <c r="E6" s="111">
        <v>4634212.5802099966</v>
      </c>
      <c r="F6" s="111">
        <v>1321001.3474400009</v>
      </c>
      <c r="G6" s="111">
        <v>95208.784000000058</v>
      </c>
      <c r="H6" s="111">
        <v>17407.443399999993</v>
      </c>
      <c r="I6" s="111">
        <v>6867947.7149999971</v>
      </c>
    </row>
    <row r="7" spans="2:11" s="34" customFormat="1">
      <c r="B7" s="110">
        <v>2011</v>
      </c>
      <c r="C7" s="110"/>
      <c r="D7" s="111">
        <v>823332.52611000114</v>
      </c>
      <c r="E7" s="111">
        <v>4883002.884100019</v>
      </c>
      <c r="F7" s="111">
        <v>1365368.6668599991</v>
      </c>
      <c r="G7" s="111">
        <v>99452.258420000027</v>
      </c>
      <c r="H7" s="111">
        <v>18095.940089999978</v>
      </c>
      <c r="I7" s="111">
        <v>7189252.2755800188</v>
      </c>
    </row>
    <row r="8" spans="2:11" s="34" customFormat="1">
      <c r="B8" s="110">
        <v>2012</v>
      </c>
      <c r="C8" s="110"/>
      <c r="D8" s="111">
        <v>840195.9084800015</v>
      </c>
      <c r="E8" s="111">
        <v>5151099.0235399846</v>
      </c>
      <c r="F8" s="111">
        <v>1408058.9732500033</v>
      </c>
      <c r="G8" s="111">
        <v>107701.54429999999</v>
      </c>
      <c r="H8" s="111">
        <v>18537.104830000037</v>
      </c>
      <c r="I8" s="111">
        <v>7525592.5543999895</v>
      </c>
    </row>
    <row r="9" spans="2:11" s="34" customFormat="1">
      <c r="B9" s="110">
        <v>2013</v>
      </c>
      <c r="C9" s="110"/>
      <c r="D9" s="111">
        <v>849771.3442700014</v>
      </c>
      <c r="E9" s="111">
        <v>5444543.6090999832</v>
      </c>
      <c r="F9" s="111">
        <v>1453888.2699700024</v>
      </c>
      <c r="G9" s="111">
        <v>116454.52990999994</v>
      </c>
      <c r="H9" s="111">
        <v>19170.105830000011</v>
      </c>
      <c r="I9" s="111">
        <v>7883827.8590799868</v>
      </c>
    </row>
    <row r="10" spans="2:11" s="34" customFormat="1">
      <c r="B10" s="110">
        <v>2014</v>
      </c>
      <c r="C10" s="110"/>
      <c r="D10" s="111">
        <v>853614.96671999933</v>
      </c>
      <c r="E10" s="111">
        <v>5654245.3628200023</v>
      </c>
      <c r="F10" s="111">
        <v>1475113.4939899985</v>
      </c>
      <c r="G10" s="111">
        <v>123516.43977000006</v>
      </c>
      <c r="H10" s="111">
        <v>19755.526400000013</v>
      </c>
      <c r="I10" s="111">
        <v>8126245.7897000005</v>
      </c>
    </row>
    <row r="11" spans="2:11" s="34" customFormat="1">
      <c r="B11" s="110">
        <v>2015</v>
      </c>
      <c r="C11" s="110"/>
      <c r="D11" s="111">
        <v>866570.22713999904</v>
      </c>
      <c r="E11" s="111">
        <v>5854633.2526199855</v>
      </c>
      <c r="F11" s="111">
        <v>1492582.3197100002</v>
      </c>
      <c r="G11" s="111">
        <v>126146.7780500001</v>
      </c>
      <c r="H11" s="111">
        <v>20489.345300000004</v>
      </c>
      <c r="I11" s="111">
        <v>8360421.9228199851</v>
      </c>
    </row>
    <row r="12" spans="2:11" s="34" customFormat="1">
      <c r="B12" s="110">
        <v>2016</v>
      </c>
      <c r="C12" s="110"/>
      <c r="D12" s="112">
        <v>880035.74225000117</v>
      </c>
      <c r="E12" s="112">
        <v>6078750.8298199791</v>
      </c>
      <c r="F12" s="112">
        <v>1515316.8190599994</v>
      </c>
      <c r="G12" s="112">
        <v>127783.98148</v>
      </c>
      <c r="H12" s="112">
        <v>21290.935639999985</v>
      </c>
      <c r="I12" s="111">
        <v>8623178.3082499783</v>
      </c>
    </row>
    <row r="13" spans="2:11" s="34" customFormat="1">
      <c r="B13" s="110">
        <v>2017</v>
      </c>
      <c r="C13" s="110"/>
      <c r="D13" s="111">
        <v>892032.10908000171</v>
      </c>
      <c r="E13" s="111">
        <v>6301951.7490800014</v>
      </c>
      <c r="F13" s="111">
        <v>1535639.4871500004</v>
      </c>
      <c r="G13" s="111">
        <v>129198.52848999998</v>
      </c>
      <c r="H13" s="111">
        <v>22205.811080000018</v>
      </c>
      <c r="I13" s="111">
        <v>8881027.6848800033</v>
      </c>
    </row>
    <row r="14" spans="2:11" s="34" customFormat="1">
      <c r="B14" s="110">
        <v>2018</v>
      </c>
      <c r="C14" s="110"/>
      <c r="D14" s="111">
        <v>911251.40633000177</v>
      </c>
      <c r="E14" s="111">
        <v>6639113.9908599965</v>
      </c>
      <c r="F14" s="111">
        <v>1610805.7869399975</v>
      </c>
      <c r="G14" s="111">
        <v>133154.47646999999</v>
      </c>
      <c r="H14" s="111">
        <v>23610.275499999996</v>
      </c>
      <c r="I14" s="111">
        <v>9317935.9360999949</v>
      </c>
    </row>
    <row r="15" spans="2:11" s="34" customFormat="1">
      <c r="B15" s="110">
        <v>2019</v>
      </c>
      <c r="C15" s="110"/>
      <c r="D15" s="111">
        <v>941258.33551000012</v>
      </c>
      <c r="E15" s="111">
        <v>6963418.5504199909</v>
      </c>
      <c r="F15" s="111">
        <v>1692196.8619700018</v>
      </c>
      <c r="G15" s="111">
        <v>137928.00965999984</v>
      </c>
      <c r="H15" s="111">
        <v>24998.320610000002</v>
      </c>
      <c r="I15" s="111">
        <v>9759800.0781699922</v>
      </c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9">
      <c r="B17" s="110">
        <v>2020</v>
      </c>
      <c r="C17" s="110" t="s">
        <v>120</v>
      </c>
      <c r="D17" s="111">
        <v>939763.63153999986</v>
      </c>
      <c r="E17" s="111">
        <v>6975564.2685099924</v>
      </c>
      <c r="F17" s="111">
        <v>1690755.5916900001</v>
      </c>
      <c r="G17" s="111">
        <v>137867.55580999996</v>
      </c>
      <c r="H17" s="111">
        <v>25039.391869999996</v>
      </c>
      <c r="I17" s="111">
        <v>9768990.4394199923</v>
      </c>
    </row>
    <row r="18" spans="2:9">
      <c r="B18" s="110"/>
      <c r="C18" s="110" t="s">
        <v>121</v>
      </c>
      <c r="D18" s="111">
        <v>945690.01529000117</v>
      </c>
      <c r="E18" s="111">
        <v>7056005.1909299968</v>
      </c>
      <c r="F18" s="111">
        <v>1706214.8767100014</v>
      </c>
      <c r="G18" s="111">
        <v>139178.29983000012</v>
      </c>
      <c r="H18" s="111">
        <v>25232.541410000023</v>
      </c>
      <c r="I18" s="111">
        <v>9872320.9241699986</v>
      </c>
    </row>
    <row r="19" spans="2:9">
      <c r="B19" s="110"/>
      <c r="C19" s="110" t="s">
        <v>122</v>
      </c>
      <c r="D19" s="111">
        <v>945839.12278000126</v>
      </c>
      <c r="E19" s="111">
        <v>7060519.6306599937</v>
      </c>
      <c r="F19" s="111">
        <v>1706548.6437800014</v>
      </c>
      <c r="G19" s="111">
        <v>139552.23875000008</v>
      </c>
      <c r="H19" s="111">
        <v>25314.986990000001</v>
      </c>
      <c r="I19" s="111">
        <v>9877774.6229599975</v>
      </c>
    </row>
    <row r="20" spans="2:9">
      <c r="B20" s="110"/>
      <c r="C20" s="110" t="s">
        <v>123</v>
      </c>
      <c r="D20" s="111">
        <v>943805.83269000042</v>
      </c>
      <c r="E20" s="111">
        <v>7064534.3524900042</v>
      </c>
      <c r="F20" s="111">
        <v>1705849.0010400033</v>
      </c>
      <c r="G20" s="111">
        <v>139616.6990599999</v>
      </c>
      <c r="H20" s="111">
        <v>25355.246370000001</v>
      </c>
      <c r="I20" s="111">
        <v>9879161.1316500083</v>
      </c>
    </row>
    <row r="21" spans="2:9">
      <c r="B21" s="110"/>
      <c r="C21" s="110" t="s">
        <v>124</v>
      </c>
      <c r="D21" s="111">
        <v>940178.15504999983</v>
      </c>
      <c r="E21" s="111">
        <v>7049446.2736699972</v>
      </c>
      <c r="F21" s="111">
        <v>1698649.4617500023</v>
      </c>
      <c r="G21" s="111">
        <v>139195.47882999998</v>
      </c>
      <c r="H21" s="111">
        <v>25311.587419999993</v>
      </c>
      <c r="I21" s="111">
        <v>9852780.9567200001</v>
      </c>
    </row>
    <row r="22" spans="2:9">
      <c r="B22" s="110"/>
      <c r="C22" s="110" t="s">
        <v>125</v>
      </c>
      <c r="D22" s="111">
        <v>937749.57556000026</v>
      </c>
      <c r="E22" s="111">
        <v>7057661.8657799941</v>
      </c>
      <c r="F22" s="111">
        <v>1702316.3966300038</v>
      </c>
      <c r="G22" s="111">
        <v>139292.52832999986</v>
      </c>
      <c r="H22" s="111">
        <v>25328.627030000003</v>
      </c>
      <c r="I22" s="111">
        <v>9862348.9933299981</v>
      </c>
    </row>
    <row r="23" spans="2:9">
      <c r="B23" s="110"/>
      <c r="C23" s="110" t="s">
        <v>126</v>
      </c>
      <c r="D23" s="111">
        <v>936927.41510999831</v>
      </c>
      <c r="E23" s="111">
        <v>7072760.2215199908</v>
      </c>
      <c r="F23" s="111">
        <v>1708029.3437100006</v>
      </c>
      <c r="G23" s="111">
        <v>139534.52611000004</v>
      </c>
      <c r="H23" s="111">
        <v>25410.283800000001</v>
      </c>
      <c r="I23" s="111">
        <v>9882661.7902499903</v>
      </c>
    </row>
    <row r="24" spans="2:9">
      <c r="B24" s="110"/>
      <c r="C24" s="110" t="s">
        <v>127</v>
      </c>
      <c r="D24" s="111">
        <v>936227.97279999871</v>
      </c>
      <c r="E24" s="111">
        <v>7092191.4481099965</v>
      </c>
      <c r="F24" s="111">
        <v>1710388.5950400019</v>
      </c>
      <c r="G24" s="111">
        <v>139801.43761999984</v>
      </c>
      <c r="H24" s="111">
        <v>25419.385750000001</v>
      </c>
      <c r="I24" s="111">
        <v>9904028.8393199965</v>
      </c>
    </row>
    <row r="25" spans="2:9">
      <c r="B25" s="110"/>
      <c r="C25" s="110" t="s">
        <v>128</v>
      </c>
      <c r="D25" s="111">
        <v>934108.72281999921</v>
      </c>
      <c r="E25" s="111">
        <v>7103242.6117699826</v>
      </c>
      <c r="F25" s="111">
        <v>1708997.1415000025</v>
      </c>
      <c r="G25" s="111">
        <v>139620.2782899999</v>
      </c>
      <c r="H25" s="111">
        <v>25456.379160000004</v>
      </c>
      <c r="I25" s="111">
        <v>9911425.1335399821</v>
      </c>
    </row>
    <row r="26" spans="2:9">
      <c r="B26" s="110"/>
      <c r="C26" s="110" t="s">
        <v>129</v>
      </c>
      <c r="D26" s="111">
        <v>933248.27372999955</v>
      </c>
      <c r="E26" s="111">
        <v>7121517.7533299848</v>
      </c>
      <c r="F26" s="111">
        <v>1710740.6910200007</v>
      </c>
      <c r="G26" s="111">
        <v>139136.99188999989</v>
      </c>
      <c r="H26" s="111">
        <v>25468.939839999995</v>
      </c>
      <c r="I26" s="111">
        <v>9930112.6498099845</v>
      </c>
    </row>
    <row r="27" spans="2:9">
      <c r="B27" s="110"/>
      <c r="C27" s="110" t="s">
        <v>130</v>
      </c>
      <c r="D27" s="111">
        <v>932896.92177999998</v>
      </c>
      <c r="E27" s="111">
        <v>7144385.9493499873</v>
      </c>
      <c r="F27" s="111">
        <v>1713308.9258700022</v>
      </c>
      <c r="G27" s="111">
        <v>138979.05212999988</v>
      </c>
      <c r="H27" s="111">
        <v>25520.309649999996</v>
      </c>
      <c r="I27" s="111">
        <v>9955091.1587799881</v>
      </c>
    </row>
    <row r="28" spans="2:9">
      <c r="B28" s="110"/>
      <c r="C28" s="110" t="s">
        <v>131</v>
      </c>
      <c r="D28" s="111">
        <v>934830.95553000015</v>
      </c>
      <c r="E28" s="111">
        <v>7168760.3746499866</v>
      </c>
      <c r="F28" s="111">
        <v>1716601.2477200024</v>
      </c>
      <c r="G28" s="111">
        <v>139481.00810000006</v>
      </c>
      <c r="H28" s="111">
        <v>25586.222180000001</v>
      </c>
      <c r="I28" s="111">
        <v>9985259.8081799876</v>
      </c>
    </row>
    <row r="29" spans="2:9">
      <c r="B29" s="110">
        <v>2021</v>
      </c>
      <c r="C29" s="110" t="s">
        <v>120</v>
      </c>
      <c r="D29" s="111">
        <v>943238.2103500003</v>
      </c>
      <c r="E29" s="111">
        <v>7246793.5733700013</v>
      </c>
      <c r="F29" s="111">
        <v>1731033.1283699996</v>
      </c>
      <c r="G29" s="111">
        <v>140771.30845000001</v>
      </c>
      <c r="H29" s="111">
        <v>25860.56504999999</v>
      </c>
      <c r="I29" s="111">
        <v>10087696.78559</v>
      </c>
    </row>
    <row r="30" spans="2:9">
      <c r="B30" s="110"/>
      <c r="C30" s="110" t="s">
        <v>121</v>
      </c>
      <c r="D30" s="111">
        <v>941036.2800800004</v>
      </c>
      <c r="E30" s="111">
        <v>7262416.8523399979</v>
      </c>
      <c r="F30" s="111">
        <v>1730238.198040002</v>
      </c>
      <c r="G30" s="111">
        <v>140991.78568999984</v>
      </c>
      <c r="H30" s="111">
        <v>25837.455249999999</v>
      </c>
      <c r="I30" s="111">
        <v>10100520.571400002</v>
      </c>
    </row>
    <row r="31" spans="2:9">
      <c r="B31" s="110"/>
      <c r="C31" s="110" t="s">
        <v>122</v>
      </c>
      <c r="D31" s="111">
        <v>941424.81355000031</v>
      </c>
      <c r="E31" s="111">
        <v>7277049.4986599898</v>
      </c>
      <c r="F31" s="111">
        <v>1733762.0797200014</v>
      </c>
      <c r="G31" s="111">
        <v>141409.82865999988</v>
      </c>
      <c r="H31" s="111">
        <v>25942.088170000003</v>
      </c>
      <c r="I31" s="111">
        <v>10119588.308759991</v>
      </c>
    </row>
    <row r="32" spans="2:9">
      <c r="B32" s="110"/>
      <c r="C32" s="110" t="s">
        <v>123</v>
      </c>
      <c r="D32" s="111">
        <v>941359.99406999943</v>
      </c>
      <c r="E32" s="111">
        <v>7289054.5718799839</v>
      </c>
      <c r="F32" s="111">
        <v>1737842.9220700038</v>
      </c>
      <c r="G32" s="111">
        <v>141906.24934999979</v>
      </c>
      <c r="H32" s="111">
        <v>26032.011889999991</v>
      </c>
      <c r="I32" s="111">
        <v>10136195.749259984</v>
      </c>
    </row>
    <row r="33" spans="2:43">
      <c r="B33" s="110"/>
      <c r="C33" s="110" t="s">
        <v>124</v>
      </c>
      <c r="D33" s="111">
        <v>942059.60006999993</v>
      </c>
      <c r="E33" s="111">
        <v>7303065.717689991</v>
      </c>
      <c r="F33" s="111">
        <v>1740518.3103200018</v>
      </c>
      <c r="G33" s="111">
        <v>142375.42885999978</v>
      </c>
      <c r="H33" s="111">
        <v>26117.613589999979</v>
      </c>
      <c r="I33" s="111">
        <v>10154136.670529993</v>
      </c>
    </row>
    <row r="34" spans="2:43">
      <c r="B34" s="110"/>
      <c r="C34" s="110" t="s">
        <v>125</v>
      </c>
      <c r="D34" s="111">
        <v>944092.82411000133</v>
      </c>
      <c r="E34" s="111">
        <v>7322908.2769199889</v>
      </c>
      <c r="F34" s="111">
        <v>1744071.1067300015</v>
      </c>
      <c r="G34" s="111">
        <v>142883.8839799999</v>
      </c>
      <c r="H34" s="111">
        <v>26273.380219999992</v>
      </c>
      <c r="I34" s="111">
        <v>10180229.471959993</v>
      </c>
    </row>
    <row r="35" spans="2:43">
      <c r="B35" s="110"/>
      <c r="C35" s="114" t="s">
        <v>126</v>
      </c>
      <c r="D35" s="116">
        <v>945579.74860000168</v>
      </c>
      <c r="E35" s="116">
        <v>7340711.8656399902</v>
      </c>
      <c r="F35" s="116">
        <v>1746269.3148200016</v>
      </c>
      <c r="G35" s="116">
        <v>143308.5389199999</v>
      </c>
      <c r="H35" s="116">
        <v>26424.816279999995</v>
      </c>
      <c r="I35" s="116">
        <v>10202294.284259994</v>
      </c>
    </row>
    <row r="36" spans="2:43">
      <c r="B36" s="110"/>
      <c r="C36" s="110" t="s">
        <v>127</v>
      </c>
    </row>
    <row r="37" spans="2:43">
      <c r="B37" s="110"/>
      <c r="C37" s="110" t="s">
        <v>128</v>
      </c>
    </row>
    <row r="38" spans="2:43">
      <c r="B38" s="110"/>
      <c r="C38" s="110" t="s">
        <v>129</v>
      </c>
    </row>
    <row r="39" spans="2:43">
      <c r="B39" s="117"/>
      <c r="C39" s="110" t="s">
        <v>130</v>
      </c>
    </row>
    <row r="40" spans="2:43">
      <c r="B40" s="117"/>
      <c r="C40" s="110" t="s">
        <v>131</v>
      </c>
      <c r="L40" s="370"/>
      <c r="M40" s="370"/>
      <c r="N40" s="370"/>
      <c r="O40" s="370"/>
      <c r="P40" s="370"/>
      <c r="Q40" s="370"/>
    </row>
    <row r="41" spans="2:43" ht="15.75" customHeight="1">
      <c r="B41" s="117"/>
      <c r="C41" s="110"/>
      <c r="D41" s="125"/>
      <c r="E41" s="125"/>
      <c r="F41" s="125"/>
      <c r="G41" s="125"/>
      <c r="H41" s="125"/>
      <c r="I41" s="125"/>
    </row>
    <row r="42" spans="2:43">
      <c r="B42" s="110"/>
      <c r="C42" s="110"/>
      <c r="D42" s="122" t="s">
        <v>133</v>
      </c>
      <c r="E42" s="118"/>
      <c r="F42" s="118"/>
      <c r="G42" s="118"/>
      <c r="H42" s="118"/>
      <c r="I42" s="118"/>
    </row>
    <row r="43" spans="2:43">
      <c r="B43" s="110">
        <v>2010</v>
      </c>
      <c r="C43" s="110"/>
      <c r="D43" s="118">
        <v>2.834365539271877</v>
      </c>
      <c r="E43" s="118">
        <v>5.7338720293969914</v>
      </c>
      <c r="F43" s="118">
        <v>4.0954971341678359</v>
      </c>
      <c r="G43" s="118">
        <v>4.688202749908954</v>
      </c>
      <c r="H43" s="118">
        <v>2.3744656387648222</v>
      </c>
      <c r="I43" s="118">
        <v>5.0475144168232511</v>
      </c>
    </row>
    <row r="44" spans="2:43">
      <c r="B44" s="110">
        <v>2011</v>
      </c>
      <c r="C44" s="110"/>
      <c r="D44" s="118">
        <v>2.9014444029264341</v>
      </c>
      <c r="E44" s="118">
        <v>5.3685561372920132</v>
      </c>
      <c r="F44" s="118">
        <v>3.3586127301064916</v>
      </c>
      <c r="G44" s="118">
        <v>4.457019869091039</v>
      </c>
      <c r="H44" s="118">
        <v>3.9551855730864283</v>
      </c>
      <c r="I44" s="118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10">
        <v>2012</v>
      </c>
      <c r="C45" s="110"/>
      <c r="D45" s="119">
        <v>2.0481861016319547</v>
      </c>
      <c r="E45" s="119">
        <v>5.4903948615909526</v>
      </c>
      <c r="F45" s="119">
        <v>3.1266505103109798</v>
      </c>
      <c r="G45" s="119">
        <v>8.2947195076879421</v>
      </c>
      <c r="H45" s="119">
        <v>2.4379210906199322</v>
      </c>
      <c r="I45" s="119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10">
        <v>2013</v>
      </c>
      <c r="C46" s="110"/>
      <c r="D46" s="118">
        <v>1.1396670340043435</v>
      </c>
      <c r="E46" s="118">
        <v>5.6967374189272446</v>
      </c>
      <c r="F46" s="118">
        <v>3.2547853172810282</v>
      </c>
      <c r="G46" s="118">
        <v>8.1270753050844959</v>
      </c>
      <c r="H46" s="118">
        <v>3.4147781209908246</v>
      </c>
      <c r="I46" s="118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10">
        <v>2014</v>
      </c>
      <c r="C47" s="110"/>
      <c r="D47" s="118">
        <v>0.45231255159583483</v>
      </c>
      <c r="E47" s="118">
        <v>3.8515947116214644</v>
      </c>
      <c r="F47" s="118">
        <v>1.4598937523881528</v>
      </c>
      <c r="G47" s="118">
        <v>6.0640920241211704</v>
      </c>
      <c r="H47" s="118">
        <v>3.053820230266302</v>
      </c>
      <c r="I47" s="118">
        <v>3.0748759987296648</v>
      </c>
    </row>
    <row r="48" spans="2:43" s="34" customFormat="1">
      <c r="B48" s="110">
        <v>2015</v>
      </c>
      <c r="C48" s="110"/>
      <c r="D48" s="118">
        <v>1.5176936821738263</v>
      </c>
      <c r="E48" s="118">
        <v>3.5440253639796415</v>
      </c>
      <c r="F48" s="118">
        <v>1.1842360463228285</v>
      </c>
      <c r="G48" s="118">
        <v>2.1295450912429015</v>
      </c>
      <c r="H48" s="118">
        <v>3.7144993514320657</v>
      </c>
      <c r="I48" s="118">
        <v>2.8817259430769626</v>
      </c>
    </row>
    <row r="49" spans="2:9" s="34" customFormat="1">
      <c r="B49" s="110">
        <v>2016</v>
      </c>
      <c r="C49" s="110"/>
      <c r="D49" s="118">
        <v>1.55388619274901</v>
      </c>
      <c r="E49" s="118">
        <v>3.8280378553122718</v>
      </c>
      <c r="F49" s="118">
        <v>1.5231655266033428</v>
      </c>
      <c r="G49" s="118">
        <v>1.2978559225277797</v>
      </c>
      <c r="H49" s="118">
        <v>3.9122301287000116</v>
      </c>
      <c r="I49" s="118">
        <v>3.1428603467104077</v>
      </c>
    </row>
    <row r="50" spans="2:9" s="34" customFormat="1">
      <c r="B50" s="110">
        <v>2017</v>
      </c>
      <c r="C50" s="110"/>
      <c r="D50" s="118">
        <v>1.3631681367087811</v>
      </c>
      <c r="E50" s="118">
        <v>3.6718221474893342</v>
      </c>
      <c r="F50" s="118">
        <v>1.3411497737224165</v>
      </c>
      <c r="G50" s="118">
        <v>1.1069830456185814</v>
      </c>
      <c r="H50" s="118">
        <v>4.2970184846232273</v>
      </c>
      <c r="I50" s="118">
        <v>2.9901895497549402</v>
      </c>
    </row>
    <row r="51" spans="2:9" s="34" customFormat="1">
      <c r="B51" s="110">
        <v>2018</v>
      </c>
      <c r="C51" s="110"/>
      <c r="D51" s="118">
        <v>2.1545521797216471</v>
      </c>
      <c r="E51" s="118">
        <v>5.3501241393861143</v>
      </c>
      <c r="F51" s="118">
        <v>4.8947881595242437</v>
      </c>
      <c r="G51" s="118">
        <v>3.0619141148393147</v>
      </c>
      <c r="H51" s="118">
        <v>6.3247607346571089</v>
      </c>
      <c r="I51" s="118">
        <v>4.9195686211386258</v>
      </c>
    </row>
    <row r="52" spans="2:9" s="34" customFormat="1">
      <c r="B52" s="110">
        <v>2019</v>
      </c>
      <c r="C52" s="110"/>
      <c r="D52" s="118">
        <v>3.2929363918184906</v>
      </c>
      <c r="E52" s="118">
        <v>4.8847566106932527</v>
      </c>
      <c r="F52" s="118">
        <v>5.0528173967279377</v>
      </c>
      <c r="G52" s="118">
        <v>3.5849588512146813</v>
      </c>
      <c r="H52" s="118">
        <v>5.8789873502323342</v>
      </c>
      <c r="I52" s="118">
        <v>4.7420817775544633</v>
      </c>
    </row>
    <row r="53" spans="2:9" s="34" customFormat="1">
      <c r="B53" s="110"/>
      <c r="C53" s="110"/>
      <c r="D53" s="118"/>
      <c r="E53" s="118"/>
      <c r="F53" s="118"/>
      <c r="G53" s="118"/>
      <c r="H53" s="118"/>
      <c r="I53" s="118"/>
    </row>
    <row r="54" spans="2:9" s="34" customFormat="1">
      <c r="B54" s="110">
        <v>2020</v>
      </c>
      <c r="C54" s="110" t="s">
        <v>120</v>
      </c>
      <c r="D54" s="118">
        <v>1.4286166178126614</v>
      </c>
      <c r="E54" s="118">
        <v>2.9122509269340791</v>
      </c>
      <c r="F54" s="118">
        <v>1.2090449571755535</v>
      </c>
      <c r="G54" s="118">
        <v>1.2864903050949339</v>
      </c>
      <c r="H54" s="118">
        <v>3.6651529418935569</v>
      </c>
      <c r="I54" s="118">
        <v>2.4484023555305656</v>
      </c>
    </row>
    <row r="55" spans="2:9" s="34" customFormat="1">
      <c r="B55" s="110"/>
      <c r="C55" s="110" t="s">
        <v>121</v>
      </c>
      <c r="D55" s="118">
        <v>2.218285987422508</v>
      </c>
      <c r="E55" s="118">
        <v>3.6845453842800691</v>
      </c>
      <c r="F55" s="118">
        <v>2.0295408263142578</v>
      </c>
      <c r="G55" s="118">
        <v>2.1174355135192169</v>
      </c>
      <c r="H55" s="118">
        <v>4.5611662346426218</v>
      </c>
      <c r="I55" s="118">
        <v>3.2331670664786705</v>
      </c>
    </row>
    <row r="56" spans="2:9" s="34" customFormat="1">
      <c r="B56" s="110"/>
      <c r="C56" s="110" t="s">
        <v>122</v>
      </c>
      <c r="D56" s="118">
        <v>2.0353989767477154</v>
      </c>
      <c r="E56" s="118">
        <v>3.5858722752978966</v>
      </c>
      <c r="F56" s="118">
        <v>2.037612713349235</v>
      </c>
      <c r="G56" s="118">
        <v>2.0809307329507476</v>
      </c>
      <c r="H56" s="118">
        <v>4.4903342269752011</v>
      </c>
      <c r="I56" s="118">
        <v>3.1462026708399815</v>
      </c>
    </row>
    <row r="57" spans="2:9" s="34" customFormat="1">
      <c r="B57" s="110"/>
      <c r="C57" s="110" t="s">
        <v>123</v>
      </c>
      <c r="D57" s="118">
        <v>1.645918459836726</v>
      </c>
      <c r="E57" s="118">
        <v>3.4171525489576471</v>
      </c>
      <c r="F57" s="118">
        <v>1.7264615006260087</v>
      </c>
      <c r="G57" s="118">
        <v>1.781299646450063</v>
      </c>
      <c r="H57" s="118">
        <v>4.1204126733589863</v>
      </c>
      <c r="I57" s="118">
        <v>2.9288224046814859</v>
      </c>
    </row>
    <row r="58" spans="2:9" s="34" customFormat="1">
      <c r="B58" s="110"/>
      <c r="C58" s="110" t="s">
        <v>124</v>
      </c>
      <c r="D58" s="118">
        <v>1.1529692105522127</v>
      </c>
      <c r="E58" s="118">
        <v>3.0240468372183305</v>
      </c>
      <c r="F58" s="118">
        <v>1.2755233922110421</v>
      </c>
      <c r="G58" s="118">
        <v>1.3856091146033034</v>
      </c>
      <c r="H58" s="118">
        <v>3.6185729381584375</v>
      </c>
      <c r="I58" s="118">
        <v>2.5160603684301952</v>
      </c>
    </row>
    <row r="59" spans="2:9" s="34" customFormat="1">
      <c r="B59" s="110"/>
      <c r="C59" s="110" t="s">
        <v>125</v>
      </c>
      <c r="D59" s="118">
        <v>-2.5715820593852357E-3</v>
      </c>
      <c r="E59" s="118">
        <v>2.8376260833707923</v>
      </c>
      <c r="F59" s="118">
        <v>1.2473157004056601</v>
      </c>
      <c r="G59" s="118">
        <v>1.1005657537370483</v>
      </c>
      <c r="H59" s="118">
        <v>3.2499272631483667</v>
      </c>
      <c r="I59" s="118">
        <v>2.2604448942264099</v>
      </c>
    </row>
    <row r="60" spans="2:9" s="34" customFormat="1">
      <c r="B60" s="110"/>
      <c r="C60" s="110" t="s">
        <v>126</v>
      </c>
      <c r="D60" s="118">
        <v>-0.18122906679951534</v>
      </c>
      <c r="E60" s="118">
        <v>2.8315437917375563</v>
      </c>
      <c r="F60" s="118">
        <v>1.4946019139154165</v>
      </c>
      <c r="G60" s="118">
        <v>1.0974589824340075</v>
      </c>
      <c r="H60" s="118">
        <v>3.2680571841508854</v>
      </c>
      <c r="I60" s="118">
        <v>2.2823506017316531</v>
      </c>
    </row>
    <row r="61" spans="2:9" s="34" customFormat="1">
      <c r="B61" s="110"/>
      <c r="C61" s="110" t="s">
        <v>127</v>
      </c>
      <c r="D61" s="118">
        <v>-0.3362471369608655</v>
      </c>
      <c r="E61" s="118">
        <v>2.8676132359132467</v>
      </c>
      <c r="F61" s="118">
        <v>1.5288303294523242</v>
      </c>
      <c r="G61" s="118">
        <v>1.0451639126349832</v>
      </c>
      <c r="H61" s="118">
        <v>3.083473047899199</v>
      </c>
      <c r="I61" s="118">
        <v>2.2982971032642574</v>
      </c>
    </row>
    <row r="62" spans="2:9" s="34" customFormat="1">
      <c r="B62" s="110"/>
      <c r="C62" s="110" t="s">
        <v>128</v>
      </c>
      <c r="D62" s="118">
        <v>-0.4017613660828645</v>
      </c>
      <c r="E62" s="118">
        <v>2.8417316961269812</v>
      </c>
      <c r="F62" s="118">
        <v>1.4184920156251168</v>
      </c>
      <c r="G62" s="118">
        <v>0.89320629528859552</v>
      </c>
      <c r="H62" s="118">
        <v>3.1067630148400749</v>
      </c>
      <c r="I62" s="118">
        <v>2.2533291700091551</v>
      </c>
    </row>
    <row r="63" spans="2:9" s="34" customFormat="1">
      <c r="B63" s="110"/>
      <c r="C63" s="110" t="s">
        <v>129</v>
      </c>
      <c r="D63" s="118">
        <v>-0.45736754847708339</v>
      </c>
      <c r="E63" s="118">
        <v>2.867977049374737</v>
      </c>
      <c r="F63" s="118">
        <v>1.3907061932348697</v>
      </c>
      <c r="G63" s="118">
        <v>0.92988379331737647</v>
      </c>
      <c r="H63" s="118">
        <v>2.8824330616251004</v>
      </c>
      <c r="I63" s="118">
        <v>2.2627478206763918</v>
      </c>
    </row>
    <row r="64" spans="2:9" s="34" customFormat="1">
      <c r="B64" s="110"/>
      <c r="C64" s="110" t="s">
        <v>130</v>
      </c>
      <c r="D64" s="118">
        <v>-0.66252457542931298</v>
      </c>
      <c r="E64" s="118">
        <v>2.8862309766258143</v>
      </c>
      <c r="F64" s="118">
        <v>1.3859743723306783</v>
      </c>
      <c r="G64" s="118">
        <v>0.98241875321456451</v>
      </c>
      <c r="H64" s="118">
        <v>2.4870105013012678</v>
      </c>
      <c r="I64" s="118">
        <v>2.2555572479669106</v>
      </c>
    </row>
    <row r="65" spans="2:20" s="34" customFormat="1">
      <c r="B65" s="110"/>
      <c r="C65" s="110" t="s">
        <v>131</v>
      </c>
      <c r="D65" s="118">
        <v>-0.68284972759549145</v>
      </c>
      <c r="E65" s="118">
        <v>2.9488651693584611</v>
      </c>
      <c r="F65" s="118">
        <v>1.4421717885466867</v>
      </c>
      <c r="G65" s="118">
        <v>1.1259485610125131</v>
      </c>
      <c r="H65" s="118">
        <v>2.3517642611752709</v>
      </c>
      <c r="I65" s="118">
        <v>2.3100855366317896</v>
      </c>
    </row>
    <row r="66" spans="2:20" s="34" customFormat="1">
      <c r="B66" s="110">
        <v>2021</v>
      </c>
      <c r="C66" s="110" t="s">
        <v>120</v>
      </c>
      <c r="D66" s="118">
        <v>0.36972901412513082</v>
      </c>
      <c r="E66" s="118">
        <v>3.8882776277241238</v>
      </c>
      <c r="F66" s="118">
        <v>2.3822211133271542</v>
      </c>
      <c r="G66" s="118">
        <v>2.1061899755456137</v>
      </c>
      <c r="H66" s="118">
        <v>3.2795252547001663</v>
      </c>
      <c r="I66" s="118">
        <v>3.2624286833564886</v>
      </c>
    </row>
    <row r="67" spans="2:20" s="34" customFormat="1">
      <c r="B67" s="110"/>
      <c r="C67" s="110" t="s">
        <v>121</v>
      </c>
      <c r="D67" s="118">
        <v>-0.49209943372119369</v>
      </c>
      <c r="E67" s="118">
        <v>2.925333185345913</v>
      </c>
      <c r="F67" s="118">
        <v>1.4079892080371526</v>
      </c>
      <c r="G67" s="118">
        <v>1.3029946925741775</v>
      </c>
      <c r="H67" s="118">
        <v>2.3973559784202347</v>
      </c>
      <c r="I67" s="118">
        <v>2.3115096134214808</v>
      </c>
    </row>
    <row r="68" spans="2:20" s="34" customFormat="1">
      <c r="B68" s="110"/>
      <c r="C68" s="110" t="s">
        <v>122</v>
      </c>
      <c r="D68" s="118">
        <v>-0.46670825129586646</v>
      </c>
      <c r="E68" s="118">
        <v>3.0667695768415104</v>
      </c>
      <c r="F68" s="118">
        <v>1.5946475384211345</v>
      </c>
      <c r="G68" s="118">
        <v>1.3311072087690556</v>
      </c>
      <c r="H68" s="118">
        <v>2.4771933726362105</v>
      </c>
      <c r="I68" s="118">
        <v>2.4480583434038472</v>
      </c>
    </row>
    <row r="69" spans="2:20" s="34" customFormat="1">
      <c r="B69" s="110"/>
      <c r="C69" s="110" t="s">
        <v>123</v>
      </c>
      <c r="D69" s="118">
        <v>-0.25914637685900965</v>
      </c>
      <c r="E69" s="118">
        <v>3.1781318935883096</v>
      </c>
      <c r="F69" s="118">
        <v>1.8755423844956765</v>
      </c>
      <c r="G69" s="118">
        <v>1.6398828402439003</v>
      </c>
      <c r="H69" s="118">
        <v>2.669134072389534</v>
      </c>
      <c r="I69" s="118">
        <v>2.601785862025463</v>
      </c>
      <c r="O69" s="369"/>
      <c r="P69" s="369"/>
      <c r="Q69" s="369"/>
      <c r="R69" s="369"/>
      <c r="S69" s="369"/>
      <c r="T69" s="369"/>
    </row>
    <row r="70" spans="2:20" s="34" customFormat="1">
      <c r="B70" s="110"/>
      <c r="C70" s="110" t="s">
        <v>124</v>
      </c>
      <c r="D70" s="118">
        <v>0.2001157982552515</v>
      </c>
      <c r="E70" s="118">
        <v>3.5977214971804505</v>
      </c>
      <c r="F70" s="118">
        <v>2.4648315919674646</v>
      </c>
      <c r="G70" s="118">
        <v>2.284521061121203</v>
      </c>
      <c r="H70" s="118">
        <v>3.1844157248039462</v>
      </c>
      <c r="I70" s="118">
        <v>3.0585853388375162</v>
      </c>
    </row>
    <row r="71" spans="2:20" s="34" customFormat="1">
      <c r="B71" s="110"/>
      <c r="C71" s="110" t="s">
        <v>125</v>
      </c>
      <c r="D71" s="118">
        <v>0.67643310275171675</v>
      </c>
      <c r="E71" s="118">
        <v>3.7582759869253524</v>
      </c>
      <c r="F71" s="118">
        <v>2.4528172425913652</v>
      </c>
      <c r="G71" s="118">
        <v>2.5782830515444166</v>
      </c>
      <c r="H71" s="118">
        <v>3.7299818457628975</v>
      </c>
      <c r="I71" s="118">
        <v>3.223172074370817</v>
      </c>
    </row>
    <row r="72" spans="2:20" s="34" customFormat="1">
      <c r="B72" s="110"/>
      <c r="C72" s="114" t="s">
        <v>126</v>
      </c>
      <c r="D72" s="122">
        <v>0.92347959409271319</v>
      </c>
      <c r="E72" s="122">
        <v>3.7885017408723964</v>
      </c>
      <c r="F72" s="122">
        <v>2.2388357232166367</v>
      </c>
      <c r="G72" s="122">
        <v>2.7047161123583185</v>
      </c>
      <c r="H72" s="122">
        <v>3.9926058598369174</v>
      </c>
      <c r="I72" s="122">
        <v>3.2342753480176789</v>
      </c>
    </row>
    <row r="73" spans="2:20" s="34" customFormat="1">
      <c r="B73" s="110"/>
      <c r="C73" s="110" t="s">
        <v>127</v>
      </c>
      <c r="D73" s="118"/>
      <c r="E73" s="118"/>
      <c r="F73" s="118"/>
      <c r="G73" s="118"/>
      <c r="H73" s="118"/>
      <c r="I73" s="118"/>
    </row>
    <row r="74" spans="2:20" s="34" customFormat="1">
      <c r="B74" s="110"/>
      <c r="C74" s="110" t="s">
        <v>128</v>
      </c>
      <c r="D74" s="118"/>
      <c r="E74" s="118"/>
      <c r="F74" s="118"/>
      <c r="G74" s="118"/>
      <c r="H74" s="118"/>
      <c r="I74" s="118"/>
    </row>
    <row r="75" spans="2:20" s="34" customFormat="1">
      <c r="B75" s="110"/>
      <c r="C75" s="110" t="s">
        <v>129</v>
      </c>
      <c r="D75" s="118"/>
      <c r="E75" s="118"/>
      <c r="F75" s="118"/>
      <c r="G75" s="118"/>
      <c r="H75" s="118"/>
      <c r="I75" s="118"/>
    </row>
    <row r="76" spans="2:20" s="34" customFormat="1">
      <c r="B76" s="110"/>
      <c r="C76" s="110" t="s">
        <v>130</v>
      </c>
      <c r="D76" s="118"/>
      <c r="E76" s="118"/>
      <c r="F76" s="118"/>
      <c r="G76" s="118"/>
      <c r="H76" s="118"/>
      <c r="I76" s="118"/>
    </row>
    <row r="77" spans="2:20" s="34" customFormat="1">
      <c r="B77" s="110"/>
      <c r="C77" s="110" t="s">
        <v>131</v>
      </c>
      <c r="D77" s="118"/>
      <c r="E77" s="118"/>
      <c r="F77" s="118"/>
      <c r="G77" s="118"/>
      <c r="H77" s="118"/>
      <c r="I77" s="118"/>
    </row>
    <row r="78" spans="2:20" s="34" customFormat="1">
      <c r="B78" s="110"/>
      <c r="C78" s="110"/>
      <c r="D78" s="118"/>
      <c r="E78" s="118"/>
      <c r="F78" s="118"/>
      <c r="G78" s="118"/>
      <c r="H78" s="118"/>
      <c r="I78" s="118"/>
    </row>
    <row r="79" spans="2:20">
      <c r="B79" s="33" t="s">
        <v>134</v>
      </c>
    </row>
    <row r="80" spans="2:20" ht="21">
      <c r="B80" s="126"/>
      <c r="C80" s="485"/>
      <c r="D80" s="486"/>
      <c r="E80" s="486"/>
      <c r="F80" s="486"/>
      <c r="G80" s="486"/>
      <c r="H80" s="486"/>
      <c r="I80" s="486"/>
    </row>
    <row r="81" spans="2:9">
      <c r="C81" s="485"/>
      <c r="D81" s="487"/>
      <c r="E81" s="487"/>
      <c r="F81" s="487"/>
      <c r="G81" s="487"/>
      <c r="H81" s="487"/>
      <c r="I81" s="487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  <row r="83" spans="2:9" ht="18.75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10"/>
      <c r="C88" s="110"/>
      <c r="D88" s="111"/>
      <c r="E88" s="111"/>
      <c r="F88" s="111"/>
      <c r="G88" s="111"/>
      <c r="H88" s="111"/>
      <c r="I88" s="111"/>
    </row>
    <row r="89" spans="2:9">
      <c r="B89" s="110"/>
      <c r="C89" s="110"/>
      <c r="D89" s="111"/>
      <c r="E89" s="111"/>
      <c r="F89" s="111"/>
      <c r="G89" s="111"/>
      <c r="H89" s="111"/>
      <c r="I89" s="111"/>
    </row>
    <row r="90" spans="2:9">
      <c r="B90" s="110"/>
      <c r="C90" s="110"/>
      <c r="D90" s="111"/>
      <c r="E90" s="111"/>
      <c r="F90" s="111"/>
      <c r="G90" s="111"/>
      <c r="H90" s="111"/>
      <c r="I90" s="111"/>
    </row>
    <row r="91" spans="2:9">
      <c r="B91" s="110"/>
      <c r="C91" s="110"/>
      <c r="D91" s="111"/>
      <c r="E91" s="111"/>
      <c r="F91" s="111"/>
      <c r="G91" s="111"/>
      <c r="H91" s="111"/>
      <c r="I91" s="111"/>
    </row>
  </sheetData>
  <mergeCells count="2">
    <mergeCell ref="C80:I80"/>
    <mergeCell ref="C81:I81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25" activePane="bottomLeft" state="frozen"/>
      <selection activeCell="J28" sqref="J28"/>
      <selection pane="bottomLeft" activeCell="M35" sqref="M35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.75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27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6">
      <c r="B5" s="56"/>
      <c r="C5" s="56"/>
      <c r="D5" s="109"/>
      <c r="E5" s="56"/>
      <c r="F5" s="56"/>
      <c r="G5" s="56"/>
      <c r="H5" s="56"/>
      <c r="I5" s="56"/>
      <c r="J5" s="57"/>
    </row>
    <row r="6" spans="2:16">
      <c r="B6" s="110">
        <v>2010</v>
      </c>
      <c r="C6" s="110"/>
      <c r="D6" s="118">
        <v>854.0098516375906</v>
      </c>
      <c r="E6" s="118">
        <v>892.37764217259462</v>
      </c>
      <c r="F6" s="118">
        <v>574.12949385821184</v>
      </c>
      <c r="G6" s="118">
        <v>351.08814006829385</v>
      </c>
      <c r="H6" s="118">
        <v>462.0913540920069</v>
      </c>
      <c r="I6" s="118">
        <v>785.83047111742064</v>
      </c>
      <c r="K6" s="47"/>
      <c r="L6" s="47"/>
      <c r="M6" s="47"/>
      <c r="N6" s="47"/>
      <c r="O6" s="47"/>
      <c r="P6" s="47"/>
    </row>
    <row r="7" spans="2:16">
      <c r="B7" s="110">
        <v>2011</v>
      </c>
      <c r="C7" s="110"/>
      <c r="D7" s="118">
        <v>873.20752003164876</v>
      </c>
      <c r="E7" s="118">
        <v>923.06397400451101</v>
      </c>
      <c r="F7" s="118">
        <v>588.72296997590513</v>
      </c>
      <c r="G7" s="118">
        <v>360.34340878210691</v>
      </c>
      <c r="H7" s="118">
        <v>473.67850927937536</v>
      </c>
      <c r="I7" s="118">
        <v>810.85356069746285</v>
      </c>
      <c r="K7" s="47"/>
      <c r="L7" s="47"/>
      <c r="M7" s="47"/>
      <c r="N7" s="47"/>
      <c r="O7" s="47"/>
      <c r="P7" s="47"/>
    </row>
    <row r="8" spans="2:16">
      <c r="B8" s="110">
        <v>2012</v>
      </c>
      <c r="C8" s="110"/>
      <c r="D8" s="118">
        <v>890.96203422829547</v>
      </c>
      <c r="E8" s="118">
        <v>955.4104056196536</v>
      </c>
      <c r="F8" s="118">
        <v>603.86982572137697</v>
      </c>
      <c r="G8" s="118">
        <v>365.30420992649925</v>
      </c>
      <c r="H8" s="118">
        <v>488.24254826560002</v>
      </c>
      <c r="I8" s="118">
        <v>836.26568757017981</v>
      </c>
      <c r="K8" s="47"/>
      <c r="L8" s="47"/>
      <c r="M8" s="47"/>
      <c r="N8" s="47"/>
      <c r="O8" s="47"/>
      <c r="P8" s="47"/>
    </row>
    <row r="9" spans="2:16">
      <c r="B9" s="110">
        <v>2013</v>
      </c>
      <c r="C9" s="110"/>
      <c r="D9" s="118">
        <v>910.3720826990276</v>
      </c>
      <c r="E9" s="118">
        <v>987.48063579495374</v>
      </c>
      <c r="F9" s="118">
        <v>619.75687378538237</v>
      </c>
      <c r="G9" s="118">
        <v>369.68166364562711</v>
      </c>
      <c r="H9" s="118">
        <v>503.82679781334627</v>
      </c>
      <c r="I9" s="118">
        <v>862.0005649572704</v>
      </c>
      <c r="K9" s="47"/>
      <c r="L9" s="47"/>
      <c r="M9" s="47"/>
      <c r="N9" s="47"/>
      <c r="O9" s="47"/>
      <c r="P9" s="47"/>
    </row>
    <row r="10" spans="2:16">
      <c r="B10" s="110">
        <v>2014</v>
      </c>
      <c r="C10" s="110"/>
      <c r="D10" s="118">
        <v>918.29211711246444</v>
      </c>
      <c r="E10" s="118">
        <v>1007.6883898661677</v>
      </c>
      <c r="F10" s="118">
        <v>626.11859428726598</v>
      </c>
      <c r="G10" s="118">
        <v>368.0060296391639</v>
      </c>
      <c r="H10" s="118">
        <v>510.91438177257129</v>
      </c>
      <c r="I10" s="118">
        <v>876.52859760097738</v>
      </c>
      <c r="K10" s="47"/>
      <c r="L10" s="47"/>
      <c r="M10" s="47"/>
      <c r="N10" s="47"/>
      <c r="O10" s="47"/>
      <c r="P10" s="47"/>
    </row>
    <row r="11" spans="2:16">
      <c r="B11" s="110">
        <v>2015</v>
      </c>
      <c r="C11" s="110"/>
      <c r="D11" s="118">
        <v>925.16460204597911</v>
      </c>
      <c r="E11" s="118">
        <v>1029.5348624662738</v>
      </c>
      <c r="F11" s="118">
        <v>632.73647553638693</v>
      </c>
      <c r="G11" s="118">
        <v>371.93226340494067</v>
      </c>
      <c r="H11" s="118">
        <v>520.60231470894644</v>
      </c>
      <c r="I11" s="118">
        <v>893.13122980420644</v>
      </c>
      <c r="K11" s="47"/>
      <c r="L11" s="47"/>
      <c r="M11" s="47"/>
      <c r="N11" s="47"/>
      <c r="O11" s="47"/>
      <c r="P11" s="47"/>
    </row>
    <row r="12" spans="2:16">
      <c r="B12" s="110">
        <v>2016</v>
      </c>
      <c r="C12" s="110"/>
      <c r="D12" s="128">
        <v>931.64910253017274</v>
      </c>
      <c r="E12" s="128">
        <v>1050.8237921202408</v>
      </c>
      <c r="F12" s="128">
        <v>640.89177371057519</v>
      </c>
      <c r="G12" s="128">
        <v>376.42090629243734</v>
      </c>
      <c r="H12" s="128">
        <v>528.63899788950926</v>
      </c>
      <c r="I12" s="118">
        <v>910.2438056302824</v>
      </c>
      <c r="K12" s="47"/>
      <c r="L12" s="47"/>
      <c r="M12" s="47"/>
      <c r="N12" s="47"/>
      <c r="O12" s="47"/>
      <c r="P12" s="47"/>
    </row>
    <row r="13" spans="2:16">
      <c r="B13" s="110">
        <v>2017</v>
      </c>
      <c r="C13" s="110"/>
      <c r="D13" s="118">
        <v>937.13550373947908</v>
      </c>
      <c r="E13" s="118">
        <v>1071.0073356712587</v>
      </c>
      <c r="F13" s="118">
        <v>649.19055643534398</v>
      </c>
      <c r="G13" s="118">
        <v>381.05815181742025</v>
      </c>
      <c r="H13" s="118">
        <v>538.40100572204483</v>
      </c>
      <c r="I13" s="118">
        <v>926.86713257362715</v>
      </c>
      <c r="K13" s="47"/>
      <c r="L13" s="47"/>
      <c r="M13" s="47"/>
      <c r="N13" s="47"/>
      <c r="O13" s="47"/>
      <c r="P13" s="47"/>
    </row>
    <row r="14" spans="2:16">
      <c r="B14" s="110">
        <v>2018</v>
      </c>
      <c r="C14" s="110"/>
      <c r="D14" s="118">
        <v>953.92125812729375</v>
      </c>
      <c r="E14" s="118">
        <v>1107.4871268066829</v>
      </c>
      <c r="F14" s="118">
        <v>680.95871055427142</v>
      </c>
      <c r="G14" s="118">
        <v>393.40111817886367</v>
      </c>
      <c r="H14" s="118">
        <v>558.41336534140623</v>
      </c>
      <c r="I14" s="118">
        <v>960.98128601384064</v>
      </c>
      <c r="K14" s="47"/>
      <c r="L14" s="47"/>
      <c r="M14" s="47"/>
      <c r="N14" s="47"/>
      <c r="O14" s="47"/>
      <c r="P14" s="47"/>
    </row>
    <row r="15" spans="2:16">
      <c r="B15" s="110">
        <v>2019</v>
      </c>
      <c r="C15" s="110"/>
      <c r="D15" s="118">
        <v>978.40342140358734</v>
      </c>
      <c r="E15" s="118">
        <v>1143.5510504863109</v>
      </c>
      <c r="F15" s="118">
        <v>714.976103465964</v>
      </c>
      <c r="G15" s="118">
        <v>405.54418228434622</v>
      </c>
      <c r="H15" s="118">
        <v>579.25481068681074</v>
      </c>
      <c r="I15" s="118">
        <v>995.75784980562355</v>
      </c>
      <c r="K15" s="47"/>
      <c r="L15" s="47"/>
      <c r="M15" s="47"/>
      <c r="N15" s="47"/>
      <c r="O15" s="47"/>
      <c r="P15" s="47"/>
    </row>
    <row r="16" spans="2:16">
      <c r="B16" s="110"/>
      <c r="C16" s="110"/>
      <c r="D16" s="118"/>
      <c r="E16" s="118"/>
      <c r="F16" s="118"/>
      <c r="G16" s="118"/>
      <c r="H16" s="118"/>
      <c r="I16" s="118"/>
      <c r="K16" s="47"/>
      <c r="L16" s="47"/>
      <c r="M16" s="47"/>
      <c r="N16" s="47"/>
      <c r="O16" s="47"/>
      <c r="P16" s="47"/>
    </row>
    <row r="17" spans="2:16">
      <c r="B17" s="110">
        <v>2020</v>
      </c>
      <c r="C17" s="110" t="s">
        <v>120</v>
      </c>
      <c r="D17" s="118">
        <v>978.20106415490261</v>
      </c>
      <c r="E17" s="118">
        <v>1144.6065527748094</v>
      </c>
      <c r="F17" s="118">
        <v>715.44479369488192</v>
      </c>
      <c r="G17" s="118">
        <v>405.94651613568095</v>
      </c>
      <c r="H17" s="118">
        <v>579.92430854390068</v>
      </c>
      <c r="I17" s="118">
        <v>996.73242441599859</v>
      </c>
      <c r="K17" s="47"/>
      <c r="L17" s="47"/>
      <c r="M17" s="47"/>
      <c r="N17" s="47"/>
      <c r="O17" s="47"/>
      <c r="P17" s="47"/>
    </row>
    <row r="18" spans="2:16">
      <c r="B18" s="110"/>
      <c r="C18" s="110" t="s">
        <v>121</v>
      </c>
      <c r="D18" s="118">
        <v>986.30301451884361</v>
      </c>
      <c r="E18" s="118">
        <v>1156.2602270093073</v>
      </c>
      <c r="F18" s="118">
        <v>722.64598986644228</v>
      </c>
      <c r="G18" s="118">
        <v>409.63106803231682</v>
      </c>
      <c r="H18" s="118">
        <v>586.02646282834439</v>
      </c>
      <c r="I18" s="118">
        <v>1006.8507812600074</v>
      </c>
      <c r="K18" s="47"/>
      <c r="L18" s="47"/>
      <c r="M18" s="47"/>
      <c r="N18" s="47"/>
      <c r="O18" s="47"/>
      <c r="P18" s="47"/>
    </row>
    <row r="19" spans="2:16">
      <c r="B19" s="110"/>
      <c r="C19" s="110" t="s">
        <v>122</v>
      </c>
      <c r="D19" s="118">
        <v>986.45749666257962</v>
      </c>
      <c r="E19" s="118">
        <v>1157.9685135550237</v>
      </c>
      <c r="F19" s="118">
        <v>723.21618558728289</v>
      </c>
      <c r="G19" s="118">
        <v>409.89801545574198</v>
      </c>
      <c r="H19" s="118">
        <v>587.13672395398464</v>
      </c>
      <c r="I19" s="118">
        <v>1007.9984144898739</v>
      </c>
      <c r="K19" s="47"/>
      <c r="L19" s="47"/>
      <c r="M19" s="47"/>
      <c r="N19" s="47"/>
      <c r="O19" s="47"/>
      <c r="P19" s="47"/>
    </row>
    <row r="20" spans="2:16">
      <c r="B20" s="110"/>
      <c r="C20" s="110" t="s">
        <v>123</v>
      </c>
      <c r="D20" s="118">
        <v>986.01517009126735</v>
      </c>
      <c r="E20" s="118">
        <v>1159.0869881965509</v>
      </c>
      <c r="F20" s="118">
        <v>723.79879541751666</v>
      </c>
      <c r="G20" s="118">
        <v>409.86704123720386</v>
      </c>
      <c r="H20" s="118">
        <v>588.27512981137329</v>
      </c>
      <c r="I20" s="118">
        <v>1008.8348073120193</v>
      </c>
      <c r="K20" s="47"/>
      <c r="L20" s="47"/>
      <c r="M20" s="47"/>
      <c r="N20" s="47"/>
      <c r="O20" s="47"/>
      <c r="P20" s="47"/>
    </row>
    <row r="21" spans="2:16">
      <c r="B21" s="110"/>
      <c r="C21" s="110" t="s">
        <v>124</v>
      </c>
      <c r="D21" s="118">
        <v>985.60984065499167</v>
      </c>
      <c r="E21" s="118">
        <v>1160.6894598434933</v>
      </c>
      <c r="F21" s="118">
        <v>724.687533676768</v>
      </c>
      <c r="G21" s="118">
        <v>409.6225547799678</v>
      </c>
      <c r="H21" s="118">
        <v>589.40917054768988</v>
      </c>
      <c r="I21" s="118">
        <v>1010.1130378546046</v>
      </c>
      <c r="K21" s="47"/>
      <c r="L21" s="47"/>
      <c r="M21" s="47"/>
      <c r="N21" s="47"/>
      <c r="O21" s="47"/>
      <c r="P21" s="47"/>
    </row>
    <row r="22" spans="2:16">
      <c r="B22" s="110"/>
      <c r="C22" s="110" t="s">
        <v>125</v>
      </c>
      <c r="D22" s="118">
        <v>985.51761432640092</v>
      </c>
      <c r="E22" s="118">
        <v>1161.8803123266778</v>
      </c>
      <c r="F22" s="118">
        <v>725.61330917487442</v>
      </c>
      <c r="G22" s="118">
        <v>409.79720372691236</v>
      </c>
      <c r="H22" s="118">
        <v>590.12201556347725</v>
      </c>
      <c r="I22" s="118">
        <v>1011.0314568435446</v>
      </c>
      <c r="K22" s="47"/>
      <c r="L22" s="47"/>
      <c r="M22" s="47"/>
      <c r="N22" s="47"/>
      <c r="O22" s="47"/>
      <c r="P22" s="47"/>
    </row>
    <row r="23" spans="2:16">
      <c r="B23" s="110"/>
      <c r="C23" s="110" t="s">
        <v>126</v>
      </c>
      <c r="D23" s="118">
        <v>985.388838171261</v>
      </c>
      <c r="E23" s="118">
        <v>1162.9734425148029</v>
      </c>
      <c r="F23" s="118">
        <v>726.38887321925108</v>
      </c>
      <c r="G23" s="118">
        <v>410.13993071966905</v>
      </c>
      <c r="H23" s="118">
        <v>590.90934840239993</v>
      </c>
      <c r="I23" s="118">
        <v>1011.8369200782212</v>
      </c>
      <c r="K23" s="47"/>
      <c r="L23" s="47"/>
      <c r="M23" s="47"/>
      <c r="N23" s="47"/>
      <c r="O23" s="47"/>
      <c r="P23" s="47"/>
    </row>
    <row r="24" spans="2:16">
      <c r="B24" s="110"/>
      <c r="C24" s="110" t="s">
        <v>127</v>
      </c>
      <c r="D24" s="118">
        <v>985.37969749052354</v>
      </c>
      <c r="E24" s="118">
        <v>1164.3126223234003</v>
      </c>
      <c r="F24" s="118">
        <v>727.03818592901462</v>
      </c>
      <c r="G24" s="118">
        <v>410.43105862527511</v>
      </c>
      <c r="H24" s="118">
        <v>591.6851504853239</v>
      </c>
      <c r="I24" s="118">
        <v>1012.9350155928532</v>
      </c>
      <c r="K24" s="47"/>
      <c r="L24" s="47"/>
      <c r="M24" s="47"/>
      <c r="N24" s="47"/>
      <c r="O24" s="47"/>
      <c r="P24" s="47"/>
    </row>
    <row r="25" spans="2:16">
      <c r="B25" s="110"/>
      <c r="C25" s="110" t="s">
        <v>128</v>
      </c>
      <c r="D25" s="118">
        <v>985.57339432485446</v>
      </c>
      <c r="E25" s="118">
        <v>1166.7170006804904</v>
      </c>
      <c r="F25" s="118">
        <v>728.17573628319667</v>
      </c>
      <c r="G25" s="118">
        <v>411.34474371287803</v>
      </c>
      <c r="H25" s="118">
        <v>592.5876241910704</v>
      </c>
      <c r="I25" s="118">
        <v>1014.958307036959</v>
      </c>
      <c r="K25" s="47"/>
      <c r="L25" s="47"/>
      <c r="M25" s="47"/>
      <c r="N25" s="47"/>
      <c r="O25" s="47"/>
      <c r="P25" s="47"/>
    </row>
    <row r="26" spans="2:16">
      <c r="B26" s="110"/>
      <c r="C26" s="110" t="s">
        <v>129</v>
      </c>
      <c r="D26" s="118">
        <v>985.55669533489936</v>
      </c>
      <c r="E26" s="118">
        <v>1167.8346766303907</v>
      </c>
      <c r="F26" s="118">
        <v>728.65566760257695</v>
      </c>
      <c r="G26" s="118">
        <v>411.93796782941803</v>
      </c>
      <c r="H26" s="118">
        <v>593.30817061523044</v>
      </c>
      <c r="I26" s="118">
        <v>1016.0272281781963</v>
      </c>
      <c r="K26" s="47"/>
      <c r="L26" s="47"/>
      <c r="M26" s="47"/>
      <c r="N26" s="47"/>
      <c r="O26" s="47"/>
      <c r="P26" s="47"/>
    </row>
    <row r="27" spans="2:16">
      <c r="B27" s="110"/>
      <c r="C27" s="110" t="s">
        <v>130</v>
      </c>
      <c r="D27" s="118">
        <v>985.21166097792798</v>
      </c>
      <c r="E27" s="118">
        <v>1168.9996772252725</v>
      </c>
      <c r="F27" s="118">
        <v>729.08438145812806</v>
      </c>
      <c r="G27" s="118">
        <v>412.07671157694949</v>
      </c>
      <c r="H27" s="118">
        <v>594.35254669523488</v>
      </c>
      <c r="I27" s="118">
        <v>1017.0100300257828</v>
      </c>
      <c r="K27" s="47"/>
      <c r="L27" s="47"/>
      <c r="M27" s="47"/>
      <c r="N27" s="47"/>
      <c r="O27" s="47"/>
      <c r="P27" s="47"/>
    </row>
    <row r="28" spans="2:16">
      <c r="B28" s="110"/>
      <c r="C28" s="110" t="s">
        <v>131</v>
      </c>
      <c r="D28" s="118">
        <v>985.15566222335588</v>
      </c>
      <c r="E28" s="118">
        <v>1170.2585354922246</v>
      </c>
      <c r="F28" s="118">
        <v>729.61853284131189</v>
      </c>
      <c r="G28" s="118">
        <v>412.00746765522553</v>
      </c>
      <c r="H28" s="118">
        <v>594.58594023052615</v>
      </c>
      <c r="I28" s="118">
        <v>1017.9672205936176</v>
      </c>
      <c r="K28" s="47"/>
      <c r="L28" s="47"/>
      <c r="M28" s="47"/>
      <c r="N28" s="47"/>
      <c r="O28" s="47"/>
      <c r="P28" s="47"/>
    </row>
    <row r="29" spans="2:16">
      <c r="B29" s="110">
        <v>2021</v>
      </c>
      <c r="C29" s="110" t="s">
        <v>120</v>
      </c>
      <c r="D29" s="118">
        <v>993.72647117077372</v>
      </c>
      <c r="E29" s="118">
        <v>1182.0684509014122</v>
      </c>
      <c r="F29" s="118">
        <v>736.65216017515888</v>
      </c>
      <c r="G29" s="118">
        <v>415.97365490198399</v>
      </c>
      <c r="H29" s="118">
        <v>600.73789839249184</v>
      </c>
      <c r="I29" s="118">
        <v>1028.1897146127192</v>
      </c>
      <c r="K29" s="47"/>
      <c r="L29" s="47"/>
      <c r="M29" s="47"/>
      <c r="N29" s="47"/>
      <c r="O29" s="47"/>
      <c r="P29" s="47"/>
    </row>
    <row r="30" spans="2:16">
      <c r="B30" s="110"/>
      <c r="C30" s="110" t="s">
        <v>121</v>
      </c>
      <c r="D30" s="118">
        <v>993.67523180989792</v>
      </c>
      <c r="E30" s="118">
        <v>1184.2604565223451</v>
      </c>
      <c r="F30" s="118">
        <v>737.55649119785789</v>
      </c>
      <c r="G30" s="118">
        <v>415.99700727299506</v>
      </c>
      <c r="H30" s="118">
        <v>601.65460250558863</v>
      </c>
      <c r="I30" s="118">
        <v>1029.9034460628618</v>
      </c>
      <c r="K30" s="47"/>
      <c r="L30" s="47"/>
      <c r="M30" s="47"/>
      <c r="N30" s="47"/>
      <c r="O30" s="47"/>
      <c r="P30" s="47"/>
    </row>
    <row r="31" spans="2:16">
      <c r="B31" s="110"/>
      <c r="C31" s="110" t="s">
        <v>122</v>
      </c>
      <c r="D31" s="118">
        <v>993.73607423373858</v>
      </c>
      <c r="E31" s="118">
        <v>1185.8083156682701</v>
      </c>
      <c r="F31" s="118">
        <v>738.21968401224296</v>
      </c>
      <c r="G31" s="118">
        <v>415.99078841543201</v>
      </c>
      <c r="H31" s="118">
        <v>602.21199150378391</v>
      </c>
      <c r="I31" s="118">
        <v>1030.9564719764026</v>
      </c>
      <c r="K31" s="47"/>
      <c r="L31" s="47"/>
      <c r="M31" s="47"/>
      <c r="N31" s="47"/>
      <c r="O31" s="47"/>
      <c r="P31" s="47"/>
    </row>
    <row r="32" spans="2:16">
      <c r="B32" s="110"/>
      <c r="C32" s="110" t="s">
        <v>123</v>
      </c>
      <c r="D32" s="118">
        <v>993.73373694177894</v>
      </c>
      <c r="E32" s="118">
        <v>1186.8689173227967</v>
      </c>
      <c r="F32" s="118">
        <v>738.66083820080462</v>
      </c>
      <c r="G32" s="118">
        <v>416.25477938588193</v>
      </c>
      <c r="H32" s="118">
        <v>602.20255135560262</v>
      </c>
      <c r="I32" s="118">
        <v>1031.6166430727237</v>
      </c>
      <c r="K32" s="47"/>
      <c r="L32" s="47"/>
      <c r="M32" s="47"/>
      <c r="N32" s="47"/>
      <c r="O32" s="47"/>
      <c r="P32" s="47"/>
    </row>
    <row r="33" spans="2:42">
      <c r="B33" s="110"/>
      <c r="C33" s="110" t="s">
        <v>124</v>
      </c>
      <c r="D33" s="118">
        <v>993.82810611766934</v>
      </c>
      <c r="E33" s="118">
        <v>1187.7970633213895</v>
      </c>
      <c r="F33" s="118">
        <v>739.19443744306477</v>
      </c>
      <c r="G33" s="118">
        <v>416.48996583256724</v>
      </c>
      <c r="H33" s="118">
        <v>602.7327053909346</v>
      </c>
      <c r="I33" s="118">
        <v>1032.3320407020449</v>
      </c>
      <c r="K33" s="47"/>
      <c r="L33" s="47"/>
      <c r="M33" s="47"/>
      <c r="N33" s="47"/>
      <c r="O33" s="47"/>
      <c r="P33" s="47"/>
    </row>
    <row r="34" spans="2:42">
      <c r="B34" s="110"/>
      <c r="C34" s="110" t="s">
        <v>125</v>
      </c>
      <c r="D34" s="118">
        <v>993.79970389996595</v>
      </c>
      <c r="E34" s="118">
        <v>1188.7390404971743</v>
      </c>
      <c r="F34" s="118">
        <v>739.66195210629724</v>
      </c>
      <c r="G34" s="118">
        <v>416.6561221823693</v>
      </c>
      <c r="H34" s="118">
        <v>602.46228433845431</v>
      </c>
      <c r="I34" s="118">
        <v>1033.034487856283</v>
      </c>
      <c r="K34" s="47"/>
      <c r="L34" s="47"/>
      <c r="M34" s="47"/>
      <c r="N34" s="47"/>
      <c r="O34" s="47"/>
      <c r="P34" s="47"/>
    </row>
    <row r="35" spans="2:42">
      <c r="B35" s="110"/>
      <c r="C35" s="114" t="s">
        <v>126</v>
      </c>
      <c r="D35" s="122">
        <v>993.97646256215296</v>
      </c>
      <c r="E35" s="122">
        <v>1189.7354692751421</v>
      </c>
      <c r="F35" s="122">
        <v>740.19020497902545</v>
      </c>
      <c r="G35" s="122">
        <v>416.85512433643089</v>
      </c>
      <c r="H35" s="122">
        <v>603.25121632727587</v>
      </c>
      <c r="I35" s="122">
        <v>1033.8605698817189</v>
      </c>
      <c r="K35" s="47"/>
      <c r="L35" s="47"/>
      <c r="M35" s="47"/>
      <c r="N35" s="47"/>
      <c r="O35" s="47"/>
      <c r="P35" s="47"/>
    </row>
    <row r="36" spans="2:42">
      <c r="B36" s="110"/>
      <c r="C36" s="110" t="s">
        <v>127</v>
      </c>
      <c r="D36" s="118"/>
      <c r="E36" s="118"/>
      <c r="F36" s="118"/>
      <c r="G36" s="118"/>
      <c r="H36" s="118"/>
      <c r="I36" s="118"/>
      <c r="K36" s="47"/>
      <c r="L36" s="47"/>
      <c r="M36" s="47"/>
      <c r="N36" s="47"/>
      <c r="O36" s="47"/>
      <c r="P36" s="47"/>
    </row>
    <row r="37" spans="2:42">
      <c r="B37" s="110"/>
      <c r="C37" s="110" t="s">
        <v>128</v>
      </c>
      <c r="D37" s="118"/>
      <c r="E37" s="118"/>
      <c r="F37" s="118"/>
      <c r="G37" s="118"/>
      <c r="H37" s="118"/>
      <c r="I37" s="118"/>
      <c r="K37" s="47"/>
      <c r="L37" s="47"/>
      <c r="M37" s="47"/>
      <c r="N37" s="47"/>
      <c r="O37" s="47"/>
      <c r="P37" s="47"/>
    </row>
    <row r="38" spans="2:42">
      <c r="B38" s="110"/>
      <c r="C38" s="110" t="s">
        <v>129</v>
      </c>
      <c r="D38" s="118"/>
      <c r="E38" s="118"/>
      <c r="F38" s="118"/>
      <c r="G38" s="118"/>
      <c r="H38" s="118"/>
      <c r="I38" s="118"/>
      <c r="K38" s="47"/>
      <c r="L38" s="47"/>
      <c r="M38" s="47"/>
      <c r="N38" s="47"/>
      <c r="O38" s="47"/>
      <c r="P38" s="47"/>
    </row>
    <row r="39" spans="2:42">
      <c r="B39" s="117"/>
      <c r="C39" s="110" t="s">
        <v>130</v>
      </c>
      <c r="D39" s="118"/>
      <c r="E39" s="118"/>
      <c r="F39" s="118"/>
      <c r="G39" s="118"/>
      <c r="H39" s="118"/>
      <c r="I39" s="118"/>
      <c r="K39" s="47"/>
      <c r="L39" s="47"/>
      <c r="M39" s="47"/>
      <c r="N39" s="47"/>
      <c r="O39" s="47"/>
      <c r="P39" s="47"/>
    </row>
    <row r="40" spans="2:42">
      <c r="B40" s="117"/>
      <c r="C40" s="110" t="s">
        <v>131</v>
      </c>
      <c r="D40" s="118"/>
      <c r="E40" s="118"/>
      <c r="F40" s="118"/>
      <c r="G40" s="118"/>
      <c r="H40" s="118"/>
      <c r="I40" s="118"/>
      <c r="K40" s="47"/>
      <c r="L40" s="371"/>
      <c r="M40" s="371"/>
      <c r="N40" s="371"/>
      <c r="O40" s="371"/>
      <c r="P40" s="371"/>
      <c r="Q40" s="371"/>
    </row>
    <row r="41" spans="2:42">
      <c r="B41" s="117"/>
      <c r="C41" s="110"/>
      <c r="D41" s="125"/>
      <c r="E41" s="125"/>
      <c r="F41" s="125"/>
      <c r="G41" s="125"/>
      <c r="H41" s="125"/>
      <c r="I41" s="125"/>
      <c r="K41" s="47"/>
      <c r="L41" s="47"/>
      <c r="M41" s="47"/>
      <c r="N41" s="47"/>
      <c r="O41" s="47"/>
      <c r="P41" s="47"/>
    </row>
    <row r="42" spans="2:42">
      <c r="B42" s="110"/>
      <c r="C42" s="110"/>
      <c r="D42" s="122" t="s">
        <v>133</v>
      </c>
      <c r="E42" s="118"/>
      <c r="F42" s="118"/>
      <c r="G42" s="118"/>
      <c r="H42" s="118"/>
      <c r="I42" s="118"/>
      <c r="K42" s="47"/>
      <c r="L42" s="47"/>
      <c r="M42" s="47"/>
      <c r="N42" s="47"/>
      <c r="O42" s="47"/>
      <c r="P42" s="47"/>
    </row>
    <row r="43" spans="2:42">
      <c r="B43" s="110">
        <v>2010</v>
      </c>
      <c r="C43" s="110"/>
      <c r="D43" s="118">
        <v>2.1742639544057196</v>
      </c>
      <c r="E43" s="118">
        <v>3.5854194921367322</v>
      </c>
      <c r="F43" s="118">
        <v>3.2084438878145383</v>
      </c>
      <c r="G43" s="118">
        <v>2.8985024455060904</v>
      </c>
      <c r="H43" s="118">
        <v>2.8228685702079925</v>
      </c>
      <c r="I43" s="118">
        <v>3.4175092207132662</v>
      </c>
      <c r="K43" s="47"/>
      <c r="L43" s="47"/>
      <c r="M43" s="47"/>
      <c r="N43" s="47"/>
      <c r="O43" s="47"/>
      <c r="P43" s="47"/>
    </row>
    <row r="44" spans="2:42">
      <c r="B44" s="110">
        <v>2011</v>
      </c>
      <c r="C44" s="110"/>
      <c r="D44" s="118">
        <v>2.2479446059370467</v>
      </c>
      <c r="E44" s="118">
        <v>3.4387158957957631</v>
      </c>
      <c r="F44" s="118">
        <v>2.541844004498639</v>
      </c>
      <c r="G44" s="118">
        <v>2.636166722126454</v>
      </c>
      <c r="H44" s="118">
        <v>2.5075464158243799</v>
      </c>
      <c r="I44" s="118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10">
        <v>2012</v>
      </c>
      <c r="C45" s="110"/>
      <c r="D45" s="119">
        <v>2.0332525532994916</v>
      </c>
      <c r="E45" s="119">
        <v>3.5042459164357442</v>
      </c>
      <c r="F45" s="119">
        <v>2.5728324726469909</v>
      </c>
      <c r="G45" s="119">
        <v>1.3766870777958573</v>
      </c>
      <c r="H45" s="119">
        <v>3.0746674592396994</v>
      </c>
      <c r="I45" s="119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10">
        <v>2013</v>
      </c>
      <c r="C46" s="110"/>
      <c r="D46" s="118">
        <v>2.1785494471202815</v>
      </c>
      <c r="E46" s="118">
        <v>3.3566967647270074</v>
      </c>
      <c r="F46" s="118">
        <v>2.6308729774710882</v>
      </c>
      <c r="G46" s="118">
        <v>1.1983036603954389</v>
      </c>
      <c r="H46" s="118">
        <v>3.1919073016283939</v>
      </c>
      <c r="I46" s="118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10">
        <v>2014</v>
      </c>
      <c r="C47" s="110"/>
      <c r="D47" s="118">
        <v>0.86997773371475517</v>
      </c>
      <c r="E47" s="118">
        <v>2.0463949710716189</v>
      </c>
      <c r="F47" s="118">
        <v>1.0264864773547711</v>
      </c>
      <c r="G47" s="118">
        <v>-0.45326402990586434</v>
      </c>
      <c r="H47" s="118">
        <v>1.4067500954664913</v>
      </c>
      <c r="I47" s="118">
        <v>1.6853855129929318</v>
      </c>
      <c r="K47" s="47"/>
      <c r="L47" s="47"/>
      <c r="M47" s="47"/>
      <c r="N47" s="47"/>
      <c r="O47" s="47"/>
      <c r="P47" s="47"/>
    </row>
    <row r="48" spans="2:42">
      <c r="B48" s="110">
        <v>2015</v>
      </c>
      <c r="C48" s="110"/>
      <c r="D48" s="118">
        <v>0.74839855482207174</v>
      </c>
      <c r="E48" s="118">
        <v>2.1679789922961712</v>
      </c>
      <c r="F48" s="118">
        <v>1.0569692881672532</v>
      </c>
      <c r="G48" s="118">
        <v>1.0668938684582185</v>
      </c>
      <c r="H48" s="118">
        <v>1.8961949950916823</v>
      </c>
      <c r="I48" s="118">
        <v>1.8941346863832864</v>
      </c>
      <c r="K48" s="47"/>
      <c r="L48" s="47"/>
      <c r="M48" s="47"/>
      <c r="N48" s="47"/>
      <c r="O48" s="47"/>
      <c r="P48" s="47"/>
    </row>
    <row r="49" spans="2:16">
      <c r="B49" s="110">
        <v>2016</v>
      </c>
      <c r="C49" s="110"/>
      <c r="D49" s="118">
        <v>0.70090235508939447</v>
      </c>
      <c r="E49" s="118">
        <v>2.0678201807531771</v>
      </c>
      <c r="F49" s="118">
        <v>1.2888933212321652</v>
      </c>
      <c r="G49" s="118">
        <v>1.2068441835092036</v>
      </c>
      <c r="H49" s="118">
        <v>1.5437279000681814</v>
      </c>
      <c r="I49" s="118">
        <v>1.9160203176220136</v>
      </c>
      <c r="K49" s="47"/>
      <c r="L49" s="47"/>
      <c r="M49" s="47"/>
      <c r="N49" s="47"/>
      <c r="O49" s="47"/>
      <c r="P49" s="47"/>
    </row>
    <row r="50" spans="2:16">
      <c r="B50" s="110">
        <v>2017</v>
      </c>
      <c r="C50" s="110"/>
      <c r="D50" s="118">
        <v>0.58889137491855426</v>
      </c>
      <c r="E50" s="118">
        <v>1.9207353033274588</v>
      </c>
      <c r="F50" s="118">
        <v>1.2948805188622181</v>
      </c>
      <c r="G50" s="118">
        <v>1.231930917614954</v>
      </c>
      <c r="H50" s="118">
        <v>1.8466302848462846</v>
      </c>
      <c r="I50" s="118">
        <v>1.8262499388099984</v>
      </c>
      <c r="K50" s="47"/>
      <c r="L50" s="47"/>
      <c r="M50" s="47"/>
      <c r="N50" s="47"/>
      <c r="O50" s="47"/>
      <c r="P50" s="47"/>
    </row>
    <row r="51" spans="2:16">
      <c r="B51" s="110">
        <v>2018</v>
      </c>
      <c r="C51" s="110"/>
      <c r="D51" s="118">
        <v>1.7911768704562014</v>
      </c>
      <c r="E51" s="118">
        <v>3.4061196333973198</v>
      </c>
      <c r="F51" s="118">
        <v>4.8935021934644274</v>
      </c>
      <c r="G51" s="118">
        <v>3.2391293304118607</v>
      </c>
      <c r="H51" s="118">
        <v>3.7169989295475103</v>
      </c>
      <c r="I51" s="118">
        <v>3.6805872429081399</v>
      </c>
      <c r="K51" s="47"/>
      <c r="L51" s="47"/>
      <c r="M51" s="47"/>
      <c r="N51" s="47"/>
      <c r="O51" s="47"/>
      <c r="P51" s="47"/>
    </row>
    <row r="52" spans="2:16">
      <c r="B52" s="110">
        <v>2019</v>
      </c>
      <c r="C52" s="110"/>
      <c r="D52" s="118">
        <v>2.5664763278633762</v>
      </c>
      <c r="E52" s="118">
        <v>3.2563740748494663</v>
      </c>
      <c r="F52" s="118">
        <v>4.995514762415465</v>
      </c>
      <c r="G52" s="118">
        <v>3.0866877454988728</v>
      </c>
      <c r="H52" s="118">
        <v>3.7322611955504126</v>
      </c>
      <c r="I52" s="118">
        <v>3.6188596279576268</v>
      </c>
      <c r="K52" s="47"/>
      <c r="L52" s="47"/>
      <c r="M52" s="47"/>
      <c r="N52" s="47"/>
      <c r="O52" s="47"/>
      <c r="P52" s="47"/>
    </row>
    <row r="53" spans="2:16">
      <c r="B53" s="129"/>
      <c r="C53" s="110"/>
      <c r="D53" s="118"/>
      <c r="E53" s="118"/>
      <c r="F53" s="118"/>
      <c r="G53" s="118"/>
      <c r="H53" s="118"/>
      <c r="I53" s="118"/>
      <c r="K53" s="47"/>
      <c r="L53" s="47"/>
      <c r="M53" s="47"/>
      <c r="N53" s="47"/>
      <c r="O53" s="47"/>
      <c r="P53" s="47"/>
    </row>
    <row r="54" spans="2:16">
      <c r="B54" s="129">
        <v>2020</v>
      </c>
      <c r="C54" s="110" t="s">
        <v>120</v>
      </c>
      <c r="D54" s="118">
        <v>0.723889036300851</v>
      </c>
      <c r="E54" s="118">
        <v>1.3232323702238702</v>
      </c>
      <c r="F54" s="118">
        <v>1.1369676192929612</v>
      </c>
      <c r="G54" s="118">
        <v>0.76338653030212367</v>
      </c>
      <c r="H54" s="118">
        <v>1.4202790970069268</v>
      </c>
      <c r="I54" s="118">
        <v>1.3493285743965799</v>
      </c>
      <c r="K54" s="47"/>
      <c r="L54" s="47"/>
      <c r="M54" s="47"/>
      <c r="N54" s="47"/>
      <c r="O54" s="47"/>
      <c r="P54" s="47"/>
    </row>
    <row r="55" spans="2:16">
      <c r="B55" s="129"/>
      <c r="C55" s="110" t="s">
        <v>121</v>
      </c>
      <c r="D55" s="118">
        <v>1.6093405933714999</v>
      </c>
      <c r="E55" s="118">
        <v>2.1553333435459399</v>
      </c>
      <c r="F55" s="118">
        <v>2.0314854264809501</v>
      </c>
      <c r="G55" s="118">
        <v>1.6948578073634701</v>
      </c>
      <c r="H55" s="118">
        <v>2.2978639392972067</v>
      </c>
      <c r="I55" s="118">
        <v>2.2012931735143404</v>
      </c>
      <c r="K55" s="47"/>
      <c r="L55" s="47"/>
      <c r="M55" s="47"/>
      <c r="N55" s="47"/>
      <c r="O55" s="47"/>
      <c r="P55" s="47"/>
    </row>
    <row r="56" spans="2:16">
      <c r="B56" s="129"/>
      <c r="C56" s="110" t="s">
        <v>122</v>
      </c>
      <c r="D56" s="118">
        <v>1.5807845486267347</v>
      </c>
      <c r="E56" s="118">
        <v>2.1187945240572104</v>
      </c>
      <c r="F56" s="118">
        <v>1.9906947131771879</v>
      </c>
      <c r="G56" s="118">
        <v>1.6689562081162013</v>
      </c>
      <c r="H56" s="118">
        <v>2.3770683524524605</v>
      </c>
      <c r="I56" s="118">
        <v>2.1572116099888294</v>
      </c>
      <c r="K56" s="47"/>
      <c r="L56" s="47"/>
      <c r="M56" s="47"/>
      <c r="N56" s="47"/>
      <c r="O56" s="47"/>
      <c r="P56" s="47"/>
    </row>
    <row r="57" spans="2:16">
      <c r="B57" s="129"/>
      <c r="C57" s="110" t="s">
        <v>123</v>
      </c>
      <c r="D57" s="118">
        <v>1.4848255356338713</v>
      </c>
      <c r="E57" s="118">
        <v>2.1000963747345391</v>
      </c>
      <c r="F57" s="118">
        <v>1.8619068656077431</v>
      </c>
      <c r="G57" s="118">
        <v>1.5882779443795236</v>
      </c>
      <c r="H57" s="118">
        <v>2.4028280834246907</v>
      </c>
      <c r="I57" s="118">
        <v>2.1157361634505545</v>
      </c>
      <c r="K57" s="47"/>
      <c r="L57" s="47"/>
      <c r="M57" s="47"/>
      <c r="N57" s="47"/>
      <c r="O57" s="47"/>
      <c r="P57" s="47"/>
    </row>
    <row r="58" spans="2:16">
      <c r="B58" s="129"/>
      <c r="C58" s="110" t="s">
        <v>124</v>
      </c>
      <c r="D58" s="118">
        <v>1.352008028053131</v>
      </c>
      <c r="E58" s="118">
        <v>2.0199120746084986</v>
      </c>
      <c r="F58" s="118">
        <v>1.7926216820639329</v>
      </c>
      <c r="G58" s="118">
        <v>1.2755156818333502</v>
      </c>
      <c r="H58" s="118">
        <v>2.4821080570604392</v>
      </c>
      <c r="I58" s="118">
        <v>2.0305925772275302</v>
      </c>
      <c r="K58" s="47"/>
      <c r="L58" s="47"/>
      <c r="M58" s="47"/>
      <c r="N58" s="47"/>
      <c r="O58" s="47"/>
      <c r="P58" s="47"/>
    </row>
    <row r="59" spans="2:16">
      <c r="B59" s="129"/>
      <c r="C59" s="110" t="s">
        <v>125</v>
      </c>
      <c r="D59" s="118">
        <v>0.70605837161750173</v>
      </c>
      <c r="E59" s="118">
        <v>2.0995024404744989</v>
      </c>
      <c r="F59" s="118">
        <v>1.8853447158413861</v>
      </c>
      <c r="G59" s="118">
        <v>1.3584434920190791</v>
      </c>
      <c r="H59" s="118">
        <v>2.5258474862045022</v>
      </c>
      <c r="I59" s="118">
        <v>2.0349941771498736</v>
      </c>
      <c r="K59" s="47"/>
      <c r="L59" s="47"/>
      <c r="M59" s="47"/>
      <c r="N59" s="47"/>
      <c r="O59" s="47"/>
      <c r="P59" s="47"/>
    </row>
    <row r="60" spans="2:16">
      <c r="B60" s="110"/>
      <c r="C60" s="110" t="s">
        <v>126</v>
      </c>
      <c r="D60" s="118">
        <v>0.7007228216860284</v>
      </c>
      <c r="E60" s="118">
        <v>2.1272843939145192</v>
      </c>
      <c r="F60" s="118">
        <v>1.9479051442915285</v>
      </c>
      <c r="G60" s="118">
        <v>1.4305755436349932</v>
      </c>
      <c r="H60" s="118">
        <v>2.5428129334273519</v>
      </c>
      <c r="I60" s="118">
        <v>2.0527060656285956</v>
      </c>
      <c r="K60" s="47"/>
      <c r="L60" s="47"/>
      <c r="M60" s="47"/>
      <c r="N60" s="47"/>
      <c r="O60" s="47"/>
      <c r="P60" s="47"/>
    </row>
    <row r="61" spans="2:16">
      <c r="B61" s="129"/>
      <c r="C61" s="110" t="s">
        <v>127</v>
      </c>
      <c r="D61" s="118">
        <v>0.70568556535177684</v>
      </c>
      <c r="E61" s="118">
        <v>2.1483029923778041</v>
      </c>
      <c r="F61" s="118">
        <v>1.9669176063583205</v>
      </c>
      <c r="G61" s="118">
        <v>1.4370383464737513</v>
      </c>
      <c r="H61" s="118">
        <v>2.5435931234147224</v>
      </c>
      <c r="I61" s="118">
        <v>2.0742517759688273</v>
      </c>
      <c r="K61" s="47"/>
      <c r="L61" s="47"/>
      <c r="M61" s="47"/>
      <c r="N61" s="47"/>
      <c r="O61" s="47"/>
      <c r="P61" s="47"/>
    </row>
    <row r="62" spans="2:16">
      <c r="B62" s="110"/>
      <c r="C62" s="110" t="s">
        <v>128</v>
      </c>
      <c r="D62" s="118">
        <v>0.75890906837527972</v>
      </c>
      <c r="E62" s="118">
        <v>2.2795357948363737</v>
      </c>
      <c r="F62" s="118">
        <v>2.0659920270706289</v>
      </c>
      <c r="G62" s="118">
        <v>1.6155196593923726</v>
      </c>
      <c r="H62" s="118">
        <v>2.5547225219537006</v>
      </c>
      <c r="I62" s="118">
        <v>2.2004190370926935</v>
      </c>
      <c r="K62" s="47"/>
      <c r="L62" s="47"/>
      <c r="M62" s="47"/>
      <c r="N62" s="47"/>
      <c r="O62" s="47"/>
      <c r="P62" s="47"/>
    </row>
    <row r="63" spans="2:16">
      <c r="B63" s="110"/>
      <c r="C63" s="110" t="s">
        <v>129</v>
      </c>
      <c r="D63" s="118">
        <v>0.76478060991074237</v>
      </c>
      <c r="E63" s="118">
        <v>2.2951062493674401</v>
      </c>
      <c r="F63" s="118">
        <v>2.0530397018606372</v>
      </c>
      <c r="G63" s="118">
        <v>1.6667727667197152</v>
      </c>
      <c r="H63" s="118">
        <v>2.5492940536449016</v>
      </c>
      <c r="I63" s="118">
        <v>2.2138842150727367</v>
      </c>
      <c r="K63" s="47"/>
      <c r="L63" s="47"/>
      <c r="M63" s="47"/>
      <c r="N63" s="47"/>
      <c r="O63" s="47"/>
      <c r="P63" s="47"/>
    </row>
    <row r="64" spans="2:16">
      <c r="B64" s="110"/>
      <c r="C64" s="110" t="s">
        <v>130</v>
      </c>
      <c r="D64" s="118">
        <v>0.70065121469304881</v>
      </c>
      <c r="E64" s="118">
        <v>2.3038158714808743</v>
      </c>
      <c r="F64" s="118">
        <v>2.0370167168264564</v>
      </c>
      <c r="G64" s="118">
        <v>1.6168805127747543</v>
      </c>
      <c r="H64" s="118">
        <v>2.6493170063571325</v>
      </c>
      <c r="I64" s="118">
        <v>2.2103765405678155</v>
      </c>
      <c r="K64" s="47"/>
      <c r="L64" s="47"/>
      <c r="M64" s="47"/>
      <c r="N64" s="47"/>
      <c r="O64" s="47"/>
      <c r="P64" s="47"/>
    </row>
    <row r="65" spans="2:16">
      <c r="B65" s="110"/>
      <c r="C65" s="110" t="s">
        <v>131</v>
      </c>
      <c r="D65" s="118">
        <v>0.69012849628857786</v>
      </c>
      <c r="E65" s="118">
        <v>2.3354869023602731</v>
      </c>
      <c r="F65" s="118">
        <v>2.0479606667086703</v>
      </c>
      <c r="G65" s="118">
        <v>1.5937314978782924</v>
      </c>
      <c r="H65" s="118">
        <v>2.6466986999275077</v>
      </c>
      <c r="I65" s="118">
        <v>2.2303987653552682</v>
      </c>
      <c r="K65" s="47"/>
      <c r="L65" s="47"/>
      <c r="M65" s="47"/>
      <c r="N65" s="47"/>
      <c r="O65" s="47"/>
      <c r="P65" s="47"/>
    </row>
    <row r="66" spans="2:16">
      <c r="B66" s="129">
        <v>2021</v>
      </c>
      <c r="C66" s="110" t="s">
        <v>120</v>
      </c>
      <c r="D66" s="118">
        <v>1.5871386348657035</v>
      </c>
      <c r="E66" s="118">
        <v>3.2729061384266345</v>
      </c>
      <c r="F66" s="118">
        <v>2.9642212323262696</v>
      </c>
      <c r="G66" s="118">
        <v>2.4700640029513998</v>
      </c>
      <c r="H66" s="118">
        <v>3.5890183497999661</v>
      </c>
      <c r="I66" s="118">
        <v>3.156041624225292</v>
      </c>
      <c r="K66" s="47"/>
      <c r="L66" s="47"/>
      <c r="M66" s="47"/>
      <c r="N66" s="47"/>
      <c r="O66" s="47"/>
      <c r="P66" s="47"/>
    </row>
    <row r="67" spans="2:16">
      <c r="B67" s="129"/>
      <c r="C67" s="110" t="s">
        <v>121</v>
      </c>
      <c r="D67" s="118">
        <v>0.74745967339981956</v>
      </c>
      <c r="E67" s="118">
        <v>2.4216200522145126</v>
      </c>
      <c r="F67" s="118">
        <v>2.0633202896720659</v>
      </c>
      <c r="G67" s="118">
        <v>1.5540665094710082</v>
      </c>
      <c r="H67" s="118">
        <v>2.6667976053194931</v>
      </c>
      <c r="I67" s="118">
        <v>2.2895810612577838</v>
      </c>
      <c r="K67" s="47"/>
      <c r="L67" s="47"/>
      <c r="M67" s="47"/>
      <c r="N67" s="47"/>
      <c r="O67" s="47"/>
      <c r="P67" s="47"/>
    </row>
    <row r="68" spans="2:16">
      <c r="B68" s="129"/>
      <c r="C68" s="110" t="s">
        <v>122</v>
      </c>
      <c r="D68" s="118">
        <v>0.73785009448317229</v>
      </c>
      <c r="E68" s="118">
        <v>2.4041933599539655</v>
      </c>
      <c r="F68" s="118">
        <v>2.0745523570902202</v>
      </c>
      <c r="G68" s="118">
        <v>1.4864119195395542</v>
      </c>
      <c r="H68" s="118">
        <v>2.567590636858319</v>
      </c>
      <c r="I68" s="118">
        <v>2.2775886505881138</v>
      </c>
      <c r="K68" s="47"/>
      <c r="L68" s="47"/>
      <c r="M68" s="47"/>
      <c r="N68" s="47"/>
      <c r="O68" s="47"/>
      <c r="P68" s="47"/>
    </row>
    <row r="69" spans="2:16">
      <c r="B69" s="129"/>
      <c r="C69" s="110" t="s">
        <v>123</v>
      </c>
      <c r="D69" s="118">
        <v>0.78280406677697645</v>
      </c>
      <c r="E69" s="118">
        <v>2.3968804247793019</v>
      </c>
      <c r="F69" s="118">
        <v>2.0533389772658062</v>
      </c>
      <c r="G69" s="118">
        <v>1.5584903166149688</v>
      </c>
      <c r="H69" s="118">
        <v>2.367501333720301</v>
      </c>
      <c r="I69" s="118">
        <v>2.2582325268302617</v>
      </c>
      <c r="K69" s="47"/>
      <c r="L69" s="47"/>
      <c r="M69" s="47"/>
      <c r="N69" s="47"/>
      <c r="O69" s="47"/>
      <c r="P69" s="47"/>
    </row>
    <row r="70" spans="2:16">
      <c r="B70" s="129"/>
      <c r="C70" s="110" t="s">
        <v>124</v>
      </c>
      <c r="D70" s="118">
        <v>0.83382542702858942</v>
      </c>
      <c r="E70" s="118">
        <v>2.3354742517912142</v>
      </c>
      <c r="F70" s="118">
        <v>2.0018150019353476</v>
      </c>
      <c r="G70" s="118">
        <v>1.6765217082073347</v>
      </c>
      <c r="H70" s="118">
        <v>2.2604899124430089</v>
      </c>
      <c r="I70" s="118">
        <v>2.1996550895564626</v>
      </c>
      <c r="K70" s="47"/>
      <c r="L70" s="47"/>
      <c r="M70" s="47"/>
      <c r="N70" s="47"/>
      <c r="O70" s="47"/>
      <c r="P70" s="47"/>
    </row>
    <row r="71" spans="2:16">
      <c r="B71" s="129"/>
      <c r="C71" s="110" t="s">
        <v>125</v>
      </c>
      <c r="D71" s="118">
        <v>0.84037965970058526</v>
      </c>
      <c r="E71" s="118">
        <v>2.3116604942476471</v>
      </c>
      <c r="F71" s="118">
        <v>1.9361060159438725</v>
      </c>
      <c r="G71" s="118">
        <v>1.6737348115307915</v>
      </c>
      <c r="H71" s="118">
        <v>2.0911385187339926</v>
      </c>
      <c r="I71" s="118">
        <v>2.1762953925719586</v>
      </c>
      <c r="K71" s="47"/>
      <c r="L71" s="47"/>
      <c r="M71" s="47"/>
      <c r="N71" s="47"/>
      <c r="O71" s="47"/>
      <c r="P71" s="47"/>
    </row>
    <row r="72" spans="2:16">
      <c r="B72" s="110"/>
      <c r="C72" s="114" t="s">
        <v>126</v>
      </c>
      <c r="D72" s="122">
        <v>0.87149600829934393</v>
      </c>
      <c r="E72" s="122">
        <v>2.3011726478011196</v>
      </c>
      <c r="F72" s="122">
        <v>1.8999921761754468</v>
      </c>
      <c r="G72" s="122">
        <v>1.6372933025514236</v>
      </c>
      <c r="H72" s="122">
        <v>2.0886228925373507</v>
      </c>
      <c r="I72" s="122">
        <v>2.1766007314495628</v>
      </c>
      <c r="K72" s="47"/>
      <c r="L72" s="47"/>
      <c r="M72" s="47"/>
      <c r="N72" s="47"/>
      <c r="O72" s="47"/>
      <c r="P72" s="47"/>
    </row>
    <row r="73" spans="2:16">
      <c r="B73" s="129"/>
      <c r="C73" s="110" t="s">
        <v>127</v>
      </c>
      <c r="D73" s="118"/>
      <c r="E73" s="118"/>
      <c r="F73" s="118"/>
      <c r="G73" s="118"/>
      <c r="H73" s="118"/>
      <c r="I73" s="118"/>
      <c r="K73" s="372"/>
      <c r="L73" s="372"/>
      <c r="M73" s="372"/>
      <c r="N73" s="372"/>
      <c r="O73" s="372"/>
      <c r="P73" s="372"/>
    </row>
    <row r="74" spans="2:16">
      <c r="B74" s="110"/>
      <c r="C74" s="110" t="s">
        <v>128</v>
      </c>
      <c r="D74" s="118"/>
      <c r="E74" s="118"/>
      <c r="F74" s="118"/>
      <c r="G74" s="118"/>
      <c r="H74" s="118"/>
      <c r="I74" s="118"/>
      <c r="K74" s="47"/>
      <c r="L74" s="47"/>
      <c r="M74" s="47"/>
      <c r="N74" s="47"/>
      <c r="O74" s="47"/>
      <c r="P74" s="47"/>
    </row>
    <row r="75" spans="2:16">
      <c r="B75" s="110"/>
      <c r="C75" s="110" t="s">
        <v>129</v>
      </c>
      <c r="D75" s="118"/>
      <c r="E75" s="118"/>
      <c r="F75" s="118"/>
      <c r="G75" s="118"/>
      <c r="H75" s="118"/>
      <c r="I75" s="118"/>
      <c r="K75" s="47"/>
      <c r="L75" s="47"/>
      <c r="M75" s="47"/>
      <c r="N75" s="47"/>
      <c r="O75" s="47"/>
      <c r="P75" s="47"/>
    </row>
    <row r="76" spans="2:16">
      <c r="B76" s="110"/>
      <c r="C76" s="110" t="s">
        <v>130</v>
      </c>
      <c r="D76" s="118"/>
      <c r="E76" s="118"/>
      <c r="F76" s="118"/>
      <c r="G76" s="118"/>
      <c r="H76" s="118"/>
      <c r="I76" s="118"/>
      <c r="K76" s="47"/>
      <c r="L76" s="47"/>
      <c r="M76" s="47"/>
      <c r="N76" s="47"/>
      <c r="O76" s="47"/>
      <c r="P76" s="47"/>
    </row>
    <row r="77" spans="2:16">
      <c r="B77" s="110"/>
      <c r="C77" s="110" t="s">
        <v>131</v>
      </c>
      <c r="D77" s="118"/>
      <c r="E77" s="118"/>
      <c r="F77" s="118"/>
      <c r="G77" s="118"/>
      <c r="H77" s="118"/>
      <c r="I77" s="118"/>
      <c r="K77" s="47"/>
      <c r="L77" s="47"/>
      <c r="M77" s="47"/>
      <c r="N77" s="47"/>
      <c r="O77" s="47"/>
      <c r="P77" s="47"/>
    </row>
    <row r="78" spans="2:16">
      <c r="B78" s="110"/>
      <c r="C78" s="110"/>
      <c r="D78" s="119"/>
      <c r="E78" s="119"/>
      <c r="F78" s="119"/>
      <c r="G78" s="119"/>
      <c r="H78" s="119"/>
      <c r="I78" s="119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485"/>
      <c r="D80" s="488"/>
      <c r="E80" s="488"/>
      <c r="F80" s="488"/>
      <c r="G80" s="488"/>
      <c r="H80" s="488"/>
      <c r="I80" s="488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/>
  </sheetPr>
  <dimension ref="A1:EI219"/>
  <sheetViews>
    <sheetView showGridLines="0" showRowColHeaders="0" zoomScaleNormal="100" workbookViewId="0">
      <pane ySplit="5" topLeftCell="A6" activePane="bottomLeft" state="frozen"/>
      <selection activeCell="J28" sqref="J28"/>
      <selection pane="bottomLeft" activeCell="M17" sqref="M17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92" t="s">
        <v>33</v>
      </c>
      <c r="C1" s="493"/>
      <c r="D1" s="493"/>
      <c r="E1" s="493"/>
      <c r="F1" s="493"/>
      <c r="G1" s="493"/>
      <c r="H1" s="493"/>
    </row>
    <row r="3" spans="2:139" ht="18.75">
      <c r="B3" s="130" t="s">
        <v>198</v>
      </c>
      <c r="C3" s="131"/>
      <c r="D3" s="131"/>
      <c r="E3" s="131"/>
      <c r="F3" s="131"/>
      <c r="G3" s="131"/>
      <c r="H3" s="131"/>
      <c r="L3" s="9" t="s">
        <v>178</v>
      </c>
    </row>
    <row r="4" spans="2:139" ht="23.65" customHeight="1">
      <c r="B4" s="494" t="s">
        <v>41</v>
      </c>
      <c r="C4" s="496" t="s">
        <v>40</v>
      </c>
      <c r="D4" s="497"/>
      <c r="E4" s="157" t="s">
        <v>34</v>
      </c>
      <c r="F4" s="157"/>
      <c r="G4" s="157"/>
      <c r="H4" s="157"/>
      <c r="K4" s="132"/>
      <c r="L4" s="132"/>
      <c r="M4" s="132"/>
      <c r="N4" s="132"/>
      <c r="O4" s="132"/>
    </row>
    <row r="5" spans="2:139" ht="18.600000000000001" customHeight="1">
      <c r="B5" s="495"/>
      <c r="C5" s="158" t="s">
        <v>7</v>
      </c>
      <c r="D5" s="158" t="s">
        <v>32</v>
      </c>
      <c r="E5" s="159" t="s">
        <v>4</v>
      </c>
      <c r="F5" s="159" t="s">
        <v>3</v>
      </c>
      <c r="G5" s="159" t="s">
        <v>3</v>
      </c>
      <c r="H5" s="159" t="s">
        <v>6</v>
      </c>
      <c r="K5" s="133"/>
      <c r="L5" s="134"/>
      <c r="M5" s="133"/>
      <c r="N5" s="135"/>
      <c r="O5" s="133"/>
    </row>
    <row r="6" spans="2:139" ht="18.600000000000001" customHeight="1">
      <c r="B6" s="136"/>
      <c r="C6" s="137"/>
      <c r="D6" s="138"/>
      <c r="E6" s="139"/>
      <c r="F6" s="139"/>
      <c r="G6" s="139"/>
      <c r="H6" s="139"/>
      <c r="K6" s="132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7"/>
      <c r="AU6" s="327"/>
      <c r="AV6" s="327"/>
      <c r="AW6" s="327"/>
    </row>
    <row r="7" spans="2:139" s="142" customFormat="1" ht="30.75" customHeight="1">
      <c r="B7" s="153" t="s">
        <v>29</v>
      </c>
      <c r="C7" s="403">
        <v>1025881</v>
      </c>
      <c r="D7" s="373">
        <f>C7/C15</f>
        <v>0.45361713191398667</v>
      </c>
      <c r="E7" s="406">
        <v>0.30599999999999999</v>
      </c>
      <c r="F7" s="406"/>
      <c r="G7" s="406">
        <v>0.14299999999999999</v>
      </c>
      <c r="H7" s="406" t="s">
        <v>205</v>
      </c>
      <c r="I7" s="4"/>
      <c r="J7" s="4"/>
      <c r="K7" s="140"/>
      <c r="L7" s="141"/>
      <c r="M7" s="140"/>
      <c r="N7" s="141"/>
      <c r="O7" s="140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42" customFormat="1" ht="32.1" customHeight="1">
      <c r="B8" s="154" t="s">
        <v>28</v>
      </c>
      <c r="C8" s="403">
        <v>138756</v>
      </c>
      <c r="D8" s="373">
        <f>C8/C15</f>
        <v>6.1354190940135493E-2</v>
      </c>
      <c r="E8" s="406">
        <v>0.19500000000000001</v>
      </c>
      <c r="F8" s="406"/>
      <c r="G8" s="406">
        <v>0.11899999999999999</v>
      </c>
      <c r="H8" s="406">
        <v>0.14699999999999999</v>
      </c>
      <c r="I8" s="4"/>
      <c r="J8" s="328"/>
      <c r="K8" s="329"/>
      <c r="L8" s="329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297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42" customFormat="1" ht="32.1" customHeight="1">
      <c r="B9" s="153" t="s">
        <v>35</v>
      </c>
      <c r="C9" s="403">
        <v>279136</v>
      </c>
      <c r="D9" s="373">
        <f>C9/C15</f>
        <v>0.12342647123198752</v>
      </c>
      <c r="E9" s="406">
        <v>0.37</v>
      </c>
      <c r="F9" s="406"/>
      <c r="G9" s="406">
        <v>0.27200000000000002</v>
      </c>
      <c r="H9" s="406">
        <v>0.313</v>
      </c>
      <c r="I9" s="4"/>
      <c r="J9" s="328"/>
      <c r="K9" s="490"/>
      <c r="L9" s="490"/>
      <c r="M9" s="490"/>
      <c r="N9" s="490"/>
      <c r="O9" s="490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16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42" customFormat="1" ht="27.6" customHeight="1">
      <c r="B10" s="153" t="s">
        <v>30</v>
      </c>
      <c r="C10" s="403">
        <v>641787</v>
      </c>
      <c r="D10" s="373">
        <f>C10/C15</f>
        <v>0.28378104111459496</v>
      </c>
      <c r="E10" s="406">
        <v>0.29199999999999998</v>
      </c>
      <c r="F10" s="406"/>
      <c r="G10" s="406">
        <v>7.4999999999999997E-2</v>
      </c>
      <c r="H10" s="406">
        <v>0.27500000000000002</v>
      </c>
      <c r="I10" s="4"/>
      <c r="J10" s="328"/>
      <c r="K10" s="296"/>
      <c r="L10" s="320"/>
      <c r="M10" s="296"/>
      <c r="N10" s="321"/>
      <c r="O10" s="296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297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42" customFormat="1" ht="27.6" customHeight="1">
      <c r="B11" s="153" t="s">
        <v>31</v>
      </c>
      <c r="C11" s="403">
        <v>152211</v>
      </c>
      <c r="D11" s="373">
        <f>C11/C15</f>
        <v>6.7303631966826399E-2</v>
      </c>
      <c r="E11" s="406">
        <v>0.44700000000000001</v>
      </c>
      <c r="F11" s="406"/>
      <c r="G11" s="406">
        <v>0.439</v>
      </c>
      <c r="H11" s="406">
        <v>0.443</v>
      </c>
      <c r="I11" s="4"/>
      <c r="J11" s="328"/>
      <c r="K11" s="309"/>
      <c r="L11" s="304"/>
      <c r="M11" s="309"/>
      <c r="N11" s="304"/>
      <c r="O11" s="309"/>
      <c r="P11" s="291"/>
      <c r="Q11" s="291"/>
      <c r="R11" s="291"/>
      <c r="S11" s="291"/>
      <c r="T11" s="291"/>
      <c r="U11" s="291"/>
      <c r="V11" s="317"/>
      <c r="W11" s="291"/>
      <c r="X11" s="318"/>
      <c r="Y11" s="291"/>
      <c r="Z11" s="291"/>
      <c r="AA11" s="291"/>
      <c r="AB11" s="291"/>
      <c r="AC11" s="297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42" customFormat="1" ht="27.6" customHeight="1">
      <c r="B12" s="153" t="s">
        <v>37</v>
      </c>
      <c r="C12" s="404">
        <v>22793</v>
      </c>
      <c r="D12" s="373">
        <f>C12/C15</f>
        <v>1.0078454799061E-2</v>
      </c>
      <c r="E12" s="407">
        <v>0.51800000000000002</v>
      </c>
      <c r="F12" s="407"/>
      <c r="G12" s="407">
        <v>0.52600000000000002</v>
      </c>
      <c r="H12" s="407">
        <v>0.52</v>
      </c>
      <c r="I12" s="4"/>
      <c r="J12" s="328"/>
      <c r="K12" s="309"/>
      <c r="L12" s="304"/>
      <c r="M12" s="309"/>
      <c r="N12" s="304"/>
      <c r="O12" s="309"/>
      <c r="P12" s="334"/>
      <c r="Q12" s="334"/>
      <c r="R12" s="334"/>
      <c r="S12" s="334"/>
      <c r="T12" s="334"/>
      <c r="U12" s="334"/>
      <c r="V12" s="334"/>
      <c r="W12" s="291"/>
      <c r="X12" s="334"/>
      <c r="Y12" s="334"/>
      <c r="Z12" s="334"/>
      <c r="AA12" s="334"/>
      <c r="AB12" s="334"/>
      <c r="AC12" s="297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42" customFormat="1" ht="32.1" customHeight="1">
      <c r="B13" s="155" t="s">
        <v>36</v>
      </c>
      <c r="C13" s="405">
        <f>SUM(C7:C12)</f>
        <v>2260564</v>
      </c>
      <c r="D13" s="374">
        <f>SUM(D7:D12)</f>
        <v>0.99956092196659196</v>
      </c>
      <c r="E13" s="408">
        <v>0.30299999999999999</v>
      </c>
      <c r="F13" s="408"/>
      <c r="G13" s="408">
        <v>0.16400000000000001</v>
      </c>
      <c r="H13" s="408">
        <v>0.23499999999999999</v>
      </c>
      <c r="I13" s="4"/>
      <c r="J13" s="328"/>
      <c r="K13" s="309"/>
      <c r="L13" s="304"/>
      <c r="M13" s="309"/>
      <c r="N13" s="304"/>
      <c r="O13" s="309"/>
      <c r="P13" s="319"/>
      <c r="Q13" s="294"/>
      <c r="R13" s="319"/>
      <c r="S13" s="294"/>
      <c r="T13" s="319"/>
      <c r="U13" s="294"/>
      <c r="V13" s="319"/>
      <c r="W13" s="295"/>
      <c r="X13" s="296"/>
      <c r="Y13" s="320"/>
      <c r="Z13" s="296"/>
      <c r="AA13" s="321"/>
      <c r="AB13" s="296"/>
      <c r="AC13" s="297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42" customFormat="1" ht="24.75" customHeight="1">
      <c r="B14" s="153" t="s">
        <v>38</v>
      </c>
      <c r="C14" s="403">
        <v>993</v>
      </c>
      <c r="D14" s="373">
        <f>C14/C15</f>
        <v>4.3907803340795742E-4</v>
      </c>
      <c r="E14" s="406">
        <v>4.0000000000000001E-3</v>
      </c>
      <c r="F14" s="406"/>
      <c r="G14" s="406">
        <v>5.0000000000000001E-3</v>
      </c>
      <c r="H14" s="406">
        <v>4.0000000000000001E-3</v>
      </c>
      <c r="I14" s="4"/>
      <c r="J14" s="328"/>
      <c r="K14" s="309"/>
      <c r="L14" s="304"/>
      <c r="M14" s="309"/>
      <c r="N14" s="304"/>
      <c r="O14" s="309"/>
      <c r="P14" s="293"/>
      <c r="Q14" s="294"/>
      <c r="R14" s="293"/>
      <c r="S14" s="294"/>
      <c r="T14" s="293"/>
      <c r="U14" s="294"/>
      <c r="V14" s="293"/>
      <c r="W14" s="295"/>
      <c r="X14" s="296"/>
      <c r="Y14" s="297"/>
      <c r="Z14" s="296"/>
      <c r="AA14" s="297"/>
      <c r="AB14" s="296"/>
      <c r="AC14" s="297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42" customFormat="1" ht="32.1" customHeight="1">
      <c r="B15" s="155" t="s">
        <v>39</v>
      </c>
      <c r="C15" s="156">
        <f>SUM(C13:C14)</f>
        <v>2261557</v>
      </c>
      <c r="D15" s="375">
        <v>1</v>
      </c>
      <c r="E15" s="375">
        <v>0.28899999999999998</v>
      </c>
      <c r="F15" s="375"/>
      <c r="G15" s="375">
        <v>0.16400000000000001</v>
      </c>
      <c r="H15" s="375">
        <v>0.22900000000000001</v>
      </c>
      <c r="I15" s="4"/>
      <c r="J15" s="328"/>
      <c r="K15" s="309"/>
      <c r="L15" s="304"/>
      <c r="M15" s="309"/>
      <c r="N15" s="304"/>
      <c r="O15" s="309"/>
      <c r="P15" s="293"/>
      <c r="Q15" s="294"/>
      <c r="R15" s="293"/>
      <c r="S15" s="294"/>
      <c r="T15" s="293"/>
      <c r="U15" s="294"/>
      <c r="V15" s="293"/>
      <c r="W15" s="295"/>
      <c r="X15" s="322"/>
      <c r="Y15" s="297"/>
      <c r="Z15" s="322"/>
      <c r="AA15" s="297"/>
      <c r="AB15" s="322"/>
      <c r="AC15" s="297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43"/>
      <c r="C16" s="144"/>
      <c r="D16" s="144"/>
      <c r="I16" s="5"/>
      <c r="J16" s="330"/>
      <c r="K16" s="309"/>
      <c r="L16" s="304"/>
      <c r="M16" s="309"/>
      <c r="N16" s="304"/>
      <c r="O16" s="309"/>
      <c r="P16" s="301"/>
      <c r="Q16" s="302"/>
      <c r="R16" s="301"/>
      <c r="S16" s="302"/>
      <c r="T16" s="301"/>
      <c r="U16" s="302"/>
      <c r="V16" s="301"/>
      <c r="W16" s="303"/>
      <c r="X16" s="301"/>
      <c r="Y16" s="304"/>
      <c r="Z16" s="301"/>
      <c r="AA16" s="304"/>
      <c r="AB16" s="305"/>
      <c r="AC16" s="297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45" t="s">
        <v>44</v>
      </c>
      <c r="C17" s="146"/>
      <c r="D17" s="146"/>
      <c r="E17" s="146"/>
      <c r="F17" s="146"/>
      <c r="G17" s="146"/>
      <c r="H17" s="146"/>
      <c r="I17" s="5"/>
      <c r="J17" s="330"/>
      <c r="K17" s="309"/>
      <c r="L17" s="304"/>
      <c r="M17" s="309"/>
      <c r="N17" s="304"/>
      <c r="O17" s="309"/>
      <c r="P17" s="301"/>
      <c r="Q17" s="302"/>
      <c r="R17" s="301"/>
      <c r="S17" s="302"/>
      <c r="T17" s="301"/>
      <c r="U17" s="302"/>
      <c r="V17" s="301"/>
      <c r="W17" s="303"/>
      <c r="X17" s="301"/>
      <c r="Y17" s="304"/>
      <c r="Z17" s="301"/>
      <c r="AA17" s="304"/>
      <c r="AB17" s="305"/>
      <c r="AC17" s="297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30"/>
      <c r="K18" s="305"/>
      <c r="L18" s="304"/>
      <c r="M18" s="305"/>
      <c r="N18" s="304"/>
      <c r="O18" s="305"/>
      <c r="P18" s="308"/>
      <c r="Q18" s="302"/>
      <c r="R18" s="308"/>
      <c r="S18" s="302"/>
      <c r="T18" s="308"/>
      <c r="U18" s="302"/>
      <c r="V18" s="308"/>
      <c r="W18" s="303"/>
      <c r="X18" s="309"/>
      <c r="Y18" s="304"/>
      <c r="Z18" s="309"/>
      <c r="AA18" s="304"/>
      <c r="AB18" s="309"/>
      <c r="AC18" s="297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30"/>
      <c r="K19" s="305"/>
      <c r="L19" s="304"/>
      <c r="M19" s="305"/>
      <c r="N19" s="304"/>
      <c r="O19" s="305"/>
      <c r="P19" s="301"/>
      <c r="Q19" s="302"/>
      <c r="R19" s="301"/>
      <c r="S19" s="302"/>
      <c r="T19" s="301"/>
      <c r="U19" s="302"/>
      <c r="V19" s="301"/>
      <c r="W19" s="303"/>
      <c r="X19" s="305"/>
      <c r="Y19" s="304"/>
      <c r="Z19" s="305"/>
      <c r="AA19" s="304"/>
      <c r="AB19" s="305"/>
      <c r="AC19" s="297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30"/>
      <c r="K20" s="305"/>
      <c r="L20" s="304"/>
      <c r="M20" s="305"/>
      <c r="N20" s="304"/>
      <c r="O20" s="305"/>
      <c r="P20" s="293"/>
      <c r="Q20" s="294"/>
      <c r="R20" s="293"/>
      <c r="S20" s="294"/>
      <c r="T20" s="293"/>
      <c r="U20" s="314"/>
      <c r="V20" s="324"/>
      <c r="W20" s="303"/>
      <c r="X20" s="322"/>
      <c r="Y20" s="297"/>
      <c r="Z20" s="322"/>
      <c r="AA20" s="297"/>
      <c r="AB20" s="322"/>
      <c r="AC20" s="297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30"/>
      <c r="K21" s="305"/>
      <c r="L21" s="304"/>
      <c r="M21" s="305"/>
      <c r="N21" s="304"/>
      <c r="O21" s="305"/>
      <c r="P21" s="301"/>
      <c r="Q21" s="302"/>
      <c r="R21" s="301"/>
      <c r="S21" s="302"/>
      <c r="T21" s="301"/>
      <c r="U21" s="302"/>
      <c r="V21" s="301"/>
      <c r="W21" s="303"/>
      <c r="X21" s="305"/>
      <c r="Y21" s="304"/>
      <c r="Z21" s="305"/>
      <c r="AA21" s="304"/>
      <c r="AB21" s="305"/>
      <c r="AC21" s="297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30"/>
      <c r="K22" s="305"/>
      <c r="L22" s="304"/>
      <c r="M22" s="305"/>
      <c r="N22" s="304"/>
      <c r="O22" s="305"/>
      <c r="P22" s="301"/>
      <c r="Q22" s="302"/>
      <c r="R22" s="301"/>
      <c r="S22" s="302"/>
      <c r="T22" s="301"/>
      <c r="U22" s="302"/>
      <c r="V22" s="301"/>
      <c r="W22" s="303"/>
      <c r="X22" s="305"/>
      <c r="Y22" s="304"/>
      <c r="Z22" s="305"/>
      <c r="AA22" s="304"/>
      <c r="AB22" s="305"/>
      <c r="AC22" s="297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30"/>
      <c r="K23" s="305"/>
      <c r="L23" s="304"/>
      <c r="M23" s="305"/>
      <c r="N23" s="304"/>
      <c r="O23" s="305"/>
      <c r="P23" s="301"/>
      <c r="Q23" s="302"/>
      <c r="R23" s="301"/>
      <c r="S23" s="302"/>
      <c r="T23" s="301"/>
      <c r="U23" s="302"/>
      <c r="V23" s="301"/>
      <c r="W23" s="303"/>
      <c r="X23" s="305"/>
      <c r="Y23" s="304"/>
      <c r="Z23" s="305"/>
      <c r="AA23" s="304"/>
      <c r="AB23" s="305"/>
      <c r="AC23" s="297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30"/>
      <c r="K24" s="305"/>
      <c r="L24" s="304"/>
      <c r="M24" s="305"/>
      <c r="N24" s="304"/>
      <c r="O24" s="305"/>
      <c r="P24" s="301"/>
      <c r="Q24" s="302"/>
      <c r="R24" s="301"/>
      <c r="S24" s="302"/>
      <c r="T24" s="301"/>
      <c r="U24" s="302"/>
      <c r="V24" s="301"/>
      <c r="W24" s="303"/>
      <c r="X24" s="305"/>
      <c r="Y24" s="304"/>
      <c r="Z24" s="305"/>
      <c r="AA24" s="304"/>
      <c r="AB24" s="305"/>
      <c r="AC24" s="297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30"/>
      <c r="K25" s="309"/>
      <c r="L25" s="304"/>
      <c r="M25" s="309"/>
      <c r="N25" s="304"/>
      <c r="O25" s="309"/>
      <c r="P25" s="301"/>
      <c r="Q25" s="302"/>
      <c r="R25" s="301"/>
      <c r="S25" s="302"/>
      <c r="T25" s="301"/>
      <c r="U25" s="302"/>
      <c r="V25" s="301"/>
      <c r="W25" s="303"/>
      <c r="X25" s="305"/>
      <c r="Y25" s="304"/>
      <c r="Z25" s="305"/>
      <c r="AA25" s="304"/>
      <c r="AB25" s="305"/>
      <c r="AC25" s="297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30"/>
      <c r="K26" s="305"/>
      <c r="L26" s="304"/>
      <c r="M26" s="305"/>
      <c r="N26" s="304"/>
      <c r="O26" s="305"/>
      <c r="P26" s="301"/>
      <c r="Q26" s="302"/>
      <c r="R26" s="301"/>
      <c r="S26" s="302"/>
      <c r="T26" s="301"/>
      <c r="U26" s="302"/>
      <c r="V26" s="301"/>
      <c r="W26" s="303"/>
      <c r="X26" s="305"/>
      <c r="Y26" s="304"/>
      <c r="Z26" s="305"/>
      <c r="AA26" s="304"/>
      <c r="AB26" s="305"/>
      <c r="AC26" s="297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30"/>
      <c r="K27" s="327"/>
      <c r="L27" s="327"/>
      <c r="M27" s="327"/>
      <c r="N27" s="327"/>
      <c r="O27" s="327"/>
      <c r="P27" s="301"/>
      <c r="Q27" s="302"/>
      <c r="R27" s="301"/>
      <c r="S27" s="302"/>
      <c r="T27" s="301"/>
      <c r="U27" s="302"/>
      <c r="V27" s="301"/>
      <c r="W27" s="303"/>
      <c r="X27" s="305"/>
      <c r="Y27" s="304"/>
      <c r="Z27" s="305"/>
      <c r="AA27" s="304"/>
      <c r="AB27" s="305"/>
      <c r="AC27" s="297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47"/>
      <c r="I28" s="5"/>
      <c r="J28" s="330"/>
      <c r="K28" s="327"/>
      <c r="L28" s="327"/>
      <c r="M28" s="327"/>
      <c r="N28" s="327"/>
      <c r="O28" s="327"/>
      <c r="P28" s="308"/>
      <c r="Q28" s="302"/>
      <c r="R28" s="308"/>
      <c r="S28" s="302"/>
      <c r="T28" s="308"/>
      <c r="U28" s="302"/>
      <c r="V28" s="308"/>
      <c r="W28" s="303"/>
      <c r="X28" s="309"/>
      <c r="Y28" s="304"/>
      <c r="Z28" s="309"/>
      <c r="AA28" s="304"/>
      <c r="AB28" s="309"/>
      <c r="AC28" s="297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01"/>
      <c r="Q29" s="302"/>
      <c r="R29" s="301"/>
      <c r="S29" s="302"/>
      <c r="T29" s="301"/>
      <c r="U29" s="302"/>
      <c r="V29" s="301"/>
      <c r="W29" s="303"/>
      <c r="X29" s="305"/>
      <c r="Y29" s="304"/>
      <c r="Z29" s="305"/>
      <c r="AA29" s="304"/>
      <c r="AB29" s="305"/>
      <c r="AC29" s="297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3"/>
      <c r="Q30" s="294"/>
      <c r="R30" s="293"/>
      <c r="S30" s="294"/>
      <c r="T30" s="293"/>
      <c r="U30" s="314"/>
      <c r="V30" s="293"/>
      <c r="W30" s="303"/>
      <c r="X30" s="322"/>
      <c r="Y30" s="297"/>
      <c r="Z30" s="322"/>
      <c r="AA30" s="297"/>
      <c r="AB30" s="322"/>
      <c r="AC30" s="297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01"/>
      <c r="Q31" s="302"/>
      <c r="R31" s="301"/>
      <c r="S31" s="302"/>
      <c r="T31" s="301"/>
      <c r="U31" s="302"/>
      <c r="V31" s="301"/>
      <c r="W31" s="303"/>
      <c r="X31" s="305"/>
      <c r="Y31" s="304"/>
      <c r="Z31" s="305"/>
      <c r="AA31" s="304"/>
      <c r="AB31" s="305"/>
      <c r="AC31" s="297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01"/>
      <c r="Q32" s="302"/>
      <c r="R32" s="301"/>
      <c r="S32" s="302"/>
      <c r="T32" s="301"/>
      <c r="U32" s="302"/>
      <c r="V32" s="301"/>
      <c r="W32" s="303"/>
      <c r="X32" s="305"/>
      <c r="Y32" s="304"/>
      <c r="Z32" s="305"/>
      <c r="AA32" s="304"/>
      <c r="AB32" s="305"/>
      <c r="AC32" s="297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38"/>
      <c r="Q33" s="302"/>
      <c r="R33" s="301"/>
      <c r="S33" s="302"/>
      <c r="T33" s="301"/>
      <c r="U33" s="302"/>
      <c r="V33" s="301"/>
      <c r="W33" s="303"/>
      <c r="X33" s="305"/>
      <c r="Y33" s="304"/>
      <c r="Z33" s="305"/>
      <c r="AA33" s="304"/>
      <c r="AB33" s="305"/>
      <c r="AC33" s="297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39"/>
      <c r="L34" s="340"/>
      <c r="M34" s="339"/>
      <c r="N34" s="340"/>
      <c r="O34" s="339"/>
      <c r="P34" s="338"/>
      <c r="Q34" s="302"/>
      <c r="R34" s="301"/>
      <c r="S34" s="302"/>
      <c r="T34" s="301"/>
      <c r="U34" s="302"/>
      <c r="V34" s="301"/>
      <c r="W34" s="303"/>
      <c r="X34" s="305"/>
      <c r="Y34" s="304"/>
      <c r="Z34" s="305"/>
      <c r="AA34" s="304"/>
      <c r="AB34" s="305"/>
      <c r="AC34" s="297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41"/>
      <c r="L35" s="340"/>
      <c r="M35" s="341"/>
      <c r="N35" s="340"/>
      <c r="O35" s="341"/>
      <c r="P35" s="338"/>
      <c r="Q35" s="302"/>
      <c r="R35" s="301"/>
      <c r="S35" s="302"/>
      <c r="T35" s="301"/>
      <c r="U35" s="302"/>
      <c r="V35" s="301"/>
      <c r="W35" s="303"/>
      <c r="X35" s="305"/>
      <c r="Y35" s="304"/>
      <c r="Z35" s="305"/>
      <c r="AA35" s="304"/>
      <c r="AB35" s="305"/>
      <c r="AC35" s="297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42"/>
      <c r="M36" s="343"/>
      <c r="N36" s="344"/>
      <c r="O36" s="345"/>
      <c r="P36" s="338"/>
      <c r="Q36" s="302"/>
      <c r="R36" s="301"/>
      <c r="S36" s="302"/>
      <c r="T36" s="301"/>
      <c r="U36" s="302"/>
      <c r="V36" s="301"/>
      <c r="W36" s="303"/>
      <c r="X36" s="305"/>
      <c r="Y36" s="304"/>
      <c r="Z36" s="305"/>
      <c r="AA36" s="304"/>
      <c r="AB36" s="305"/>
      <c r="AC36" s="297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42"/>
      <c r="M37" s="343"/>
      <c r="N37" s="344"/>
      <c r="O37" s="345"/>
      <c r="P37" s="338"/>
      <c r="Q37" s="302"/>
      <c r="R37" s="301"/>
      <c r="S37" s="302"/>
      <c r="T37" s="301"/>
      <c r="U37" s="302"/>
      <c r="V37" s="301"/>
      <c r="W37" s="303"/>
      <c r="X37" s="305"/>
      <c r="Y37" s="304"/>
      <c r="Z37" s="305"/>
      <c r="AA37" s="304"/>
      <c r="AB37" s="305"/>
      <c r="AC37" s="297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42"/>
      <c r="M38" s="346"/>
      <c r="N38" s="347"/>
      <c r="O38" s="345"/>
      <c r="P38" s="348"/>
      <c r="Q38" s="302"/>
      <c r="R38" s="308"/>
      <c r="S38" s="302"/>
      <c r="T38" s="308"/>
      <c r="U38" s="302"/>
      <c r="V38" s="308"/>
      <c r="W38" s="303"/>
      <c r="X38" s="309"/>
      <c r="Y38" s="304"/>
      <c r="Z38" s="309"/>
      <c r="AA38" s="304"/>
      <c r="AB38" s="309"/>
      <c r="AC38" s="297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42"/>
      <c r="M39" s="343"/>
      <c r="N39" s="344"/>
      <c r="O39" s="349"/>
      <c r="P39" s="338"/>
      <c r="Q39" s="302"/>
      <c r="R39" s="301"/>
      <c r="S39" s="302"/>
      <c r="T39" s="301"/>
      <c r="U39" s="302"/>
      <c r="V39" s="301"/>
      <c r="W39" s="303"/>
      <c r="X39" s="305"/>
      <c r="Y39" s="304"/>
      <c r="Z39" s="305"/>
      <c r="AA39" s="304"/>
      <c r="AB39" s="305"/>
      <c r="AC39" s="297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30"/>
      <c r="M40" s="306"/>
      <c r="N40" s="315"/>
      <c r="O40" s="323"/>
      <c r="P40" s="293"/>
      <c r="Q40" s="294"/>
      <c r="R40" s="293"/>
      <c r="S40" s="294"/>
      <c r="T40" s="293"/>
      <c r="U40" s="314"/>
      <c r="V40" s="293"/>
      <c r="W40" s="303"/>
      <c r="X40" s="322"/>
      <c r="Y40" s="297"/>
      <c r="Z40" s="322"/>
      <c r="AA40" s="297"/>
      <c r="AB40" s="322"/>
      <c r="AC40" s="297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30"/>
      <c r="M41" s="298"/>
      <c r="N41" s="299"/>
      <c r="O41" s="300"/>
      <c r="P41" s="301"/>
      <c r="Q41" s="302"/>
      <c r="R41" s="301"/>
      <c r="S41" s="302"/>
      <c r="T41" s="301"/>
      <c r="U41" s="302"/>
      <c r="V41" s="301"/>
      <c r="W41" s="303"/>
      <c r="X41" s="305"/>
      <c r="Y41" s="304"/>
      <c r="Z41" s="305"/>
      <c r="AA41" s="304"/>
      <c r="AB41" s="305"/>
      <c r="AC41" s="297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48" t="s">
        <v>29</v>
      </c>
      <c r="C42" s="149">
        <f>D7</f>
        <v>0.45361713191398667</v>
      </c>
      <c r="D42" s="6"/>
      <c r="E42" s="6"/>
      <c r="F42" s="6"/>
      <c r="G42" s="6"/>
      <c r="H42" s="5"/>
      <c r="I42" s="5"/>
      <c r="J42" s="5"/>
      <c r="K42" s="5"/>
      <c r="L42" s="330"/>
      <c r="M42" s="298"/>
      <c r="N42" s="299"/>
      <c r="O42" s="300"/>
      <c r="P42" s="301"/>
      <c r="Q42" s="302"/>
      <c r="R42" s="301"/>
      <c r="S42" s="302"/>
      <c r="T42" s="301"/>
      <c r="U42" s="302"/>
      <c r="V42" s="301"/>
      <c r="W42" s="303"/>
      <c r="X42" s="305"/>
      <c r="Y42" s="304"/>
      <c r="Z42" s="305"/>
      <c r="AA42" s="304"/>
      <c r="AB42" s="305"/>
      <c r="AC42" s="297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48" t="s">
        <v>35</v>
      </c>
      <c r="C43" s="149">
        <f>D9</f>
        <v>0.12342647123198752</v>
      </c>
      <c r="D43" s="6"/>
      <c r="E43" s="6"/>
      <c r="F43" s="6"/>
      <c r="G43" s="6"/>
      <c r="H43" s="5"/>
      <c r="I43" s="5"/>
      <c r="J43" s="5"/>
      <c r="K43" s="5"/>
      <c r="L43" s="330"/>
      <c r="M43" s="298"/>
      <c r="N43" s="299"/>
      <c r="O43" s="300"/>
      <c r="P43" s="301"/>
      <c r="Q43" s="302"/>
      <c r="R43" s="301"/>
      <c r="S43" s="302"/>
      <c r="T43" s="301"/>
      <c r="U43" s="302"/>
      <c r="V43" s="301"/>
      <c r="W43" s="303"/>
      <c r="X43" s="305"/>
      <c r="Y43" s="304"/>
      <c r="Z43" s="305"/>
      <c r="AA43" s="304"/>
      <c r="AB43" s="305"/>
      <c r="AC43" s="297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8" t="s">
        <v>30</v>
      </c>
      <c r="C44" s="149">
        <f>D10</f>
        <v>0.28378104111459496</v>
      </c>
      <c r="D44" s="6"/>
      <c r="E44" s="6"/>
      <c r="F44" s="6"/>
      <c r="G44" s="6"/>
      <c r="H44" s="5"/>
      <c r="I44" s="5"/>
      <c r="J44" s="5"/>
      <c r="K44" s="5"/>
      <c r="L44" s="330"/>
      <c r="M44" s="306"/>
      <c r="N44" s="299"/>
      <c r="O44" s="300"/>
      <c r="P44" s="301"/>
      <c r="Q44" s="302"/>
      <c r="R44" s="301"/>
      <c r="S44" s="302"/>
      <c r="T44" s="301"/>
      <c r="U44" s="302"/>
      <c r="V44" s="301"/>
      <c r="W44" s="303"/>
      <c r="X44" s="305"/>
      <c r="Y44" s="304"/>
      <c r="Z44" s="305"/>
      <c r="AA44" s="304"/>
      <c r="AB44" s="305"/>
      <c r="AC44" s="297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8" t="s">
        <v>43</v>
      </c>
      <c r="C45" s="149">
        <f>SUM(C46:C49)</f>
        <v>0.13917535573943085</v>
      </c>
      <c r="D45" s="6"/>
      <c r="E45" s="6"/>
      <c r="F45" s="6"/>
      <c r="G45" s="6"/>
      <c r="H45" s="5"/>
      <c r="I45" s="5"/>
      <c r="J45" s="5"/>
      <c r="K45" s="5"/>
      <c r="L45" s="330"/>
      <c r="M45" s="306"/>
      <c r="N45" s="307"/>
      <c r="O45" s="300"/>
      <c r="P45" s="301"/>
      <c r="Q45" s="302"/>
      <c r="R45" s="308"/>
      <c r="S45" s="302"/>
      <c r="T45" s="301"/>
      <c r="U45" s="302"/>
      <c r="V45" s="308"/>
      <c r="W45" s="303"/>
      <c r="X45" s="309"/>
      <c r="Y45" s="304"/>
      <c r="Z45" s="309"/>
      <c r="AA45" s="304"/>
      <c r="AB45" s="309"/>
      <c r="AC45" s="325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8" t="s">
        <v>31</v>
      </c>
      <c r="C46" s="149">
        <f>D11</f>
        <v>6.7303631966826399E-2</v>
      </c>
      <c r="D46" s="150">
        <f>SUM(C42:C45)</f>
        <v>1</v>
      </c>
      <c r="E46" s="150">
        <f>SUM(C42:C45)</f>
        <v>1</v>
      </c>
      <c r="F46" s="6"/>
      <c r="G46" s="6"/>
      <c r="H46" s="5"/>
      <c r="I46" s="5"/>
      <c r="J46" s="5"/>
      <c r="K46" s="5"/>
      <c r="L46" s="330"/>
      <c r="M46" s="298"/>
      <c r="N46" s="299"/>
      <c r="O46" s="303"/>
      <c r="P46" s="301"/>
      <c r="Q46" s="302"/>
      <c r="R46" s="301"/>
      <c r="S46" s="302"/>
      <c r="T46" s="301"/>
      <c r="U46" s="302"/>
      <c r="V46" s="301"/>
      <c r="W46" s="303"/>
      <c r="X46" s="305"/>
      <c r="Y46" s="304"/>
      <c r="Z46" s="305"/>
      <c r="AA46" s="304"/>
      <c r="AB46" s="305"/>
      <c r="AC46" s="297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8" t="s">
        <v>37</v>
      </c>
      <c r="C47" s="149">
        <f>D12</f>
        <v>1.0078454799061E-2</v>
      </c>
      <c r="D47" s="6"/>
      <c r="E47" s="6"/>
      <c r="F47" s="6"/>
      <c r="G47" s="6"/>
      <c r="H47" s="5"/>
      <c r="I47" s="5"/>
      <c r="J47" s="5"/>
      <c r="K47" s="5"/>
      <c r="L47" s="330"/>
      <c r="M47" s="306"/>
      <c r="N47" s="315"/>
      <c r="O47" s="323"/>
      <c r="P47" s="293"/>
      <c r="Q47" s="294"/>
      <c r="R47" s="293"/>
      <c r="S47" s="294"/>
      <c r="T47" s="293"/>
      <c r="U47" s="314"/>
      <c r="V47" s="324"/>
      <c r="W47" s="303"/>
      <c r="X47" s="322"/>
      <c r="Y47" s="297"/>
      <c r="Z47" s="322"/>
      <c r="AA47" s="297"/>
      <c r="AB47" s="322"/>
      <c r="AC47" s="297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51" t="s">
        <v>28</v>
      </c>
      <c r="C48" s="149">
        <f>D8</f>
        <v>6.1354190940135493E-2</v>
      </c>
      <c r="D48" s="6"/>
      <c r="E48" s="6"/>
      <c r="F48" s="6"/>
      <c r="G48" s="6"/>
      <c r="H48" s="5"/>
      <c r="I48" s="5"/>
      <c r="J48" s="5"/>
      <c r="K48" s="5"/>
      <c r="L48" s="330"/>
      <c r="M48" s="298"/>
      <c r="N48" s="299"/>
      <c r="O48" s="300"/>
      <c r="P48" s="301"/>
      <c r="Q48" s="302"/>
      <c r="R48" s="301"/>
      <c r="S48" s="302"/>
      <c r="T48" s="301"/>
      <c r="U48" s="302"/>
      <c r="V48" s="301"/>
      <c r="W48" s="303"/>
      <c r="X48" s="305"/>
      <c r="Y48" s="304"/>
      <c r="Z48" s="305"/>
      <c r="AA48" s="304"/>
      <c r="AB48" s="305"/>
      <c r="AC48" s="297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52">
        <f>D14</f>
        <v>4.3907803340795742E-4</v>
      </c>
      <c r="D49" s="6"/>
      <c r="E49" s="6"/>
      <c r="F49" s="6"/>
      <c r="G49" s="6"/>
      <c r="H49" s="5"/>
      <c r="I49" s="5"/>
      <c r="J49" s="5"/>
      <c r="K49" s="5"/>
      <c r="L49" s="330"/>
      <c r="M49" s="298"/>
      <c r="N49" s="299"/>
      <c r="O49" s="300"/>
      <c r="P49" s="301"/>
      <c r="Q49" s="302"/>
      <c r="R49" s="301"/>
      <c r="S49" s="302"/>
      <c r="T49" s="301"/>
      <c r="U49" s="302"/>
      <c r="V49" s="301"/>
      <c r="W49" s="303"/>
      <c r="X49" s="305"/>
      <c r="Y49" s="304"/>
      <c r="Z49" s="305"/>
      <c r="AA49" s="304"/>
      <c r="AB49" s="305"/>
      <c r="AC49" s="297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50">
        <f>SUM(C45:C49)</f>
        <v>0.2783507114788617</v>
      </c>
      <c r="D50" s="6"/>
      <c r="E50" s="6"/>
      <c r="F50" s="6"/>
      <c r="G50" s="6"/>
      <c r="H50" s="5"/>
      <c r="I50" s="5"/>
      <c r="J50" s="5"/>
      <c r="K50" s="5"/>
      <c r="L50" s="330"/>
      <c r="M50" s="306"/>
      <c r="N50" s="299"/>
      <c r="O50" s="300"/>
      <c r="P50" s="301"/>
      <c r="Q50" s="302"/>
      <c r="R50" s="301"/>
      <c r="S50" s="302"/>
      <c r="T50" s="301"/>
      <c r="U50" s="302"/>
      <c r="V50" s="301"/>
      <c r="W50" s="303"/>
      <c r="X50" s="305"/>
      <c r="Y50" s="304"/>
      <c r="Z50" s="305"/>
      <c r="AA50" s="304"/>
      <c r="AB50" s="305"/>
      <c r="AC50" s="297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50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30"/>
      <c r="M51" s="306"/>
      <c r="N51" s="307"/>
      <c r="O51" s="300"/>
      <c r="P51" s="301"/>
      <c r="Q51" s="302"/>
      <c r="R51" s="308"/>
      <c r="S51" s="302"/>
      <c r="T51" s="301"/>
      <c r="U51" s="302"/>
      <c r="V51" s="308"/>
      <c r="W51" s="303"/>
      <c r="X51" s="309"/>
      <c r="Y51" s="304"/>
      <c r="Z51" s="309"/>
      <c r="AA51" s="304"/>
      <c r="AB51" s="309"/>
      <c r="AC51" s="297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30"/>
      <c r="M52" s="298"/>
      <c r="N52" s="299"/>
      <c r="O52" s="303"/>
      <c r="P52" s="301"/>
      <c r="Q52" s="302"/>
      <c r="R52" s="301"/>
      <c r="S52" s="302"/>
      <c r="T52" s="301"/>
      <c r="U52" s="302"/>
      <c r="V52" s="301"/>
      <c r="W52" s="303"/>
      <c r="X52" s="305"/>
      <c r="Y52" s="304"/>
      <c r="Z52" s="305"/>
      <c r="AA52" s="304"/>
      <c r="AB52" s="305"/>
      <c r="AC52" s="297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30"/>
      <c r="M53" s="306"/>
      <c r="N53" s="315"/>
      <c r="O53" s="300"/>
      <c r="P53" s="301"/>
      <c r="Q53" s="302"/>
      <c r="R53" s="308"/>
      <c r="S53" s="302"/>
      <c r="T53" s="301"/>
      <c r="U53" s="302"/>
      <c r="V53" s="308"/>
      <c r="W53" s="303"/>
      <c r="X53" s="309"/>
      <c r="Y53" s="304"/>
      <c r="Z53" s="309"/>
      <c r="AA53" s="304"/>
      <c r="AB53" s="309"/>
      <c r="AC53" s="297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30"/>
      <c r="M54" s="310"/>
      <c r="N54" s="311"/>
      <c r="O54" s="312"/>
      <c r="P54" s="293"/>
      <c r="Q54" s="313"/>
      <c r="R54" s="293"/>
      <c r="S54" s="313"/>
      <c r="T54" s="293"/>
      <c r="U54" s="314"/>
      <c r="V54" s="293"/>
      <c r="W54" s="303"/>
      <c r="X54" s="305"/>
      <c r="Y54" s="304"/>
      <c r="Z54" s="305"/>
      <c r="AA54" s="304"/>
      <c r="AB54" s="305"/>
      <c r="AC54" s="297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30"/>
      <c r="M55" s="491"/>
      <c r="N55" s="491"/>
      <c r="O55" s="310"/>
      <c r="P55" s="308"/>
      <c r="Q55" s="302"/>
      <c r="R55" s="308"/>
      <c r="S55" s="302"/>
      <c r="T55" s="308"/>
      <c r="U55" s="302"/>
      <c r="V55" s="308"/>
      <c r="W55" s="314"/>
      <c r="X55" s="309"/>
      <c r="Y55" s="304"/>
      <c r="Z55" s="309"/>
      <c r="AA55" s="304"/>
      <c r="AB55" s="309"/>
      <c r="AC55" s="297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30"/>
      <c r="M56" s="315"/>
      <c r="N56" s="315"/>
      <c r="O56" s="310"/>
      <c r="P56" s="308"/>
      <c r="Q56" s="302"/>
      <c r="R56" s="308"/>
      <c r="S56" s="302"/>
      <c r="T56" s="308"/>
      <c r="U56" s="302"/>
      <c r="V56" s="308"/>
      <c r="W56" s="314"/>
      <c r="X56" s="309"/>
      <c r="Y56" s="304"/>
      <c r="Z56" s="309"/>
      <c r="AA56" s="304"/>
      <c r="AB56" s="309"/>
      <c r="AC56" s="297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30"/>
      <c r="M57" s="491"/>
      <c r="N57" s="491"/>
      <c r="O57" s="310"/>
      <c r="P57" s="308"/>
      <c r="Q57" s="302"/>
      <c r="R57" s="308"/>
      <c r="S57" s="302"/>
      <c r="T57" s="308"/>
      <c r="U57" s="302"/>
      <c r="V57" s="301"/>
      <c r="W57" s="314"/>
      <c r="X57" s="309"/>
      <c r="Y57" s="304"/>
      <c r="Z57" s="309"/>
      <c r="AA57" s="304"/>
      <c r="AB57" s="309"/>
      <c r="AC57" s="297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30"/>
      <c r="M58" s="298"/>
      <c r="N58" s="299"/>
      <c r="O58" s="300"/>
      <c r="P58" s="301"/>
      <c r="Q58" s="302"/>
      <c r="R58" s="301"/>
      <c r="S58" s="302"/>
      <c r="T58" s="301"/>
      <c r="U58" s="302"/>
      <c r="V58" s="301"/>
      <c r="W58" s="303"/>
      <c r="X58" s="305"/>
      <c r="Y58" s="304"/>
      <c r="Z58" s="305"/>
      <c r="AA58" s="304"/>
      <c r="AB58" s="305"/>
      <c r="AC58" s="297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30"/>
      <c r="M59" s="298"/>
      <c r="N59" s="299"/>
      <c r="O59" s="300"/>
      <c r="P59" s="301"/>
      <c r="Q59" s="302"/>
      <c r="R59" s="301"/>
      <c r="S59" s="302"/>
      <c r="T59" s="301"/>
      <c r="U59" s="302"/>
      <c r="V59" s="301"/>
      <c r="W59" s="303"/>
      <c r="X59" s="305"/>
      <c r="Y59" s="304"/>
      <c r="Z59" s="305"/>
      <c r="AA59" s="304"/>
      <c r="AB59" s="305"/>
      <c r="AC59" s="297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30"/>
      <c r="M60" s="298"/>
      <c r="N60" s="299"/>
      <c r="O60" s="300"/>
      <c r="P60" s="301"/>
      <c r="Q60" s="302"/>
      <c r="R60" s="301"/>
      <c r="S60" s="302"/>
      <c r="T60" s="301"/>
      <c r="U60" s="302"/>
      <c r="V60" s="301"/>
      <c r="W60" s="303"/>
      <c r="X60" s="305"/>
      <c r="Y60" s="304"/>
      <c r="Z60" s="305"/>
      <c r="AA60" s="304"/>
      <c r="AB60" s="305"/>
      <c r="AC60" s="297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30"/>
      <c r="M61" s="298"/>
      <c r="N61" s="307"/>
      <c r="O61" s="300"/>
      <c r="P61" s="301"/>
      <c r="Q61" s="302"/>
      <c r="R61" s="301"/>
      <c r="S61" s="302"/>
      <c r="T61" s="301"/>
      <c r="U61" s="302"/>
      <c r="V61" s="308"/>
      <c r="W61" s="303"/>
      <c r="X61" s="309"/>
      <c r="Y61" s="304"/>
      <c r="Z61" s="309"/>
      <c r="AA61" s="304"/>
      <c r="AB61" s="309"/>
      <c r="AC61" s="297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30"/>
      <c r="M62" s="298"/>
      <c r="N62" s="307"/>
      <c r="O62" s="300"/>
      <c r="P62" s="301"/>
      <c r="Q62" s="302"/>
      <c r="R62" s="301"/>
      <c r="S62" s="302"/>
      <c r="T62" s="301"/>
      <c r="U62" s="302"/>
      <c r="V62" s="308"/>
      <c r="W62" s="303"/>
      <c r="X62" s="305"/>
      <c r="Y62" s="304"/>
      <c r="Z62" s="305"/>
      <c r="AA62" s="304"/>
      <c r="AB62" s="305"/>
      <c r="AC62" s="297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30"/>
      <c r="M63" s="491"/>
      <c r="N63" s="491"/>
      <c r="O63" s="310"/>
      <c r="P63" s="308"/>
      <c r="Q63" s="302"/>
      <c r="R63" s="308"/>
      <c r="S63" s="302"/>
      <c r="T63" s="308"/>
      <c r="U63" s="302"/>
      <c r="V63" s="308"/>
      <c r="W63" s="314"/>
      <c r="X63" s="309"/>
      <c r="Y63" s="304"/>
      <c r="Z63" s="309"/>
      <c r="AA63" s="304"/>
      <c r="AB63" s="309"/>
      <c r="AC63" s="297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30"/>
      <c r="M64" s="489"/>
      <c r="N64" s="489"/>
      <c r="O64" s="489"/>
      <c r="P64" s="489"/>
      <c r="Q64" s="489"/>
      <c r="R64" s="489"/>
      <c r="S64" s="489"/>
      <c r="T64" s="489"/>
      <c r="U64" s="489"/>
      <c r="V64" s="489"/>
      <c r="W64" s="489"/>
      <c r="X64" s="489"/>
      <c r="Y64" s="489"/>
      <c r="Z64" s="489"/>
      <c r="AA64" s="489"/>
      <c r="AB64" s="489"/>
      <c r="AC64" s="297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30"/>
      <c r="M65" s="297"/>
      <c r="N65" s="292"/>
      <c r="O65" s="292"/>
      <c r="P65" s="297"/>
      <c r="Q65" s="297"/>
      <c r="R65" s="297"/>
      <c r="S65" s="297"/>
      <c r="T65" s="297"/>
      <c r="U65" s="297"/>
      <c r="V65" s="325"/>
      <c r="W65" s="325"/>
      <c r="X65" s="326"/>
      <c r="Y65" s="297"/>
      <c r="Z65" s="326"/>
      <c r="AA65" s="297"/>
      <c r="AB65" s="297"/>
      <c r="AC65" s="297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30"/>
      <c r="M66" s="297"/>
      <c r="N66" s="292"/>
      <c r="O66" s="292"/>
      <c r="P66" s="325"/>
      <c r="Q66" s="325"/>
      <c r="R66" s="325"/>
      <c r="S66" s="325"/>
      <c r="T66" s="325"/>
      <c r="U66" s="325"/>
      <c r="V66" s="325"/>
      <c r="W66" s="325"/>
      <c r="X66" s="326"/>
      <c r="Y66" s="297"/>
      <c r="Z66" s="326"/>
      <c r="AA66" s="297"/>
      <c r="AB66" s="297"/>
      <c r="AC66" s="297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V81" s="330"/>
      <c r="W81" s="330"/>
      <c r="X81" s="330"/>
      <c r="Y81" s="330"/>
      <c r="Z81" s="330"/>
      <c r="AA81" s="330"/>
      <c r="AB81" s="330"/>
      <c r="AC81" s="330"/>
      <c r="AD81" s="330"/>
      <c r="AE81" s="330"/>
      <c r="AF81" s="330"/>
      <c r="AG81" s="330"/>
      <c r="AH81" s="330"/>
      <c r="AI81" s="330"/>
      <c r="AJ81" s="330"/>
      <c r="AK81" s="330"/>
      <c r="AL81" s="330"/>
      <c r="AM81" s="330"/>
      <c r="AN81" s="330"/>
      <c r="AO81" s="330"/>
      <c r="AP81" s="330"/>
      <c r="AQ81" s="330"/>
      <c r="AR81" s="330"/>
      <c r="AS81" s="330"/>
      <c r="AT81" s="330"/>
      <c r="AU81" s="330"/>
      <c r="AV81" s="330"/>
      <c r="AW81" s="330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330"/>
      <c r="AP82" s="330"/>
      <c r="AQ82" s="330"/>
      <c r="AR82" s="330"/>
      <c r="AS82" s="330"/>
      <c r="AT82" s="330"/>
      <c r="AU82" s="330"/>
      <c r="AV82" s="330"/>
      <c r="AW82" s="330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  <c r="AW83" s="330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0"/>
      <c r="AF84" s="330"/>
      <c r="AG84" s="330"/>
      <c r="AH84" s="330"/>
      <c r="AI84" s="330"/>
      <c r="AJ84" s="330"/>
      <c r="AK84" s="330"/>
      <c r="AL84" s="330"/>
      <c r="AM84" s="330"/>
      <c r="AN84" s="330"/>
      <c r="AO84" s="330"/>
      <c r="AP84" s="330"/>
      <c r="AQ84" s="330"/>
      <c r="AR84" s="330"/>
      <c r="AS84" s="330"/>
      <c r="AT84" s="330"/>
      <c r="AU84" s="330"/>
      <c r="AV84" s="330"/>
      <c r="AW84" s="330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  <c r="AI85" s="330"/>
      <c r="AJ85" s="330"/>
      <c r="AK85" s="330"/>
      <c r="AL85" s="330"/>
      <c r="AM85" s="330"/>
      <c r="AN85" s="330"/>
      <c r="AO85" s="330"/>
      <c r="AP85" s="330"/>
      <c r="AQ85" s="330"/>
      <c r="AR85" s="330"/>
      <c r="AS85" s="330"/>
      <c r="AT85" s="330"/>
      <c r="AU85" s="330"/>
      <c r="AV85" s="330"/>
      <c r="AW85" s="330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0"/>
      <c r="AM86" s="330"/>
      <c r="AN86" s="330"/>
      <c r="AO86" s="330"/>
      <c r="AP86" s="330"/>
      <c r="AQ86" s="330"/>
      <c r="AR86" s="330"/>
      <c r="AS86" s="330"/>
      <c r="AT86" s="330"/>
      <c r="AU86" s="330"/>
      <c r="AV86" s="330"/>
      <c r="AW86" s="330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30"/>
      <c r="M87" s="330"/>
      <c r="N87" s="330"/>
      <c r="O87" s="330"/>
      <c r="P87" s="330"/>
      <c r="Q87" s="330"/>
      <c r="R87" s="330"/>
      <c r="S87" s="330"/>
      <c r="T87" s="330"/>
      <c r="U87" s="330"/>
      <c r="V87" s="330"/>
      <c r="W87" s="330"/>
      <c r="X87" s="330"/>
      <c r="Y87" s="330"/>
      <c r="Z87" s="330"/>
      <c r="AA87" s="330"/>
      <c r="AB87" s="330"/>
      <c r="AC87" s="330"/>
      <c r="AD87" s="330"/>
      <c r="AE87" s="330"/>
      <c r="AF87" s="330"/>
      <c r="AG87" s="330"/>
      <c r="AH87" s="330"/>
      <c r="AI87" s="330"/>
      <c r="AJ87" s="330"/>
      <c r="AK87" s="330"/>
      <c r="AL87" s="330"/>
      <c r="AM87" s="330"/>
      <c r="AN87" s="330"/>
      <c r="AO87" s="330"/>
      <c r="AP87" s="330"/>
      <c r="AQ87" s="330"/>
      <c r="AR87" s="330"/>
      <c r="AS87" s="330"/>
      <c r="AT87" s="330"/>
      <c r="AU87" s="330"/>
      <c r="AV87" s="330"/>
      <c r="AW87" s="330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30"/>
      <c r="M88" s="330"/>
      <c r="N88" s="330"/>
      <c r="O88" s="330"/>
      <c r="P88" s="330"/>
      <c r="Q88" s="330"/>
      <c r="R88" s="330"/>
      <c r="S88" s="330"/>
      <c r="T88" s="330"/>
      <c r="U88" s="330"/>
      <c r="V88" s="330"/>
      <c r="W88" s="330"/>
      <c r="X88" s="330"/>
      <c r="Y88" s="330"/>
      <c r="Z88" s="330"/>
      <c r="AA88" s="330"/>
      <c r="AB88" s="330"/>
      <c r="AC88" s="330"/>
      <c r="AD88" s="330"/>
      <c r="AE88" s="330"/>
      <c r="AF88" s="330"/>
      <c r="AG88" s="330"/>
      <c r="AH88" s="330"/>
      <c r="AI88" s="330"/>
      <c r="AJ88" s="330"/>
      <c r="AK88" s="330"/>
      <c r="AL88" s="330"/>
      <c r="AM88" s="330"/>
      <c r="AN88" s="330"/>
      <c r="AO88" s="330"/>
      <c r="AP88" s="330"/>
      <c r="AQ88" s="330"/>
      <c r="AR88" s="330"/>
      <c r="AS88" s="330"/>
      <c r="AT88" s="330"/>
      <c r="AU88" s="330"/>
      <c r="AV88" s="330"/>
      <c r="AW88" s="330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V89" s="330"/>
      <c r="W89" s="330"/>
      <c r="X89" s="330"/>
      <c r="Y89" s="330"/>
      <c r="Z89" s="330"/>
      <c r="AA89" s="330"/>
      <c r="AB89" s="330"/>
      <c r="AC89" s="330"/>
      <c r="AD89" s="330"/>
      <c r="AE89" s="330"/>
      <c r="AF89" s="330"/>
      <c r="AG89" s="330"/>
      <c r="AH89" s="330"/>
      <c r="AI89" s="330"/>
      <c r="AJ89" s="330"/>
      <c r="AK89" s="330"/>
      <c r="AL89" s="330"/>
      <c r="AM89" s="330"/>
      <c r="AN89" s="330"/>
      <c r="AO89" s="330"/>
      <c r="AP89" s="330"/>
      <c r="AQ89" s="330"/>
      <c r="AR89" s="330"/>
      <c r="AS89" s="330"/>
      <c r="AT89" s="330"/>
      <c r="AU89" s="330"/>
      <c r="AV89" s="330"/>
      <c r="AW89" s="330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330"/>
      <c r="X90" s="330"/>
      <c r="Y90" s="330"/>
      <c r="Z90" s="330"/>
      <c r="AA90" s="330"/>
      <c r="AB90" s="330"/>
      <c r="AC90" s="330"/>
      <c r="AD90" s="330"/>
      <c r="AE90" s="330"/>
      <c r="AF90" s="330"/>
      <c r="AG90" s="330"/>
      <c r="AH90" s="330"/>
      <c r="AI90" s="330"/>
      <c r="AJ90" s="330"/>
      <c r="AK90" s="330"/>
      <c r="AL90" s="330"/>
      <c r="AM90" s="330"/>
      <c r="AN90" s="330"/>
      <c r="AO90" s="330"/>
      <c r="AP90" s="330"/>
      <c r="AQ90" s="330"/>
      <c r="AR90" s="330"/>
      <c r="AS90" s="330"/>
      <c r="AT90" s="330"/>
      <c r="AU90" s="330"/>
      <c r="AV90" s="330"/>
      <c r="AW90" s="330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0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0"/>
      <c r="AM97" s="330"/>
      <c r="AN97" s="330"/>
      <c r="AO97" s="330"/>
      <c r="AP97" s="330"/>
      <c r="AQ97" s="330"/>
      <c r="AR97" s="330"/>
      <c r="AS97" s="330"/>
      <c r="AT97" s="330"/>
      <c r="AU97" s="330"/>
      <c r="AV97" s="330"/>
      <c r="AW97" s="330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0"/>
      <c r="AO98" s="330"/>
      <c r="AP98" s="330"/>
      <c r="AQ98" s="330"/>
      <c r="AR98" s="330"/>
      <c r="AS98" s="330"/>
      <c r="AT98" s="330"/>
      <c r="AU98" s="330"/>
      <c r="AV98" s="330"/>
      <c r="AW98" s="330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30"/>
      <c r="M99" s="330"/>
      <c r="N99" s="330"/>
      <c r="O99" s="330"/>
      <c r="P99" s="330"/>
      <c r="Q99" s="330"/>
      <c r="R99" s="330"/>
      <c r="S99" s="330"/>
      <c r="T99" s="330"/>
      <c r="U99" s="330"/>
      <c r="V99" s="330"/>
      <c r="W99" s="330"/>
      <c r="X99" s="330"/>
      <c r="Y99" s="330"/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330"/>
      <c r="AM99" s="330"/>
      <c r="AN99" s="330"/>
      <c r="AO99" s="330"/>
      <c r="AP99" s="330"/>
      <c r="AQ99" s="330"/>
      <c r="AR99" s="330"/>
      <c r="AS99" s="330"/>
      <c r="AT99" s="330"/>
      <c r="AU99" s="330"/>
      <c r="AV99" s="330"/>
      <c r="AW99" s="330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30"/>
      <c r="M100" s="330"/>
      <c r="N100" s="330"/>
      <c r="O100" s="330"/>
      <c r="P100" s="330"/>
      <c r="Q100" s="330"/>
      <c r="R100" s="330"/>
      <c r="S100" s="330"/>
      <c r="T100" s="330"/>
      <c r="U100" s="330"/>
      <c r="V100" s="330"/>
      <c r="W100" s="330"/>
      <c r="X100" s="330"/>
      <c r="Y100" s="330"/>
      <c r="Z100" s="330"/>
      <c r="AA100" s="330"/>
      <c r="AB100" s="330"/>
      <c r="AC100" s="330"/>
      <c r="AD100" s="330"/>
      <c r="AE100" s="330"/>
      <c r="AF100" s="330"/>
      <c r="AG100" s="330"/>
      <c r="AH100" s="330"/>
      <c r="AI100" s="330"/>
      <c r="AJ100" s="330"/>
      <c r="AK100" s="330"/>
      <c r="AL100" s="330"/>
      <c r="AM100" s="330"/>
      <c r="AN100" s="330"/>
      <c r="AO100" s="330"/>
      <c r="AP100" s="330"/>
      <c r="AQ100" s="330"/>
      <c r="AR100" s="330"/>
      <c r="AS100" s="330"/>
      <c r="AT100" s="330"/>
      <c r="AU100" s="330"/>
      <c r="AV100" s="330"/>
      <c r="AW100" s="330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  <c r="AA101" s="330"/>
      <c r="AB101" s="330"/>
      <c r="AC101" s="330"/>
      <c r="AD101" s="330"/>
      <c r="AE101" s="330"/>
      <c r="AF101" s="330"/>
      <c r="AG101" s="330"/>
      <c r="AH101" s="330"/>
      <c r="AI101" s="330"/>
      <c r="AJ101" s="330"/>
      <c r="AK101" s="330"/>
      <c r="AL101" s="330"/>
      <c r="AM101" s="330"/>
      <c r="AN101" s="330"/>
      <c r="AO101" s="330"/>
      <c r="AP101" s="330"/>
      <c r="AQ101" s="330"/>
      <c r="AR101" s="330"/>
      <c r="AS101" s="330"/>
      <c r="AT101" s="330"/>
      <c r="AU101" s="330"/>
      <c r="AV101" s="330"/>
      <c r="AW101" s="330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30"/>
      <c r="AC102" s="330"/>
      <c r="AD102" s="330"/>
      <c r="AE102" s="330"/>
      <c r="AF102" s="330"/>
      <c r="AG102" s="330"/>
      <c r="AH102" s="330"/>
      <c r="AI102" s="330"/>
      <c r="AJ102" s="330"/>
      <c r="AK102" s="330"/>
      <c r="AL102" s="330"/>
      <c r="AM102" s="330"/>
      <c r="AN102" s="330"/>
      <c r="AO102" s="330"/>
      <c r="AP102" s="330"/>
      <c r="AQ102" s="330"/>
      <c r="AR102" s="330"/>
      <c r="AS102" s="330"/>
      <c r="AT102" s="330"/>
      <c r="AU102" s="330"/>
      <c r="AV102" s="330"/>
      <c r="AW102" s="330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30"/>
      <c r="Y103" s="330"/>
      <c r="Z103" s="330"/>
      <c r="AA103" s="330"/>
      <c r="AB103" s="330"/>
      <c r="AC103" s="330"/>
      <c r="AD103" s="330"/>
      <c r="AE103" s="330"/>
      <c r="AF103" s="330"/>
      <c r="AG103" s="330"/>
      <c r="AH103" s="330"/>
      <c r="AI103" s="330"/>
      <c r="AJ103" s="330"/>
      <c r="AK103" s="330"/>
      <c r="AL103" s="330"/>
      <c r="AM103" s="330"/>
      <c r="AN103" s="330"/>
      <c r="AO103" s="330"/>
      <c r="AP103" s="330"/>
      <c r="AQ103" s="330"/>
      <c r="AR103" s="330"/>
      <c r="AS103" s="330"/>
      <c r="AT103" s="330"/>
      <c r="AU103" s="330"/>
      <c r="AV103" s="330"/>
      <c r="AW103" s="330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0"/>
      <c r="AF104" s="330"/>
      <c r="AG104" s="330"/>
      <c r="AH104" s="330"/>
      <c r="AI104" s="330"/>
      <c r="AJ104" s="330"/>
      <c r="AK104" s="330"/>
      <c r="AL104" s="330"/>
      <c r="AM104" s="330"/>
      <c r="AN104" s="330"/>
      <c r="AO104" s="330"/>
      <c r="AP104" s="330"/>
      <c r="AQ104" s="330"/>
      <c r="AR104" s="330"/>
      <c r="AS104" s="330"/>
      <c r="AT104" s="330"/>
      <c r="AU104" s="330"/>
      <c r="AV104" s="330"/>
      <c r="AW104" s="330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30"/>
      <c r="M105" s="330"/>
      <c r="N105" s="330"/>
      <c r="O105" s="330"/>
      <c r="P105" s="330"/>
      <c r="Q105" s="330"/>
      <c r="R105" s="330"/>
      <c r="S105" s="330"/>
      <c r="T105" s="330"/>
      <c r="U105" s="330"/>
      <c r="V105" s="330"/>
      <c r="W105" s="330"/>
      <c r="X105" s="330"/>
      <c r="Y105" s="330"/>
      <c r="Z105" s="330"/>
      <c r="AA105" s="330"/>
      <c r="AB105" s="330"/>
      <c r="AC105" s="330"/>
      <c r="AD105" s="330"/>
      <c r="AE105" s="330"/>
      <c r="AF105" s="330"/>
      <c r="AG105" s="330"/>
      <c r="AH105" s="330"/>
      <c r="AI105" s="330"/>
      <c r="AJ105" s="330"/>
      <c r="AK105" s="330"/>
      <c r="AL105" s="330"/>
      <c r="AM105" s="330"/>
      <c r="AN105" s="330"/>
      <c r="AO105" s="330"/>
      <c r="AP105" s="330"/>
      <c r="AQ105" s="330"/>
      <c r="AR105" s="330"/>
      <c r="AS105" s="330"/>
      <c r="AT105" s="330"/>
      <c r="AU105" s="330"/>
      <c r="AV105" s="330"/>
      <c r="AW105" s="330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30"/>
      <c r="M106" s="330"/>
      <c r="N106" s="330"/>
      <c r="O106" s="330"/>
      <c r="P106" s="330"/>
      <c r="Q106" s="330"/>
      <c r="R106" s="330"/>
      <c r="S106" s="330"/>
      <c r="T106" s="330"/>
      <c r="U106" s="330"/>
      <c r="V106" s="330"/>
      <c r="W106" s="330"/>
      <c r="X106" s="330"/>
      <c r="Y106" s="330"/>
      <c r="Z106" s="330"/>
      <c r="AA106" s="330"/>
      <c r="AB106" s="330"/>
      <c r="AC106" s="330"/>
      <c r="AD106" s="330"/>
      <c r="AE106" s="330"/>
      <c r="AF106" s="330"/>
      <c r="AG106" s="330"/>
      <c r="AH106" s="330"/>
      <c r="AI106" s="330"/>
      <c r="AJ106" s="330"/>
      <c r="AK106" s="330"/>
      <c r="AL106" s="330"/>
      <c r="AM106" s="330"/>
      <c r="AN106" s="330"/>
      <c r="AO106" s="330"/>
      <c r="AP106" s="330"/>
      <c r="AQ106" s="330"/>
      <c r="AR106" s="330"/>
      <c r="AS106" s="330"/>
      <c r="AT106" s="330"/>
      <c r="AU106" s="330"/>
      <c r="AV106" s="330"/>
      <c r="AW106" s="330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  <c r="AA108" s="330"/>
      <c r="AB108" s="330"/>
      <c r="AC108" s="330"/>
      <c r="AD108" s="330"/>
      <c r="AE108" s="330"/>
      <c r="AF108" s="330"/>
      <c r="AG108" s="330"/>
      <c r="AH108" s="330"/>
      <c r="AI108" s="330"/>
      <c r="AJ108" s="330"/>
      <c r="AK108" s="330"/>
      <c r="AL108" s="330"/>
      <c r="AM108" s="330"/>
      <c r="AN108" s="330"/>
      <c r="AO108" s="330"/>
      <c r="AP108" s="330"/>
      <c r="AQ108" s="330"/>
      <c r="AR108" s="330"/>
      <c r="AS108" s="330"/>
      <c r="AT108" s="330"/>
      <c r="AU108" s="330"/>
      <c r="AV108" s="330"/>
      <c r="AW108" s="330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  <c r="AS112" s="330"/>
      <c r="AT112" s="330"/>
      <c r="AU112" s="330"/>
      <c r="AV112" s="330"/>
      <c r="AW112" s="330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30"/>
      <c r="M113" s="330"/>
      <c r="N113" s="330"/>
      <c r="O113" s="330"/>
      <c r="P113" s="330"/>
      <c r="Q113" s="330"/>
      <c r="R113" s="330"/>
      <c r="S113" s="330"/>
      <c r="T113" s="330"/>
      <c r="U113" s="330"/>
      <c r="V113" s="330"/>
      <c r="W113" s="330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0"/>
      <c r="AR114" s="330"/>
      <c r="AS114" s="330"/>
      <c r="AT114" s="330"/>
      <c r="AU114" s="330"/>
      <c r="AV114" s="330"/>
      <c r="AW114" s="330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30"/>
      <c r="M115" s="330"/>
      <c r="N115" s="330"/>
      <c r="O115" s="330"/>
      <c r="P115" s="330"/>
      <c r="Q115" s="330"/>
      <c r="R115" s="330"/>
      <c r="S115" s="330"/>
      <c r="T115" s="330"/>
      <c r="U115" s="330"/>
      <c r="V115" s="330"/>
      <c r="W115" s="330"/>
      <c r="X115" s="330"/>
      <c r="Y115" s="330"/>
      <c r="Z115" s="330"/>
      <c r="AA115" s="330"/>
      <c r="AB115" s="330"/>
      <c r="AC115" s="330"/>
      <c r="AD115" s="330"/>
      <c r="AE115" s="330"/>
      <c r="AF115" s="330"/>
      <c r="AG115" s="330"/>
      <c r="AH115" s="330"/>
      <c r="AI115" s="330"/>
      <c r="AJ115" s="330"/>
      <c r="AK115" s="330"/>
      <c r="AL115" s="330"/>
      <c r="AM115" s="330"/>
      <c r="AN115" s="330"/>
      <c r="AO115" s="330"/>
      <c r="AP115" s="330"/>
      <c r="AQ115" s="330"/>
      <c r="AR115" s="330"/>
      <c r="AS115" s="330"/>
      <c r="AT115" s="330"/>
      <c r="AU115" s="330"/>
      <c r="AV115" s="330"/>
      <c r="AW115" s="330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30"/>
      <c r="M116" s="330"/>
      <c r="N116" s="330"/>
      <c r="O116" s="330"/>
      <c r="P116" s="330"/>
      <c r="Q116" s="330"/>
      <c r="R116" s="330"/>
      <c r="S116" s="330"/>
      <c r="T116" s="330"/>
      <c r="U116" s="330"/>
      <c r="V116" s="330"/>
      <c r="W116" s="330"/>
      <c r="X116" s="330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  <c r="AS116" s="330"/>
      <c r="AT116" s="330"/>
      <c r="AU116" s="330"/>
      <c r="AV116" s="330"/>
      <c r="AW116" s="330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30"/>
      <c r="M117" s="330"/>
      <c r="N117" s="330"/>
      <c r="O117" s="330"/>
      <c r="P117" s="330"/>
      <c r="Q117" s="330"/>
      <c r="R117" s="330"/>
      <c r="S117" s="330"/>
      <c r="T117" s="330"/>
      <c r="U117" s="330"/>
      <c r="V117" s="330"/>
      <c r="W117" s="330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0"/>
      <c r="AK118" s="330"/>
      <c r="AL118" s="330"/>
      <c r="AM118" s="330"/>
      <c r="AN118" s="330"/>
      <c r="AO118" s="330"/>
      <c r="AP118" s="330"/>
      <c r="AQ118" s="330"/>
      <c r="AR118" s="330"/>
      <c r="AS118" s="330"/>
      <c r="AT118" s="330"/>
      <c r="AU118" s="330"/>
      <c r="AV118" s="330"/>
      <c r="AW118" s="330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330"/>
      <c r="W119" s="330"/>
      <c r="X119" s="330"/>
      <c r="Y119" s="330"/>
      <c r="Z119" s="330"/>
      <c r="AA119" s="330"/>
      <c r="AB119" s="330"/>
      <c r="AC119" s="330"/>
      <c r="AD119" s="330"/>
      <c r="AE119" s="330"/>
      <c r="AF119" s="330"/>
      <c r="AG119" s="330"/>
      <c r="AH119" s="330"/>
      <c r="AI119" s="330"/>
      <c r="AJ119" s="330"/>
      <c r="AK119" s="330"/>
      <c r="AL119" s="330"/>
      <c r="AM119" s="330"/>
      <c r="AN119" s="330"/>
      <c r="AO119" s="330"/>
      <c r="AP119" s="330"/>
      <c r="AQ119" s="330"/>
      <c r="AR119" s="330"/>
      <c r="AS119" s="330"/>
      <c r="AT119" s="330"/>
      <c r="AU119" s="330"/>
      <c r="AV119" s="330"/>
      <c r="AW119" s="330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30"/>
      <c r="M120" s="330"/>
      <c r="N120" s="330"/>
      <c r="O120" s="330"/>
      <c r="P120" s="330"/>
      <c r="Q120" s="330"/>
      <c r="R120" s="330"/>
      <c r="S120" s="330"/>
      <c r="T120" s="330"/>
      <c r="U120" s="330"/>
      <c r="V120" s="330"/>
      <c r="W120" s="330"/>
      <c r="X120" s="330"/>
      <c r="Y120" s="330"/>
      <c r="Z120" s="330"/>
      <c r="AA120" s="330"/>
      <c r="AB120" s="330"/>
      <c r="AC120" s="330"/>
      <c r="AD120" s="330"/>
      <c r="AE120" s="330"/>
      <c r="AF120" s="330"/>
      <c r="AG120" s="330"/>
      <c r="AH120" s="330"/>
      <c r="AI120" s="330"/>
      <c r="AJ120" s="330"/>
      <c r="AK120" s="330"/>
      <c r="AL120" s="330"/>
      <c r="AM120" s="330"/>
      <c r="AN120" s="330"/>
      <c r="AO120" s="330"/>
      <c r="AP120" s="330"/>
      <c r="AQ120" s="330"/>
      <c r="AR120" s="330"/>
      <c r="AS120" s="330"/>
      <c r="AT120" s="330"/>
      <c r="AU120" s="330"/>
      <c r="AV120" s="330"/>
      <c r="AW120" s="330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30"/>
      <c r="M121" s="330"/>
      <c r="N121" s="330"/>
      <c r="O121" s="330"/>
      <c r="P121" s="330"/>
      <c r="Q121" s="330"/>
      <c r="R121" s="330"/>
      <c r="S121" s="330"/>
      <c r="T121" s="330"/>
      <c r="U121" s="330"/>
      <c r="V121" s="330"/>
      <c r="W121" s="330"/>
      <c r="X121" s="330"/>
      <c r="Y121" s="330"/>
      <c r="Z121" s="330"/>
      <c r="AA121" s="330"/>
      <c r="AB121" s="330"/>
      <c r="AC121" s="330"/>
      <c r="AD121" s="330"/>
      <c r="AE121" s="330"/>
      <c r="AF121" s="330"/>
      <c r="AG121" s="330"/>
      <c r="AH121" s="330"/>
      <c r="AI121" s="330"/>
      <c r="AJ121" s="330"/>
      <c r="AK121" s="330"/>
      <c r="AL121" s="330"/>
      <c r="AM121" s="330"/>
      <c r="AN121" s="330"/>
      <c r="AO121" s="330"/>
      <c r="AP121" s="330"/>
      <c r="AQ121" s="330"/>
      <c r="AR121" s="330"/>
      <c r="AS121" s="330"/>
      <c r="AT121" s="330"/>
      <c r="AU121" s="330"/>
      <c r="AV121" s="330"/>
      <c r="AW121" s="330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0"/>
      <c r="AP122" s="330"/>
      <c r="AQ122" s="330"/>
      <c r="AR122" s="330"/>
      <c r="AS122" s="330"/>
      <c r="AT122" s="330"/>
      <c r="AU122" s="330"/>
      <c r="AV122" s="330"/>
      <c r="AW122" s="330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30"/>
      <c r="M123" s="330"/>
      <c r="N123" s="330"/>
      <c r="O123" s="330"/>
      <c r="P123" s="330"/>
      <c r="Q123" s="330"/>
      <c r="R123" s="330"/>
      <c r="S123" s="330"/>
      <c r="T123" s="330"/>
      <c r="U123" s="330"/>
      <c r="V123" s="330"/>
      <c r="W123" s="330"/>
      <c r="X123" s="330"/>
      <c r="Y123" s="330"/>
      <c r="Z123" s="330"/>
      <c r="AA123" s="330"/>
      <c r="AB123" s="330"/>
      <c r="AC123" s="330"/>
      <c r="AD123" s="330"/>
      <c r="AE123" s="330"/>
      <c r="AF123" s="330"/>
      <c r="AG123" s="330"/>
      <c r="AH123" s="330"/>
      <c r="AI123" s="330"/>
      <c r="AJ123" s="330"/>
      <c r="AK123" s="330"/>
      <c r="AL123" s="330"/>
      <c r="AM123" s="330"/>
      <c r="AN123" s="330"/>
      <c r="AO123" s="330"/>
      <c r="AP123" s="330"/>
      <c r="AQ123" s="330"/>
      <c r="AR123" s="330"/>
      <c r="AS123" s="330"/>
      <c r="AT123" s="330"/>
      <c r="AU123" s="330"/>
      <c r="AV123" s="330"/>
      <c r="AW123" s="330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30"/>
      <c r="M124" s="330"/>
      <c r="N124" s="330"/>
      <c r="O124" s="330"/>
      <c r="P124" s="330"/>
      <c r="Q124" s="330"/>
      <c r="R124" s="330"/>
      <c r="S124" s="330"/>
      <c r="T124" s="330"/>
      <c r="U124" s="330"/>
      <c r="V124" s="330"/>
      <c r="W124" s="330"/>
      <c r="X124" s="330"/>
      <c r="Y124" s="330"/>
      <c r="Z124" s="330"/>
      <c r="AA124" s="330"/>
      <c r="AB124" s="330"/>
      <c r="AC124" s="330"/>
      <c r="AD124" s="330"/>
      <c r="AE124" s="330"/>
      <c r="AF124" s="330"/>
      <c r="AG124" s="330"/>
      <c r="AH124" s="330"/>
      <c r="AI124" s="330"/>
      <c r="AJ124" s="330"/>
      <c r="AK124" s="330"/>
      <c r="AL124" s="330"/>
      <c r="AM124" s="330"/>
      <c r="AN124" s="330"/>
      <c r="AO124" s="330"/>
      <c r="AP124" s="330"/>
      <c r="AQ124" s="330"/>
      <c r="AR124" s="330"/>
      <c r="AS124" s="330"/>
      <c r="AT124" s="330"/>
      <c r="AU124" s="330"/>
      <c r="AV124" s="330"/>
      <c r="AW124" s="330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30"/>
      <c r="M125" s="330"/>
      <c r="N125" s="330"/>
      <c r="O125" s="330"/>
      <c r="P125" s="330"/>
      <c r="Q125" s="330"/>
      <c r="R125" s="330"/>
      <c r="S125" s="330"/>
      <c r="T125" s="330"/>
      <c r="U125" s="330"/>
      <c r="V125" s="330"/>
      <c r="W125" s="330"/>
      <c r="X125" s="330"/>
      <c r="Y125" s="330"/>
      <c r="Z125" s="330"/>
      <c r="AA125" s="330"/>
      <c r="AB125" s="330"/>
      <c r="AC125" s="330"/>
      <c r="AD125" s="330"/>
      <c r="AE125" s="330"/>
      <c r="AF125" s="330"/>
      <c r="AG125" s="330"/>
      <c r="AH125" s="330"/>
      <c r="AI125" s="330"/>
      <c r="AJ125" s="330"/>
      <c r="AK125" s="330"/>
      <c r="AL125" s="330"/>
      <c r="AM125" s="330"/>
      <c r="AN125" s="330"/>
      <c r="AO125" s="330"/>
      <c r="AP125" s="330"/>
      <c r="AQ125" s="330"/>
      <c r="AR125" s="330"/>
      <c r="AS125" s="330"/>
      <c r="AT125" s="330"/>
      <c r="AU125" s="330"/>
      <c r="AV125" s="330"/>
      <c r="AW125" s="330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30"/>
      <c r="M126" s="330"/>
      <c r="N126" s="330"/>
      <c r="O126" s="330"/>
      <c r="P126" s="330"/>
      <c r="Q126" s="330"/>
      <c r="R126" s="330"/>
      <c r="S126" s="330"/>
      <c r="T126" s="330"/>
      <c r="U126" s="330"/>
      <c r="V126" s="330"/>
      <c r="W126" s="330"/>
      <c r="X126" s="330"/>
      <c r="Y126" s="330"/>
      <c r="Z126" s="330"/>
      <c r="AA126" s="330"/>
      <c r="AB126" s="330"/>
      <c r="AC126" s="330"/>
      <c r="AD126" s="330"/>
      <c r="AE126" s="330"/>
      <c r="AF126" s="330"/>
      <c r="AG126" s="330"/>
      <c r="AH126" s="330"/>
      <c r="AI126" s="330"/>
      <c r="AJ126" s="330"/>
      <c r="AK126" s="330"/>
      <c r="AL126" s="330"/>
      <c r="AM126" s="330"/>
      <c r="AN126" s="330"/>
      <c r="AO126" s="330"/>
      <c r="AP126" s="330"/>
      <c r="AQ126" s="330"/>
      <c r="AR126" s="330"/>
      <c r="AS126" s="330"/>
      <c r="AT126" s="330"/>
      <c r="AU126" s="330"/>
      <c r="AV126" s="330"/>
      <c r="AW126" s="330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30"/>
      <c r="M127" s="330"/>
      <c r="N127" s="330"/>
      <c r="O127" s="330"/>
      <c r="P127" s="330"/>
      <c r="Q127" s="330"/>
      <c r="R127" s="330"/>
      <c r="S127" s="330"/>
      <c r="T127" s="330"/>
      <c r="U127" s="330"/>
      <c r="V127" s="330"/>
      <c r="W127" s="330"/>
      <c r="X127" s="330"/>
      <c r="Y127" s="330"/>
      <c r="Z127" s="330"/>
      <c r="AA127" s="330"/>
      <c r="AB127" s="330"/>
      <c r="AC127" s="330"/>
      <c r="AD127" s="330"/>
      <c r="AE127" s="330"/>
      <c r="AF127" s="330"/>
      <c r="AG127" s="330"/>
      <c r="AH127" s="330"/>
      <c r="AI127" s="330"/>
      <c r="AJ127" s="330"/>
      <c r="AK127" s="330"/>
      <c r="AL127" s="330"/>
      <c r="AM127" s="330"/>
      <c r="AN127" s="330"/>
      <c r="AO127" s="330"/>
      <c r="AP127" s="330"/>
      <c r="AQ127" s="330"/>
      <c r="AR127" s="330"/>
      <c r="AS127" s="330"/>
      <c r="AT127" s="330"/>
      <c r="AU127" s="330"/>
      <c r="AV127" s="330"/>
      <c r="AW127" s="330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30"/>
      <c r="M128" s="330"/>
      <c r="N128" s="330"/>
      <c r="O128" s="330"/>
      <c r="P128" s="330"/>
      <c r="Q128" s="330"/>
      <c r="R128" s="330"/>
      <c r="S128" s="330"/>
      <c r="T128" s="330"/>
      <c r="U128" s="330"/>
      <c r="V128" s="330"/>
      <c r="W128" s="330"/>
      <c r="X128" s="330"/>
      <c r="Y128" s="330"/>
      <c r="Z128" s="330"/>
      <c r="AA128" s="330"/>
      <c r="AB128" s="330"/>
      <c r="AC128" s="330"/>
      <c r="AD128" s="330"/>
      <c r="AE128" s="330"/>
      <c r="AF128" s="330"/>
      <c r="AG128" s="330"/>
      <c r="AH128" s="330"/>
      <c r="AI128" s="330"/>
      <c r="AJ128" s="330"/>
      <c r="AK128" s="330"/>
      <c r="AL128" s="330"/>
      <c r="AM128" s="330"/>
      <c r="AN128" s="330"/>
      <c r="AO128" s="330"/>
      <c r="AP128" s="330"/>
      <c r="AQ128" s="330"/>
      <c r="AR128" s="330"/>
      <c r="AS128" s="330"/>
      <c r="AT128" s="330"/>
      <c r="AU128" s="330"/>
      <c r="AV128" s="330"/>
      <c r="AW128" s="330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30"/>
      <c r="M129" s="330"/>
      <c r="N129" s="330"/>
      <c r="O129" s="330"/>
      <c r="P129" s="330"/>
      <c r="Q129" s="330"/>
      <c r="R129" s="330"/>
      <c r="S129" s="330"/>
      <c r="T129" s="330"/>
      <c r="U129" s="330"/>
      <c r="V129" s="330"/>
      <c r="W129" s="330"/>
      <c r="X129" s="330"/>
      <c r="Y129" s="330"/>
      <c r="Z129" s="330"/>
      <c r="AA129" s="330"/>
      <c r="AB129" s="330"/>
      <c r="AC129" s="330"/>
      <c r="AD129" s="330"/>
      <c r="AE129" s="330"/>
      <c r="AF129" s="330"/>
      <c r="AG129" s="330"/>
      <c r="AH129" s="330"/>
      <c r="AI129" s="330"/>
      <c r="AJ129" s="330"/>
      <c r="AK129" s="330"/>
      <c r="AL129" s="330"/>
      <c r="AM129" s="330"/>
      <c r="AN129" s="330"/>
      <c r="AO129" s="330"/>
      <c r="AP129" s="330"/>
      <c r="AQ129" s="330"/>
      <c r="AR129" s="330"/>
      <c r="AS129" s="330"/>
      <c r="AT129" s="330"/>
      <c r="AU129" s="330"/>
      <c r="AV129" s="330"/>
      <c r="AW129" s="330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30"/>
      <c r="M130" s="330"/>
      <c r="N130" s="330"/>
      <c r="O130" s="330"/>
      <c r="P130" s="330"/>
      <c r="Q130" s="330"/>
      <c r="R130" s="330"/>
      <c r="S130" s="330"/>
      <c r="T130" s="330"/>
      <c r="U130" s="330"/>
      <c r="V130" s="330"/>
      <c r="W130" s="330"/>
      <c r="X130" s="330"/>
      <c r="Y130" s="330"/>
      <c r="Z130" s="330"/>
      <c r="AA130" s="330"/>
      <c r="AB130" s="330"/>
      <c r="AC130" s="330"/>
      <c r="AD130" s="330"/>
      <c r="AE130" s="330"/>
      <c r="AF130" s="330"/>
      <c r="AG130" s="330"/>
      <c r="AH130" s="330"/>
      <c r="AI130" s="330"/>
      <c r="AJ130" s="330"/>
      <c r="AK130" s="330"/>
      <c r="AL130" s="330"/>
      <c r="AM130" s="330"/>
      <c r="AN130" s="330"/>
      <c r="AO130" s="330"/>
      <c r="AP130" s="330"/>
      <c r="AQ130" s="330"/>
      <c r="AR130" s="330"/>
      <c r="AS130" s="330"/>
      <c r="AT130" s="330"/>
      <c r="AU130" s="330"/>
      <c r="AV130" s="330"/>
      <c r="AW130" s="330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30"/>
      <c r="M131" s="330"/>
      <c r="N131" s="330"/>
      <c r="O131" s="330"/>
      <c r="P131" s="330"/>
      <c r="Q131" s="330"/>
      <c r="R131" s="330"/>
      <c r="S131" s="330"/>
      <c r="T131" s="330"/>
      <c r="U131" s="330"/>
      <c r="V131" s="330"/>
      <c r="W131" s="330"/>
      <c r="X131" s="330"/>
      <c r="Y131" s="330"/>
      <c r="Z131" s="330"/>
      <c r="AA131" s="330"/>
      <c r="AB131" s="330"/>
      <c r="AC131" s="330"/>
      <c r="AD131" s="330"/>
      <c r="AE131" s="330"/>
      <c r="AF131" s="330"/>
      <c r="AG131" s="330"/>
      <c r="AH131" s="330"/>
      <c r="AI131" s="330"/>
      <c r="AJ131" s="330"/>
      <c r="AK131" s="330"/>
      <c r="AL131" s="330"/>
      <c r="AM131" s="330"/>
      <c r="AN131" s="330"/>
      <c r="AO131" s="330"/>
      <c r="AP131" s="330"/>
      <c r="AQ131" s="330"/>
      <c r="AR131" s="330"/>
      <c r="AS131" s="330"/>
      <c r="AT131" s="330"/>
      <c r="AU131" s="330"/>
      <c r="AV131" s="330"/>
      <c r="AW131" s="330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30"/>
      <c r="M132" s="330"/>
      <c r="N132" s="330"/>
      <c r="O132" s="330"/>
      <c r="P132" s="330"/>
      <c r="Q132" s="330"/>
      <c r="R132" s="330"/>
      <c r="S132" s="330"/>
      <c r="T132" s="330"/>
      <c r="U132" s="330"/>
      <c r="V132" s="330"/>
      <c r="W132" s="330"/>
      <c r="X132" s="330"/>
      <c r="Y132" s="330"/>
      <c r="Z132" s="330"/>
      <c r="AA132" s="330"/>
      <c r="AB132" s="330"/>
      <c r="AC132" s="330"/>
      <c r="AD132" s="330"/>
      <c r="AE132" s="330"/>
      <c r="AF132" s="330"/>
      <c r="AG132" s="330"/>
      <c r="AH132" s="330"/>
      <c r="AI132" s="330"/>
      <c r="AJ132" s="330"/>
      <c r="AK132" s="330"/>
      <c r="AL132" s="330"/>
      <c r="AM132" s="330"/>
      <c r="AN132" s="330"/>
      <c r="AO132" s="330"/>
      <c r="AP132" s="330"/>
      <c r="AQ132" s="330"/>
      <c r="AR132" s="330"/>
      <c r="AS132" s="330"/>
      <c r="AT132" s="330"/>
      <c r="AU132" s="330"/>
      <c r="AV132" s="330"/>
      <c r="AW132" s="330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0"/>
      <c r="Z133" s="330"/>
      <c r="AA133" s="330"/>
      <c r="AB133" s="330"/>
      <c r="AC133" s="330"/>
      <c r="AD133" s="330"/>
      <c r="AE133" s="330"/>
      <c r="AF133" s="330"/>
      <c r="AG133" s="330"/>
      <c r="AH133" s="330"/>
      <c r="AI133" s="330"/>
      <c r="AJ133" s="330"/>
      <c r="AK133" s="330"/>
      <c r="AL133" s="330"/>
      <c r="AM133" s="330"/>
      <c r="AN133" s="330"/>
      <c r="AO133" s="330"/>
      <c r="AP133" s="330"/>
      <c r="AQ133" s="330"/>
      <c r="AR133" s="330"/>
      <c r="AS133" s="330"/>
      <c r="AT133" s="330"/>
      <c r="AU133" s="330"/>
      <c r="AV133" s="330"/>
      <c r="AW133" s="330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  <c r="AA134" s="330"/>
      <c r="AB134" s="330"/>
      <c r="AC134" s="330"/>
      <c r="AD134" s="330"/>
      <c r="AE134" s="330"/>
      <c r="AF134" s="330"/>
      <c r="AG134" s="330"/>
      <c r="AH134" s="330"/>
      <c r="AI134" s="330"/>
      <c r="AJ134" s="330"/>
      <c r="AK134" s="330"/>
      <c r="AL134" s="330"/>
      <c r="AM134" s="330"/>
      <c r="AN134" s="330"/>
      <c r="AO134" s="330"/>
      <c r="AP134" s="330"/>
      <c r="AQ134" s="330"/>
      <c r="AR134" s="330"/>
      <c r="AS134" s="330"/>
      <c r="AT134" s="330"/>
      <c r="AU134" s="330"/>
      <c r="AV134" s="330"/>
      <c r="AW134" s="330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30"/>
      <c r="M135" s="330"/>
      <c r="N135" s="330"/>
      <c r="O135" s="330"/>
      <c r="P135" s="330"/>
      <c r="Q135" s="330"/>
      <c r="R135" s="330"/>
      <c r="S135" s="330"/>
      <c r="T135" s="330"/>
      <c r="U135" s="330"/>
      <c r="V135" s="330"/>
      <c r="W135" s="330"/>
      <c r="X135" s="330"/>
      <c r="Y135" s="330"/>
      <c r="Z135" s="330"/>
      <c r="AA135" s="330"/>
      <c r="AB135" s="330"/>
      <c r="AC135" s="330"/>
      <c r="AD135" s="330"/>
      <c r="AE135" s="330"/>
      <c r="AF135" s="330"/>
      <c r="AG135" s="330"/>
      <c r="AH135" s="330"/>
      <c r="AI135" s="330"/>
      <c r="AJ135" s="330"/>
      <c r="AK135" s="330"/>
      <c r="AL135" s="330"/>
      <c r="AM135" s="330"/>
      <c r="AN135" s="330"/>
      <c r="AO135" s="330"/>
      <c r="AP135" s="330"/>
      <c r="AQ135" s="330"/>
      <c r="AR135" s="330"/>
      <c r="AS135" s="330"/>
      <c r="AT135" s="330"/>
      <c r="AU135" s="330"/>
      <c r="AV135" s="330"/>
      <c r="AW135" s="330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30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  <c r="AC136" s="330"/>
      <c r="AD136" s="330"/>
      <c r="AE136" s="330"/>
      <c r="AF136" s="330"/>
      <c r="AG136" s="330"/>
      <c r="AH136" s="330"/>
      <c r="AI136" s="330"/>
      <c r="AJ136" s="330"/>
      <c r="AK136" s="330"/>
      <c r="AL136" s="330"/>
      <c r="AM136" s="330"/>
      <c r="AN136" s="330"/>
      <c r="AO136" s="330"/>
      <c r="AP136" s="330"/>
      <c r="AQ136" s="330"/>
      <c r="AR136" s="330"/>
      <c r="AS136" s="330"/>
      <c r="AT136" s="330"/>
      <c r="AU136" s="330"/>
      <c r="AV136" s="330"/>
      <c r="AW136" s="330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30"/>
      <c r="M137" s="330"/>
      <c r="N137" s="330"/>
      <c r="O137" s="330"/>
      <c r="P137" s="330"/>
      <c r="Q137" s="330"/>
      <c r="R137" s="330"/>
      <c r="S137" s="330"/>
      <c r="T137" s="330"/>
      <c r="U137" s="330"/>
      <c r="V137" s="330"/>
      <c r="W137" s="330"/>
      <c r="X137" s="330"/>
      <c r="Y137" s="330"/>
      <c r="Z137" s="330"/>
      <c r="AA137" s="330"/>
      <c r="AB137" s="330"/>
      <c r="AC137" s="330"/>
      <c r="AD137" s="330"/>
      <c r="AE137" s="330"/>
      <c r="AF137" s="330"/>
      <c r="AG137" s="330"/>
      <c r="AH137" s="330"/>
      <c r="AI137" s="330"/>
      <c r="AJ137" s="330"/>
      <c r="AK137" s="330"/>
      <c r="AL137" s="330"/>
      <c r="AM137" s="330"/>
      <c r="AN137" s="330"/>
      <c r="AO137" s="330"/>
      <c r="AP137" s="330"/>
      <c r="AQ137" s="330"/>
      <c r="AR137" s="330"/>
      <c r="AS137" s="330"/>
      <c r="AT137" s="330"/>
      <c r="AU137" s="330"/>
      <c r="AV137" s="330"/>
      <c r="AW137" s="330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30"/>
      <c r="AD138" s="330"/>
      <c r="AE138" s="330"/>
      <c r="AF138" s="330"/>
      <c r="AG138" s="330"/>
      <c r="AH138" s="330"/>
      <c r="AI138" s="330"/>
      <c r="AJ138" s="330"/>
      <c r="AK138" s="330"/>
      <c r="AL138" s="330"/>
      <c r="AM138" s="330"/>
      <c r="AN138" s="330"/>
      <c r="AO138" s="330"/>
      <c r="AP138" s="330"/>
      <c r="AQ138" s="330"/>
      <c r="AR138" s="330"/>
      <c r="AS138" s="330"/>
      <c r="AT138" s="330"/>
      <c r="AU138" s="330"/>
      <c r="AV138" s="330"/>
      <c r="AW138" s="330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30"/>
      <c r="M139" s="330"/>
      <c r="N139" s="330"/>
      <c r="O139" s="330"/>
      <c r="P139" s="330"/>
      <c r="Q139" s="330"/>
      <c r="R139" s="330"/>
      <c r="S139" s="330"/>
      <c r="T139" s="330"/>
      <c r="U139" s="330"/>
      <c r="V139" s="330"/>
      <c r="W139" s="330"/>
      <c r="X139" s="330"/>
      <c r="Y139" s="330"/>
      <c r="Z139" s="330"/>
      <c r="AA139" s="330"/>
      <c r="AB139" s="330"/>
      <c r="AC139" s="330"/>
      <c r="AD139" s="330"/>
      <c r="AE139" s="330"/>
      <c r="AF139" s="330"/>
      <c r="AG139" s="330"/>
      <c r="AH139" s="330"/>
      <c r="AI139" s="330"/>
      <c r="AJ139" s="330"/>
      <c r="AK139" s="330"/>
      <c r="AL139" s="330"/>
      <c r="AM139" s="330"/>
      <c r="AN139" s="330"/>
      <c r="AO139" s="330"/>
      <c r="AP139" s="330"/>
      <c r="AQ139" s="330"/>
      <c r="AR139" s="330"/>
      <c r="AS139" s="330"/>
      <c r="AT139" s="330"/>
      <c r="AU139" s="330"/>
      <c r="AV139" s="330"/>
      <c r="AW139" s="330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30"/>
      <c r="M140" s="330"/>
      <c r="N140" s="330"/>
      <c r="O140" s="330"/>
      <c r="P140" s="330"/>
      <c r="Q140" s="330"/>
      <c r="R140" s="330"/>
      <c r="S140" s="330"/>
      <c r="T140" s="330"/>
      <c r="U140" s="330"/>
      <c r="V140" s="330"/>
      <c r="W140" s="330"/>
      <c r="X140" s="330"/>
      <c r="Y140" s="330"/>
      <c r="Z140" s="330"/>
      <c r="AA140" s="330"/>
      <c r="AB140" s="330"/>
      <c r="AC140" s="330"/>
      <c r="AD140" s="330"/>
      <c r="AE140" s="330"/>
      <c r="AF140" s="330"/>
      <c r="AG140" s="330"/>
      <c r="AH140" s="330"/>
      <c r="AI140" s="330"/>
      <c r="AJ140" s="330"/>
      <c r="AK140" s="330"/>
      <c r="AL140" s="330"/>
      <c r="AM140" s="330"/>
      <c r="AN140" s="330"/>
      <c r="AO140" s="330"/>
      <c r="AP140" s="330"/>
      <c r="AQ140" s="330"/>
      <c r="AR140" s="330"/>
      <c r="AS140" s="330"/>
      <c r="AT140" s="330"/>
      <c r="AU140" s="330"/>
      <c r="AV140" s="330"/>
      <c r="AW140" s="330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30"/>
      <c r="M141" s="330"/>
      <c r="N141" s="330"/>
      <c r="O141" s="330"/>
      <c r="P141" s="330"/>
      <c r="Q141" s="330"/>
      <c r="R141" s="330"/>
      <c r="S141" s="330"/>
      <c r="T141" s="330"/>
      <c r="U141" s="330"/>
      <c r="V141" s="330"/>
      <c r="W141" s="330"/>
      <c r="X141" s="330"/>
      <c r="Y141" s="330"/>
      <c r="Z141" s="330"/>
      <c r="AA141" s="330"/>
      <c r="AB141" s="330"/>
      <c r="AC141" s="330"/>
      <c r="AD141" s="330"/>
      <c r="AE141" s="330"/>
      <c r="AF141" s="330"/>
      <c r="AG141" s="330"/>
      <c r="AH141" s="330"/>
      <c r="AI141" s="330"/>
      <c r="AJ141" s="330"/>
      <c r="AK141" s="330"/>
      <c r="AL141" s="330"/>
      <c r="AM141" s="330"/>
      <c r="AN141" s="330"/>
      <c r="AO141" s="330"/>
      <c r="AP141" s="330"/>
      <c r="AQ141" s="330"/>
      <c r="AR141" s="330"/>
      <c r="AS141" s="330"/>
      <c r="AT141" s="330"/>
      <c r="AU141" s="330"/>
      <c r="AV141" s="330"/>
      <c r="AW141" s="330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30"/>
      <c r="M142" s="330"/>
      <c r="N142" s="330"/>
      <c r="O142" s="330"/>
      <c r="P142" s="330"/>
      <c r="Q142" s="330"/>
      <c r="R142" s="330"/>
      <c r="S142" s="330"/>
      <c r="T142" s="330"/>
      <c r="U142" s="330"/>
      <c r="V142" s="330"/>
      <c r="W142" s="330"/>
      <c r="X142" s="330"/>
      <c r="Y142" s="330"/>
      <c r="Z142" s="330"/>
      <c r="AA142" s="330"/>
      <c r="AB142" s="330"/>
      <c r="AC142" s="330"/>
      <c r="AD142" s="330"/>
      <c r="AE142" s="330"/>
      <c r="AF142" s="330"/>
      <c r="AG142" s="330"/>
      <c r="AH142" s="330"/>
      <c r="AI142" s="330"/>
      <c r="AJ142" s="330"/>
      <c r="AK142" s="330"/>
      <c r="AL142" s="330"/>
      <c r="AM142" s="330"/>
      <c r="AN142" s="330"/>
      <c r="AO142" s="330"/>
      <c r="AP142" s="330"/>
      <c r="AQ142" s="330"/>
      <c r="AR142" s="330"/>
      <c r="AS142" s="330"/>
      <c r="AT142" s="330"/>
      <c r="AU142" s="330"/>
      <c r="AV142" s="330"/>
      <c r="AW142" s="330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30"/>
      <c r="M143" s="330"/>
      <c r="N143" s="330"/>
      <c r="O143" s="330"/>
      <c r="P143" s="330"/>
      <c r="Q143" s="330"/>
      <c r="R143" s="330"/>
      <c r="S143" s="330"/>
      <c r="T143" s="330"/>
      <c r="U143" s="330"/>
      <c r="V143" s="330"/>
      <c r="W143" s="330"/>
      <c r="X143" s="330"/>
      <c r="Y143" s="330"/>
      <c r="Z143" s="330"/>
      <c r="AA143" s="330"/>
      <c r="AB143" s="330"/>
      <c r="AC143" s="330"/>
      <c r="AD143" s="330"/>
      <c r="AE143" s="330"/>
      <c r="AF143" s="330"/>
      <c r="AG143" s="330"/>
      <c r="AH143" s="330"/>
      <c r="AI143" s="330"/>
      <c r="AJ143" s="330"/>
      <c r="AK143" s="330"/>
      <c r="AL143" s="330"/>
      <c r="AM143" s="330"/>
      <c r="AN143" s="330"/>
      <c r="AO143" s="330"/>
      <c r="AP143" s="330"/>
      <c r="AQ143" s="330"/>
      <c r="AR143" s="330"/>
      <c r="AS143" s="330"/>
      <c r="AT143" s="330"/>
      <c r="AU143" s="330"/>
      <c r="AV143" s="330"/>
      <c r="AW143" s="330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30"/>
      <c r="M144" s="330"/>
      <c r="N144" s="330"/>
      <c r="O144" s="330"/>
      <c r="P144" s="330"/>
      <c r="Q144" s="330"/>
      <c r="R144" s="330"/>
      <c r="S144" s="330"/>
      <c r="T144" s="330"/>
      <c r="U144" s="330"/>
      <c r="V144" s="330"/>
      <c r="W144" s="330"/>
      <c r="X144" s="330"/>
      <c r="Y144" s="330"/>
      <c r="Z144" s="330"/>
      <c r="AA144" s="330"/>
      <c r="AB144" s="330"/>
      <c r="AC144" s="330"/>
      <c r="AD144" s="330"/>
      <c r="AE144" s="330"/>
      <c r="AF144" s="330"/>
      <c r="AG144" s="330"/>
      <c r="AH144" s="330"/>
      <c r="AI144" s="330"/>
      <c r="AJ144" s="330"/>
      <c r="AK144" s="330"/>
      <c r="AL144" s="330"/>
      <c r="AM144" s="330"/>
      <c r="AN144" s="330"/>
      <c r="AO144" s="330"/>
      <c r="AP144" s="330"/>
      <c r="AQ144" s="330"/>
      <c r="AR144" s="330"/>
      <c r="AS144" s="330"/>
      <c r="AT144" s="330"/>
      <c r="AU144" s="330"/>
      <c r="AV144" s="330"/>
      <c r="AW144" s="330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30"/>
      <c r="AH145" s="330"/>
      <c r="AI145" s="330"/>
      <c r="AJ145" s="330"/>
      <c r="AK145" s="330"/>
      <c r="AL145" s="330"/>
      <c r="AM145" s="330"/>
      <c r="AN145" s="330"/>
      <c r="AO145" s="330"/>
      <c r="AP145" s="330"/>
      <c r="AQ145" s="330"/>
      <c r="AR145" s="330"/>
      <c r="AS145" s="330"/>
      <c r="AT145" s="330"/>
      <c r="AU145" s="330"/>
      <c r="AV145" s="330"/>
      <c r="AW145" s="330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30"/>
      <c r="X146" s="330"/>
      <c r="Y146" s="330"/>
      <c r="Z146" s="330"/>
      <c r="AA146" s="330"/>
      <c r="AB146" s="330"/>
      <c r="AC146" s="330"/>
      <c r="AD146" s="330"/>
      <c r="AE146" s="330"/>
      <c r="AF146" s="330"/>
      <c r="AG146" s="330"/>
      <c r="AH146" s="330"/>
      <c r="AI146" s="330"/>
      <c r="AJ146" s="330"/>
      <c r="AK146" s="330"/>
      <c r="AL146" s="330"/>
      <c r="AM146" s="330"/>
      <c r="AN146" s="330"/>
      <c r="AO146" s="330"/>
      <c r="AP146" s="330"/>
      <c r="AQ146" s="330"/>
      <c r="AR146" s="330"/>
      <c r="AS146" s="330"/>
      <c r="AT146" s="330"/>
      <c r="AU146" s="330"/>
      <c r="AV146" s="330"/>
      <c r="AW146" s="330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30"/>
      <c r="M147" s="330"/>
      <c r="N147" s="330"/>
      <c r="O147" s="330"/>
      <c r="P147" s="330"/>
      <c r="Q147" s="330"/>
      <c r="R147" s="330"/>
      <c r="S147" s="330"/>
      <c r="T147" s="330"/>
      <c r="U147" s="330"/>
      <c r="V147" s="330"/>
      <c r="W147" s="330"/>
      <c r="X147" s="330"/>
      <c r="Y147" s="330"/>
      <c r="Z147" s="330"/>
      <c r="AA147" s="330"/>
      <c r="AB147" s="330"/>
      <c r="AC147" s="330"/>
      <c r="AD147" s="330"/>
      <c r="AE147" s="330"/>
      <c r="AF147" s="330"/>
      <c r="AG147" s="330"/>
      <c r="AH147" s="330"/>
      <c r="AI147" s="330"/>
      <c r="AJ147" s="330"/>
      <c r="AK147" s="330"/>
      <c r="AL147" s="330"/>
      <c r="AM147" s="330"/>
      <c r="AN147" s="330"/>
      <c r="AO147" s="330"/>
      <c r="AP147" s="330"/>
      <c r="AQ147" s="330"/>
      <c r="AR147" s="330"/>
      <c r="AS147" s="330"/>
      <c r="AT147" s="330"/>
      <c r="AU147" s="330"/>
      <c r="AV147" s="330"/>
      <c r="AW147" s="330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  <c r="AA148" s="330"/>
      <c r="AB148" s="330"/>
      <c r="AC148" s="330"/>
      <c r="AD148" s="330"/>
      <c r="AE148" s="330"/>
      <c r="AF148" s="330"/>
      <c r="AG148" s="330"/>
      <c r="AH148" s="330"/>
      <c r="AI148" s="330"/>
      <c r="AJ148" s="330"/>
      <c r="AK148" s="330"/>
      <c r="AL148" s="330"/>
      <c r="AM148" s="330"/>
      <c r="AN148" s="330"/>
      <c r="AO148" s="330"/>
      <c r="AP148" s="330"/>
      <c r="AQ148" s="330"/>
      <c r="AR148" s="330"/>
      <c r="AS148" s="330"/>
      <c r="AT148" s="330"/>
      <c r="AU148" s="330"/>
      <c r="AV148" s="330"/>
      <c r="AW148" s="330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30"/>
      <c r="M149" s="330"/>
      <c r="N149" s="330"/>
      <c r="O149" s="330"/>
      <c r="P149" s="330"/>
      <c r="Q149" s="330"/>
      <c r="R149" s="330"/>
      <c r="S149" s="330"/>
      <c r="T149" s="330"/>
      <c r="U149" s="330"/>
      <c r="V149" s="330"/>
      <c r="W149" s="330"/>
      <c r="X149" s="330"/>
      <c r="Y149" s="330"/>
      <c r="Z149" s="330"/>
      <c r="AA149" s="330"/>
      <c r="AB149" s="330"/>
      <c r="AC149" s="330"/>
      <c r="AD149" s="330"/>
      <c r="AE149" s="330"/>
      <c r="AF149" s="330"/>
      <c r="AG149" s="330"/>
      <c r="AH149" s="330"/>
      <c r="AI149" s="330"/>
      <c r="AJ149" s="330"/>
      <c r="AK149" s="330"/>
      <c r="AL149" s="330"/>
      <c r="AM149" s="330"/>
      <c r="AN149" s="330"/>
      <c r="AO149" s="330"/>
      <c r="AP149" s="330"/>
      <c r="AQ149" s="330"/>
      <c r="AR149" s="330"/>
      <c r="AS149" s="330"/>
      <c r="AT149" s="330"/>
      <c r="AU149" s="330"/>
      <c r="AV149" s="330"/>
      <c r="AW149" s="330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30"/>
      <c r="M150" s="330"/>
      <c r="N150" s="330"/>
      <c r="O150" s="330"/>
      <c r="P150" s="330"/>
      <c r="Q150" s="330"/>
      <c r="R150" s="330"/>
      <c r="S150" s="330"/>
      <c r="T150" s="330"/>
      <c r="U150" s="330"/>
      <c r="V150" s="330"/>
      <c r="W150" s="330"/>
      <c r="X150" s="330"/>
      <c r="Y150" s="330"/>
      <c r="Z150" s="330"/>
      <c r="AA150" s="330"/>
      <c r="AB150" s="330"/>
      <c r="AC150" s="330"/>
      <c r="AD150" s="330"/>
      <c r="AE150" s="330"/>
      <c r="AF150" s="330"/>
      <c r="AG150" s="330"/>
      <c r="AH150" s="330"/>
      <c r="AI150" s="330"/>
      <c r="AJ150" s="330"/>
      <c r="AK150" s="330"/>
      <c r="AL150" s="330"/>
      <c r="AM150" s="330"/>
      <c r="AN150" s="330"/>
      <c r="AO150" s="330"/>
      <c r="AP150" s="330"/>
      <c r="AQ150" s="330"/>
      <c r="AR150" s="330"/>
      <c r="AS150" s="330"/>
      <c r="AT150" s="330"/>
      <c r="AU150" s="330"/>
      <c r="AV150" s="330"/>
      <c r="AW150" s="330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30"/>
      <c r="M151" s="330"/>
      <c r="N151" s="330"/>
      <c r="O151" s="330"/>
      <c r="P151" s="330"/>
      <c r="Q151" s="330"/>
      <c r="R151" s="330"/>
      <c r="S151" s="330"/>
      <c r="T151" s="330"/>
      <c r="U151" s="330"/>
      <c r="V151" s="330"/>
      <c r="W151" s="330"/>
      <c r="X151" s="330"/>
      <c r="Y151" s="330"/>
      <c r="Z151" s="330"/>
      <c r="AA151" s="330"/>
      <c r="AB151" s="330"/>
      <c r="AC151" s="330"/>
      <c r="AD151" s="330"/>
      <c r="AE151" s="330"/>
      <c r="AF151" s="330"/>
      <c r="AG151" s="330"/>
      <c r="AH151" s="330"/>
      <c r="AI151" s="330"/>
      <c r="AJ151" s="330"/>
      <c r="AK151" s="330"/>
      <c r="AL151" s="330"/>
      <c r="AM151" s="330"/>
      <c r="AN151" s="330"/>
      <c r="AO151" s="330"/>
      <c r="AP151" s="330"/>
      <c r="AQ151" s="330"/>
      <c r="AR151" s="330"/>
      <c r="AS151" s="330"/>
      <c r="AT151" s="330"/>
      <c r="AU151" s="330"/>
      <c r="AV151" s="330"/>
      <c r="AW151" s="330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30"/>
      <c r="M152" s="330"/>
      <c r="N152" s="330"/>
      <c r="O152" s="330"/>
      <c r="P152" s="330"/>
      <c r="Q152" s="330"/>
      <c r="R152" s="330"/>
      <c r="S152" s="330"/>
      <c r="T152" s="330"/>
      <c r="U152" s="330"/>
      <c r="V152" s="330"/>
      <c r="W152" s="330"/>
      <c r="X152" s="330"/>
      <c r="Y152" s="330"/>
      <c r="Z152" s="330"/>
      <c r="AA152" s="330"/>
      <c r="AB152" s="330"/>
      <c r="AC152" s="330"/>
      <c r="AD152" s="330"/>
      <c r="AE152" s="330"/>
      <c r="AF152" s="330"/>
      <c r="AG152" s="330"/>
      <c r="AH152" s="330"/>
      <c r="AI152" s="330"/>
      <c r="AJ152" s="330"/>
      <c r="AK152" s="330"/>
      <c r="AL152" s="330"/>
      <c r="AM152" s="330"/>
      <c r="AN152" s="330"/>
      <c r="AO152" s="330"/>
      <c r="AP152" s="330"/>
      <c r="AQ152" s="330"/>
      <c r="AR152" s="330"/>
      <c r="AS152" s="330"/>
      <c r="AT152" s="330"/>
      <c r="AU152" s="330"/>
      <c r="AV152" s="330"/>
      <c r="AW152" s="330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30"/>
      <c r="M153" s="330"/>
      <c r="N153" s="330"/>
      <c r="O153" s="330"/>
      <c r="P153" s="330"/>
      <c r="Q153" s="330"/>
      <c r="R153" s="330"/>
      <c r="S153" s="330"/>
      <c r="T153" s="330"/>
      <c r="U153" s="330"/>
      <c r="V153" s="330"/>
      <c r="W153" s="330"/>
      <c r="X153" s="330"/>
      <c r="Y153" s="330"/>
      <c r="Z153" s="330"/>
      <c r="AA153" s="330"/>
      <c r="AB153" s="330"/>
      <c r="AC153" s="330"/>
      <c r="AD153" s="330"/>
      <c r="AE153" s="330"/>
      <c r="AF153" s="330"/>
      <c r="AG153" s="330"/>
      <c r="AH153" s="330"/>
      <c r="AI153" s="330"/>
      <c r="AJ153" s="330"/>
      <c r="AK153" s="330"/>
      <c r="AL153" s="330"/>
      <c r="AM153" s="330"/>
      <c r="AN153" s="330"/>
      <c r="AO153" s="330"/>
      <c r="AP153" s="330"/>
      <c r="AQ153" s="330"/>
      <c r="AR153" s="330"/>
      <c r="AS153" s="330"/>
      <c r="AT153" s="330"/>
      <c r="AU153" s="330"/>
      <c r="AV153" s="330"/>
      <c r="AW153" s="330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30"/>
      <c r="M154" s="330"/>
      <c r="N154" s="330"/>
      <c r="O154" s="330"/>
      <c r="P154" s="330"/>
      <c r="Q154" s="330"/>
      <c r="R154" s="330"/>
      <c r="S154" s="330"/>
      <c r="T154" s="330"/>
      <c r="U154" s="330"/>
      <c r="V154" s="330"/>
      <c r="W154" s="330"/>
      <c r="X154" s="330"/>
      <c r="Y154" s="330"/>
      <c r="Z154" s="330"/>
      <c r="AA154" s="330"/>
      <c r="AB154" s="330"/>
      <c r="AC154" s="330"/>
      <c r="AD154" s="330"/>
      <c r="AE154" s="330"/>
      <c r="AF154" s="330"/>
      <c r="AG154" s="330"/>
      <c r="AH154" s="330"/>
      <c r="AI154" s="330"/>
      <c r="AJ154" s="330"/>
      <c r="AK154" s="330"/>
      <c r="AL154" s="330"/>
      <c r="AM154" s="330"/>
      <c r="AN154" s="330"/>
      <c r="AO154" s="330"/>
      <c r="AP154" s="330"/>
      <c r="AQ154" s="330"/>
      <c r="AR154" s="330"/>
      <c r="AS154" s="330"/>
      <c r="AT154" s="330"/>
      <c r="AU154" s="330"/>
      <c r="AV154" s="330"/>
      <c r="AW154" s="330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30"/>
      <c r="M155" s="330"/>
      <c r="N155" s="330"/>
      <c r="O155" s="330"/>
      <c r="P155" s="330"/>
      <c r="Q155" s="330"/>
      <c r="R155" s="330"/>
      <c r="S155" s="330"/>
      <c r="T155" s="330"/>
      <c r="U155" s="330"/>
      <c r="V155" s="330"/>
      <c r="W155" s="330"/>
      <c r="X155" s="330"/>
      <c r="Y155" s="330"/>
      <c r="Z155" s="330"/>
      <c r="AA155" s="330"/>
      <c r="AB155" s="330"/>
      <c r="AC155" s="330"/>
      <c r="AD155" s="330"/>
      <c r="AE155" s="330"/>
      <c r="AF155" s="330"/>
      <c r="AG155" s="330"/>
      <c r="AH155" s="330"/>
      <c r="AI155" s="330"/>
      <c r="AJ155" s="330"/>
      <c r="AK155" s="330"/>
      <c r="AL155" s="330"/>
      <c r="AM155" s="330"/>
      <c r="AN155" s="330"/>
      <c r="AO155" s="330"/>
      <c r="AP155" s="330"/>
      <c r="AQ155" s="330"/>
      <c r="AR155" s="330"/>
      <c r="AS155" s="330"/>
      <c r="AT155" s="330"/>
      <c r="AU155" s="330"/>
      <c r="AV155" s="330"/>
      <c r="AW155" s="330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30"/>
      <c r="M156" s="330"/>
      <c r="N156" s="330"/>
      <c r="O156" s="330"/>
      <c r="P156" s="330"/>
      <c r="Q156" s="330"/>
      <c r="R156" s="330"/>
      <c r="S156" s="330"/>
      <c r="T156" s="330"/>
      <c r="U156" s="330"/>
      <c r="V156" s="330"/>
      <c r="W156" s="330"/>
      <c r="X156" s="330"/>
      <c r="Y156" s="330"/>
      <c r="Z156" s="330"/>
      <c r="AA156" s="330"/>
      <c r="AB156" s="330"/>
      <c r="AC156" s="330"/>
      <c r="AD156" s="330"/>
      <c r="AE156" s="330"/>
      <c r="AF156" s="330"/>
      <c r="AG156" s="330"/>
      <c r="AH156" s="330"/>
      <c r="AI156" s="330"/>
      <c r="AJ156" s="330"/>
      <c r="AK156" s="330"/>
      <c r="AL156" s="330"/>
      <c r="AM156" s="330"/>
      <c r="AN156" s="330"/>
      <c r="AO156" s="330"/>
      <c r="AP156" s="330"/>
      <c r="AQ156" s="330"/>
      <c r="AR156" s="330"/>
      <c r="AS156" s="330"/>
      <c r="AT156" s="330"/>
      <c r="AU156" s="330"/>
      <c r="AV156" s="330"/>
      <c r="AW156" s="330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30"/>
      <c r="M157" s="330"/>
      <c r="N157" s="330"/>
      <c r="O157" s="330"/>
      <c r="P157" s="330"/>
      <c r="Q157" s="330"/>
      <c r="R157" s="330"/>
      <c r="S157" s="330"/>
      <c r="T157" s="330"/>
      <c r="U157" s="330"/>
      <c r="V157" s="330"/>
      <c r="W157" s="330"/>
      <c r="X157" s="330"/>
      <c r="Y157" s="330"/>
      <c r="Z157" s="330"/>
      <c r="AA157" s="330"/>
      <c r="AB157" s="330"/>
      <c r="AC157" s="330"/>
      <c r="AD157" s="330"/>
      <c r="AE157" s="330"/>
      <c r="AF157" s="330"/>
      <c r="AG157" s="330"/>
      <c r="AH157" s="330"/>
      <c r="AI157" s="330"/>
      <c r="AJ157" s="330"/>
      <c r="AK157" s="330"/>
      <c r="AL157" s="330"/>
      <c r="AM157" s="330"/>
      <c r="AN157" s="330"/>
      <c r="AO157" s="330"/>
      <c r="AP157" s="330"/>
      <c r="AQ157" s="330"/>
      <c r="AR157" s="330"/>
      <c r="AS157" s="330"/>
      <c r="AT157" s="330"/>
      <c r="AU157" s="330"/>
      <c r="AV157" s="330"/>
      <c r="AW157" s="330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30"/>
      <c r="M158" s="330"/>
      <c r="N158" s="330"/>
      <c r="O158" s="330"/>
      <c r="P158" s="330"/>
      <c r="Q158" s="330"/>
      <c r="R158" s="330"/>
      <c r="S158" s="330"/>
      <c r="T158" s="330"/>
      <c r="U158" s="330"/>
      <c r="V158" s="330"/>
      <c r="W158" s="330"/>
      <c r="X158" s="330"/>
      <c r="Y158" s="330"/>
      <c r="Z158" s="330"/>
      <c r="AA158" s="330"/>
      <c r="AB158" s="330"/>
      <c r="AC158" s="330"/>
      <c r="AD158" s="330"/>
      <c r="AE158" s="330"/>
      <c r="AF158" s="330"/>
      <c r="AG158" s="330"/>
      <c r="AH158" s="330"/>
      <c r="AI158" s="330"/>
      <c r="AJ158" s="330"/>
      <c r="AK158" s="330"/>
      <c r="AL158" s="330"/>
      <c r="AM158" s="330"/>
      <c r="AN158" s="330"/>
      <c r="AO158" s="330"/>
      <c r="AP158" s="330"/>
      <c r="AQ158" s="330"/>
      <c r="AR158" s="330"/>
      <c r="AS158" s="330"/>
      <c r="AT158" s="330"/>
      <c r="AU158" s="330"/>
      <c r="AV158" s="330"/>
      <c r="AW158" s="330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30"/>
      <c r="M159" s="330"/>
      <c r="N159" s="330"/>
      <c r="O159" s="330"/>
      <c r="P159" s="330"/>
      <c r="Q159" s="330"/>
      <c r="R159" s="330"/>
      <c r="S159" s="330"/>
      <c r="T159" s="330"/>
      <c r="U159" s="330"/>
      <c r="V159" s="330"/>
      <c r="W159" s="330"/>
      <c r="X159" s="330"/>
      <c r="Y159" s="330"/>
      <c r="Z159" s="330"/>
      <c r="AA159" s="330"/>
      <c r="AB159" s="330"/>
      <c r="AC159" s="330"/>
      <c r="AD159" s="330"/>
      <c r="AE159" s="330"/>
      <c r="AF159" s="330"/>
      <c r="AG159" s="330"/>
      <c r="AH159" s="330"/>
      <c r="AI159" s="330"/>
      <c r="AJ159" s="330"/>
      <c r="AK159" s="330"/>
      <c r="AL159" s="330"/>
      <c r="AM159" s="330"/>
      <c r="AN159" s="330"/>
      <c r="AO159" s="330"/>
      <c r="AP159" s="330"/>
      <c r="AQ159" s="330"/>
      <c r="AR159" s="330"/>
      <c r="AS159" s="330"/>
      <c r="AT159" s="330"/>
      <c r="AU159" s="330"/>
      <c r="AV159" s="330"/>
      <c r="AW159" s="330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0"/>
      <c r="M160" s="330"/>
      <c r="N160" s="330"/>
      <c r="O160" s="330"/>
      <c r="P160" s="330"/>
      <c r="Q160" s="330"/>
      <c r="R160" s="330"/>
      <c r="S160" s="330"/>
      <c r="T160" s="330"/>
      <c r="U160" s="330"/>
      <c r="V160" s="330"/>
      <c r="W160" s="330"/>
      <c r="X160" s="330"/>
      <c r="Y160" s="330"/>
      <c r="Z160" s="330"/>
      <c r="AA160" s="330"/>
      <c r="AB160" s="330"/>
      <c r="AC160" s="330"/>
      <c r="AD160" s="330"/>
      <c r="AE160" s="330"/>
      <c r="AF160" s="330"/>
      <c r="AG160" s="330"/>
      <c r="AH160" s="330"/>
      <c r="AI160" s="330"/>
      <c r="AJ160" s="330"/>
      <c r="AK160" s="330"/>
      <c r="AL160" s="330"/>
      <c r="AM160" s="330"/>
      <c r="AN160" s="330"/>
      <c r="AO160" s="330"/>
      <c r="AP160" s="330"/>
      <c r="AQ160" s="330"/>
      <c r="AR160" s="330"/>
      <c r="AS160" s="330"/>
      <c r="AT160" s="330"/>
      <c r="AU160" s="330"/>
      <c r="AV160" s="330"/>
      <c r="AW160" s="330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0"/>
      <c r="M161" s="330"/>
      <c r="N161" s="330"/>
      <c r="O161" s="330"/>
      <c r="P161" s="330"/>
      <c r="Q161" s="330"/>
      <c r="R161" s="330"/>
      <c r="S161" s="330"/>
      <c r="T161" s="330"/>
      <c r="U161" s="330"/>
      <c r="V161" s="330"/>
      <c r="W161" s="330"/>
      <c r="X161" s="330"/>
      <c r="Y161" s="330"/>
      <c r="Z161" s="330"/>
      <c r="AA161" s="330"/>
      <c r="AB161" s="330"/>
      <c r="AC161" s="330"/>
      <c r="AD161" s="330"/>
      <c r="AE161" s="330"/>
      <c r="AF161" s="330"/>
      <c r="AG161" s="330"/>
      <c r="AH161" s="330"/>
      <c r="AI161" s="330"/>
      <c r="AJ161" s="330"/>
      <c r="AK161" s="330"/>
      <c r="AL161" s="330"/>
      <c r="AM161" s="330"/>
      <c r="AN161" s="330"/>
      <c r="AO161" s="330"/>
      <c r="AP161" s="330"/>
      <c r="AQ161" s="330"/>
      <c r="AR161" s="330"/>
      <c r="AS161" s="330"/>
      <c r="AT161" s="330"/>
      <c r="AU161" s="330"/>
      <c r="AV161" s="330"/>
      <c r="AW161" s="330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0"/>
      <c r="M162" s="330"/>
      <c r="N162" s="330"/>
      <c r="O162" s="330"/>
      <c r="P162" s="330"/>
      <c r="Q162" s="330"/>
      <c r="R162" s="330"/>
      <c r="S162" s="330"/>
      <c r="T162" s="330"/>
      <c r="U162" s="330"/>
      <c r="V162" s="330"/>
      <c r="W162" s="330"/>
      <c r="X162" s="330"/>
      <c r="Y162" s="330"/>
      <c r="Z162" s="330"/>
      <c r="AA162" s="330"/>
      <c r="AB162" s="330"/>
      <c r="AC162" s="330"/>
      <c r="AD162" s="330"/>
      <c r="AE162" s="330"/>
      <c r="AF162" s="330"/>
      <c r="AG162" s="330"/>
      <c r="AH162" s="330"/>
      <c r="AI162" s="330"/>
      <c r="AJ162" s="330"/>
      <c r="AK162" s="330"/>
      <c r="AL162" s="330"/>
      <c r="AM162" s="330"/>
      <c r="AN162" s="330"/>
      <c r="AO162" s="330"/>
      <c r="AP162" s="330"/>
      <c r="AQ162" s="330"/>
      <c r="AR162" s="330"/>
      <c r="AS162" s="330"/>
      <c r="AT162" s="330"/>
      <c r="AU162" s="330"/>
      <c r="AV162" s="330"/>
      <c r="AW162" s="330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0"/>
      <c r="M163" s="330"/>
      <c r="N163" s="330"/>
      <c r="O163" s="330"/>
      <c r="P163" s="330"/>
      <c r="Q163" s="330"/>
      <c r="R163" s="330"/>
      <c r="S163" s="330"/>
      <c r="T163" s="330"/>
      <c r="U163" s="330"/>
      <c r="V163" s="330"/>
      <c r="W163" s="330"/>
      <c r="X163" s="330"/>
      <c r="Y163" s="330"/>
      <c r="Z163" s="330"/>
      <c r="AA163" s="330"/>
      <c r="AB163" s="330"/>
      <c r="AC163" s="330"/>
      <c r="AD163" s="330"/>
      <c r="AE163" s="330"/>
      <c r="AF163" s="330"/>
      <c r="AG163" s="330"/>
      <c r="AH163" s="330"/>
      <c r="AI163" s="330"/>
      <c r="AJ163" s="330"/>
      <c r="AK163" s="330"/>
      <c r="AL163" s="330"/>
      <c r="AM163" s="330"/>
      <c r="AN163" s="330"/>
      <c r="AO163" s="330"/>
      <c r="AP163" s="330"/>
      <c r="AQ163" s="330"/>
      <c r="AR163" s="330"/>
      <c r="AS163" s="330"/>
      <c r="AT163" s="330"/>
      <c r="AU163" s="330"/>
      <c r="AV163" s="330"/>
      <c r="AW163" s="330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0"/>
      <c r="M164" s="330"/>
      <c r="N164" s="330"/>
      <c r="O164" s="330"/>
      <c r="P164" s="330"/>
      <c r="Q164" s="330"/>
      <c r="R164" s="330"/>
      <c r="S164" s="330"/>
      <c r="T164" s="330"/>
      <c r="U164" s="330"/>
      <c r="V164" s="330"/>
      <c r="W164" s="330"/>
      <c r="X164" s="330"/>
      <c r="Y164" s="330"/>
      <c r="Z164" s="330"/>
      <c r="AA164" s="330"/>
      <c r="AB164" s="330"/>
      <c r="AC164" s="330"/>
      <c r="AD164" s="330"/>
      <c r="AE164" s="330"/>
      <c r="AF164" s="330"/>
      <c r="AG164" s="330"/>
      <c r="AH164" s="330"/>
      <c r="AI164" s="330"/>
      <c r="AJ164" s="330"/>
      <c r="AK164" s="330"/>
      <c r="AL164" s="330"/>
      <c r="AM164" s="330"/>
      <c r="AN164" s="330"/>
      <c r="AO164" s="330"/>
      <c r="AP164" s="330"/>
      <c r="AQ164" s="330"/>
      <c r="AR164" s="330"/>
      <c r="AS164" s="330"/>
      <c r="AT164" s="330"/>
      <c r="AU164" s="330"/>
      <c r="AV164" s="330"/>
      <c r="AW164" s="330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0"/>
      <c r="M165" s="330"/>
      <c r="N165" s="330"/>
      <c r="O165" s="330"/>
      <c r="P165" s="330"/>
      <c r="Q165" s="330"/>
      <c r="R165" s="330"/>
      <c r="S165" s="330"/>
      <c r="T165" s="330"/>
      <c r="U165" s="330"/>
      <c r="V165" s="330"/>
      <c r="W165" s="330"/>
      <c r="X165" s="330"/>
      <c r="Y165" s="330"/>
      <c r="Z165" s="330"/>
      <c r="AA165" s="330"/>
      <c r="AB165" s="330"/>
      <c r="AC165" s="330"/>
      <c r="AD165" s="330"/>
      <c r="AE165" s="330"/>
      <c r="AF165" s="330"/>
      <c r="AG165" s="330"/>
      <c r="AH165" s="330"/>
      <c r="AI165" s="330"/>
      <c r="AJ165" s="330"/>
      <c r="AK165" s="330"/>
      <c r="AL165" s="330"/>
      <c r="AM165" s="330"/>
      <c r="AN165" s="330"/>
      <c r="AO165" s="330"/>
      <c r="AP165" s="330"/>
      <c r="AQ165" s="330"/>
      <c r="AR165" s="330"/>
      <c r="AS165" s="330"/>
      <c r="AT165" s="330"/>
      <c r="AU165" s="330"/>
      <c r="AV165" s="330"/>
      <c r="AW165" s="330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0"/>
      <c r="M166" s="330"/>
      <c r="N166" s="330"/>
      <c r="O166" s="330"/>
      <c r="P166" s="330"/>
      <c r="Q166" s="330"/>
      <c r="R166" s="330"/>
      <c r="S166" s="330"/>
      <c r="T166" s="330"/>
      <c r="U166" s="330"/>
      <c r="V166" s="330"/>
      <c r="W166" s="330"/>
      <c r="X166" s="330"/>
      <c r="Y166" s="330"/>
      <c r="Z166" s="330"/>
      <c r="AA166" s="330"/>
      <c r="AB166" s="330"/>
      <c r="AC166" s="330"/>
      <c r="AD166" s="330"/>
      <c r="AE166" s="330"/>
      <c r="AF166" s="330"/>
      <c r="AG166" s="330"/>
      <c r="AH166" s="330"/>
      <c r="AI166" s="330"/>
      <c r="AJ166" s="330"/>
      <c r="AK166" s="330"/>
      <c r="AL166" s="330"/>
      <c r="AM166" s="330"/>
      <c r="AN166" s="330"/>
      <c r="AO166" s="330"/>
      <c r="AP166" s="330"/>
      <c r="AQ166" s="330"/>
      <c r="AR166" s="330"/>
      <c r="AS166" s="330"/>
      <c r="AT166" s="330"/>
      <c r="AU166" s="330"/>
      <c r="AV166" s="330"/>
      <c r="AW166" s="330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0"/>
      <c r="M167" s="330"/>
      <c r="N167" s="330"/>
      <c r="O167" s="330"/>
      <c r="P167" s="330"/>
      <c r="Q167" s="330"/>
      <c r="R167" s="330"/>
      <c r="S167" s="330"/>
      <c r="T167" s="330"/>
      <c r="U167" s="330"/>
      <c r="V167" s="330"/>
      <c r="W167" s="330"/>
      <c r="X167" s="330"/>
      <c r="Y167" s="330"/>
      <c r="Z167" s="330"/>
      <c r="AA167" s="330"/>
      <c r="AB167" s="330"/>
      <c r="AC167" s="330"/>
      <c r="AD167" s="330"/>
      <c r="AE167" s="330"/>
      <c r="AF167" s="330"/>
      <c r="AG167" s="330"/>
      <c r="AH167" s="330"/>
      <c r="AI167" s="330"/>
      <c r="AJ167" s="330"/>
      <c r="AK167" s="330"/>
      <c r="AL167" s="330"/>
      <c r="AM167" s="330"/>
      <c r="AN167" s="330"/>
      <c r="AO167" s="330"/>
      <c r="AP167" s="330"/>
      <c r="AQ167" s="330"/>
      <c r="AR167" s="330"/>
      <c r="AS167" s="330"/>
      <c r="AT167" s="330"/>
      <c r="AU167" s="330"/>
      <c r="AV167" s="330"/>
      <c r="AW167" s="330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0"/>
      <c r="M168" s="330"/>
      <c r="N168" s="330"/>
      <c r="O168" s="330"/>
      <c r="P168" s="330"/>
      <c r="Q168" s="330"/>
      <c r="R168" s="330"/>
      <c r="S168" s="330"/>
      <c r="T168" s="330"/>
      <c r="U168" s="330"/>
      <c r="V168" s="330"/>
      <c r="W168" s="330"/>
      <c r="X168" s="330"/>
      <c r="Y168" s="330"/>
      <c r="Z168" s="330"/>
      <c r="AA168" s="330"/>
      <c r="AB168" s="330"/>
      <c r="AC168" s="330"/>
      <c r="AD168" s="330"/>
      <c r="AE168" s="330"/>
      <c r="AF168" s="330"/>
      <c r="AG168" s="330"/>
      <c r="AH168" s="330"/>
      <c r="AI168" s="330"/>
      <c r="AJ168" s="330"/>
      <c r="AK168" s="330"/>
      <c r="AL168" s="330"/>
      <c r="AM168" s="330"/>
      <c r="AN168" s="330"/>
      <c r="AO168" s="330"/>
      <c r="AP168" s="330"/>
      <c r="AQ168" s="330"/>
      <c r="AR168" s="330"/>
      <c r="AS168" s="330"/>
      <c r="AT168" s="330"/>
      <c r="AU168" s="330"/>
      <c r="AV168" s="330"/>
      <c r="AW168" s="330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0"/>
      <c r="Z169" s="330"/>
      <c r="AA169" s="330"/>
      <c r="AB169" s="330"/>
      <c r="AC169" s="330"/>
      <c r="AD169" s="330"/>
      <c r="AE169" s="330"/>
      <c r="AF169" s="330"/>
      <c r="AG169" s="330"/>
      <c r="AH169" s="330"/>
      <c r="AI169" s="330"/>
      <c r="AJ169" s="330"/>
      <c r="AK169" s="330"/>
      <c r="AL169" s="330"/>
      <c r="AM169" s="330"/>
      <c r="AN169" s="330"/>
      <c r="AO169" s="330"/>
      <c r="AP169" s="330"/>
      <c r="AQ169" s="330"/>
      <c r="AR169" s="330"/>
      <c r="AS169" s="330"/>
      <c r="AT169" s="330"/>
      <c r="AU169" s="330"/>
      <c r="AV169" s="330"/>
      <c r="AW169" s="330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0"/>
      <c r="M170" s="330"/>
      <c r="N170" s="330"/>
      <c r="O170" s="330"/>
      <c r="P170" s="330"/>
      <c r="Q170" s="330"/>
      <c r="R170" s="330"/>
      <c r="S170" s="330"/>
      <c r="T170" s="330"/>
      <c r="U170" s="330"/>
      <c r="V170" s="330"/>
      <c r="W170" s="330"/>
      <c r="X170" s="330"/>
      <c r="Y170" s="330"/>
      <c r="Z170" s="330"/>
      <c r="AA170" s="330"/>
      <c r="AB170" s="330"/>
      <c r="AC170" s="330"/>
      <c r="AD170" s="330"/>
      <c r="AE170" s="330"/>
      <c r="AF170" s="330"/>
      <c r="AG170" s="330"/>
      <c r="AH170" s="330"/>
      <c r="AI170" s="330"/>
      <c r="AJ170" s="330"/>
      <c r="AK170" s="330"/>
      <c r="AL170" s="330"/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0"/>
      <c r="M171" s="330"/>
      <c r="N171" s="330"/>
      <c r="O171" s="330"/>
      <c r="P171" s="330"/>
      <c r="Q171" s="330"/>
      <c r="R171" s="330"/>
      <c r="S171" s="330"/>
      <c r="T171" s="330"/>
      <c r="U171" s="330"/>
      <c r="V171" s="330"/>
      <c r="W171" s="330"/>
      <c r="X171" s="330"/>
      <c r="Y171" s="330"/>
      <c r="Z171" s="330"/>
      <c r="AA171" s="330"/>
      <c r="AB171" s="330"/>
      <c r="AC171" s="330"/>
      <c r="AD171" s="330"/>
      <c r="AE171" s="330"/>
      <c r="AF171" s="330"/>
      <c r="AG171" s="330"/>
      <c r="AH171" s="330"/>
      <c r="AI171" s="330"/>
      <c r="AJ171" s="330"/>
      <c r="AK171" s="330"/>
      <c r="AL171" s="330"/>
      <c r="AM171" s="330"/>
      <c r="AN171" s="330"/>
      <c r="AO171" s="330"/>
      <c r="AP171" s="330"/>
      <c r="AQ171" s="330"/>
      <c r="AR171" s="330"/>
      <c r="AS171" s="330"/>
      <c r="AT171" s="330"/>
      <c r="AU171" s="330"/>
      <c r="AV171" s="330"/>
      <c r="AW171" s="330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0"/>
      <c r="M172" s="330"/>
      <c r="N172" s="330"/>
      <c r="O172" s="330"/>
      <c r="P172" s="330"/>
      <c r="Q172" s="330"/>
      <c r="R172" s="330"/>
      <c r="S172" s="330"/>
      <c r="T172" s="330"/>
      <c r="U172" s="330"/>
      <c r="V172" s="330"/>
      <c r="W172" s="330"/>
      <c r="X172" s="330"/>
      <c r="Y172" s="330"/>
      <c r="Z172" s="330"/>
      <c r="AA172" s="330"/>
      <c r="AB172" s="330"/>
      <c r="AC172" s="330"/>
      <c r="AD172" s="330"/>
      <c r="AE172" s="330"/>
      <c r="AF172" s="330"/>
      <c r="AG172" s="330"/>
      <c r="AH172" s="330"/>
      <c r="AI172" s="330"/>
      <c r="AJ172" s="330"/>
      <c r="AK172" s="330"/>
      <c r="AL172" s="330"/>
      <c r="AM172" s="330"/>
      <c r="AN172" s="330"/>
      <c r="AO172" s="330"/>
      <c r="AP172" s="330"/>
      <c r="AQ172" s="330"/>
      <c r="AR172" s="330"/>
      <c r="AS172" s="330"/>
      <c r="AT172" s="330"/>
      <c r="AU172" s="330"/>
      <c r="AV172" s="330"/>
      <c r="AW172" s="330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0"/>
      <c r="M173" s="330"/>
      <c r="N173" s="330"/>
      <c r="O173" s="330"/>
      <c r="P173" s="330"/>
      <c r="Q173" s="330"/>
      <c r="R173" s="330"/>
      <c r="S173" s="330"/>
      <c r="T173" s="330"/>
      <c r="U173" s="330"/>
      <c r="V173" s="330"/>
      <c r="W173" s="330"/>
      <c r="X173" s="330"/>
      <c r="Y173" s="330"/>
      <c r="Z173" s="330"/>
      <c r="AA173" s="330"/>
      <c r="AB173" s="330"/>
      <c r="AC173" s="330"/>
      <c r="AD173" s="330"/>
      <c r="AE173" s="330"/>
      <c r="AF173" s="330"/>
      <c r="AG173" s="330"/>
      <c r="AH173" s="330"/>
      <c r="AI173" s="330"/>
      <c r="AJ173" s="330"/>
      <c r="AK173" s="330"/>
      <c r="AL173" s="330"/>
      <c r="AM173" s="330"/>
      <c r="AN173" s="330"/>
      <c r="AO173" s="330"/>
      <c r="AP173" s="330"/>
      <c r="AQ173" s="330"/>
      <c r="AR173" s="330"/>
      <c r="AS173" s="330"/>
      <c r="AT173" s="330"/>
      <c r="AU173" s="330"/>
      <c r="AV173" s="330"/>
      <c r="AW173" s="330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0"/>
      <c r="M174" s="330"/>
      <c r="N174" s="330"/>
      <c r="O174" s="330"/>
      <c r="P174" s="330"/>
      <c r="Q174" s="330"/>
      <c r="R174" s="330"/>
      <c r="S174" s="330"/>
      <c r="T174" s="330"/>
      <c r="U174" s="330"/>
      <c r="V174" s="330"/>
      <c r="W174" s="330"/>
      <c r="X174" s="330"/>
      <c r="Y174" s="330"/>
      <c r="Z174" s="330"/>
      <c r="AA174" s="330"/>
      <c r="AB174" s="330"/>
      <c r="AC174" s="330"/>
      <c r="AD174" s="330"/>
      <c r="AE174" s="330"/>
      <c r="AF174" s="330"/>
      <c r="AG174" s="330"/>
      <c r="AH174" s="330"/>
      <c r="AI174" s="330"/>
      <c r="AJ174" s="330"/>
      <c r="AK174" s="330"/>
      <c r="AL174" s="330"/>
      <c r="AM174" s="330"/>
      <c r="AN174" s="330"/>
      <c r="AO174" s="330"/>
      <c r="AP174" s="330"/>
      <c r="AQ174" s="330"/>
      <c r="AR174" s="330"/>
      <c r="AS174" s="330"/>
      <c r="AT174" s="330"/>
      <c r="AU174" s="330"/>
      <c r="AV174" s="330"/>
      <c r="AW174" s="330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30"/>
      <c r="M175" s="330"/>
      <c r="N175" s="330"/>
      <c r="O175" s="330"/>
      <c r="P175" s="330"/>
      <c r="Q175" s="330"/>
      <c r="R175" s="330"/>
      <c r="S175" s="330"/>
      <c r="T175" s="330"/>
      <c r="U175" s="330"/>
      <c r="V175" s="330"/>
      <c r="W175" s="330"/>
      <c r="X175" s="330"/>
      <c r="Y175" s="330"/>
      <c r="Z175" s="330"/>
      <c r="AA175" s="330"/>
      <c r="AB175" s="330"/>
      <c r="AC175" s="330"/>
      <c r="AD175" s="330"/>
      <c r="AE175" s="330"/>
      <c r="AF175" s="330"/>
      <c r="AG175" s="330"/>
      <c r="AH175" s="330"/>
      <c r="AI175" s="330"/>
      <c r="AJ175" s="330"/>
      <c r="AK175" s="330"/>
      <c r="AL175" s="330"/>
      <c r="AM175" s="330"/>
      <c r="AN175" s="330"/>
      <c r="AO175" s="330"/>
      <c r="AP175" s="330"/>
      <c r="AQ175" s="330"/>
      <c r="AR175" s="330"/>
      <c r="AS175" s="330"/>
      <c r="AT175" s="330"/>
      <c r="AU175" s="330"/>
      <c r="AV175" s="330"/>
      <c r="AW175" s="330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30"/>
      <c r="M176" s="330"/>
      <c r="N176" s="330"/>
      <c r="O176" s="330"/>
      <c r="P176" s="330"/>
      <c r="Q176" s="330"/>
      <c r="R176" s="330"/>
      <c r="S176" s="330"/>
      <c r="T176" s="330"/>
      <c r="U176" s="330"/>
      <c r="V176" s="330"/>
      <c r="W176" s="330"/>
      <c r="X176" s="330"/>
      <c r="Y176" s="330"/>
      <c r="Z176" s="330"/>
      <c r="AA176" s="330"/>
      <c r="AB176" s="330"/>
      <c r="AC176" s="330"/>
      <c r="AD176" s="330"/>
      <c r="AE176" s="330"/>
      <c r="AF176" s="330"/>
      <c r="AG176" s="330"/>
      <c r="AH176" s="330"/>
      <c r="AI176" s="330"/>
      <c r="AJ176" s="330"/>
      <c r="AK176" s="330"/>
      <c r="AL176" s="330"/>
      <c r="AM176" s="330"/>
      <c r="AN176" s="330"/>
      <c r="AO176" s="330"/>
      <c r="AP176" s="330"/>
      <c r="AQ176" s="330"/>
      <c r="AR176" s="330"/>
      <c r="AS176" s="330"/>
      <c r="AT176" s="330"/>
      <c r="AU176" s="330"/>
      <c r="AV176" s="330"/>
      <c r="AW176" s="330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30"/>
      <c r="M177" s="330"/>
      <c r="N177" s="330"/>
      <c r="O177" s="330"/>
      <c r="P177" s="330"/>
      <c r="Q177" s="330"/>
      <c r="R177" s="330"/>
      <c r="S177" s="330"/>
      <c r="T177" s="330"/>
      <c r="U177" s="330"/>
      <c r="V177" s="330"/>
      <c r="W177" s="330"/>
      <c r="X177" s="330"/>
      <c r="Y177" s="330"/>
      <c r="Z177" s="330"/>
      <c r="AA177" s="330"/>
      <c r="AB177" s="330"/>
      <c r="AC177" s="330"/>
      <c r="AD177" s="330"/>
      <c r="AE177" s="330"/>
      <c r="AF177" s="330"/>
      <c r="AG177" s="330"/>
      <c r="AH177" s="330"/>
      <c r="AI177" s="330"/>
      <c r="AJ177" s="330"/>
      <c r="AK177" s="330"/>
      <c r="AL177" s="330"/>
      <c r="AM177" s="330"/>
      <c r="AN177" s="330"/>
      <c r="AO177" s="330"/>
      <c r="AP177" s="330"/>
      <c r="AQ177" s="330"/>
      <c r="AR177" s="330"/>
      <c r="AS177" s="330"/>
      <c r="AT177" s="330"/>
      <c r="AU177" s="330"/>
      <c r="AV177" s="330"/>
      <c r="AW177" s="330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30"/>
      <c r="M178" s="330"/>
      <c r="N178" s="330"/>
      <c r="O178" s="330"/>
      <c r="P178" s="330"/>
      <c r="Q178" s="330"/>
      <c r="R178" s="330"/>
      <c r="S178" s="330"/>
      <c r="T178" s="330"/>
      <c r="U178" s="330"/>
      <c r="V178" s="330"/>
      <c r="W178" s="330"/>
      <c r="X178" s="330"/>
      <c r="Y178" s="330"/>
      <c r="Z178" s="330"/>
      <c r="AA178" s="330"/>
      <c r="AB178" s="330"/>
      <c r="AC178" s="330"/>
      <c r="AD178" s="330"/>
      <c r="AE178" s="330"/>
      <c r="AF178" s="330"/>
      <c r="AG178" s="330"/>
      <c r="AH178" s="330"/>
      <c r="AI178" s="330"/>
      <c r="AJ178" s="330"/>
      <c r="AK178" s="330"/>
      <c r="AL178" s="330"/>
      <c r="AM178" s="330"/>
      <c r="AN178" s="330"/>
      <c r="AO178" s="330"/>
      <c r="AP178" s="330"/>
      <c r="AQ178" s="330"/>
      <c r="AR178" s="330"/>
      <c r="AS178" s="330"/>
      <c r="AT178" s="330"/>
      <c r="AU178" s="330"/>
      <c r="AV178" s="330"/>
      <c r="AW178" s="330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30"/>
      <c r="M179" s="330"/>
      <c r="N179" s="330"/>
      <c r="O179" s="330"/>
      <c r="P179" s="330"/>
      <c r="Q179" s="330"/>
      <c r="R179" s="330"/>
      <c r="S179" s="330"/>
      <c r="T179" s="330"/>
      <c r="U179" s="330"/>
      <c r="V179" s="330"/>
      <c r="W179" s="330"/>
      <c r="X179" s="330"/>
      <c r="Y179" s="330"/>
      <c r="Z179" s="330"/>
      <c r="AA179" s="330"/>
      <c r="AB179" s="330"/>
      <c r="AC179" s="330"/>
      <c r="AD179" s="330"/>
      <c r="AE179" s="330"/>
      <c r="AF179" s="330"/>
      <c r="AG179" s="330"/>
      <c r="AH179" s="330"/>
      <c r="AI179" s="330"/>
      <c r="AJ179" s="330"/>
      <c r="AK179" s="330"/>
      <c r="AL179" s="330"/>
      <c r="AM179" s="330"/>
      <c r="AN179" s="330"/>
      <c r="AO179" s="330"/>
      <c r="AP179" s="330"/>
      <c r="AQ179" s="330"/>
      <c r="AR179" s="330"/>
      <c r="AS179" s="330"/>
      <c r="AT179" s="330"/>
      <c r="AU179" s="330"/>
      <c r="AV179" s="330"/>
      <c r="AW179" s="330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30"/>
      <c r="M180" s="330"/>
      <c r="N180" s="330"/>
      <c r="O180" s="330"/>
      <c r="P180" s="330"/>
      <c r="Q180" s="330"/>
      <c r="R180" s="330"/>
      <c r="S180" s="330"/>
      <c r="T180" s="330"/>
      <c r="U180" s="330"/>
      <c r="V180" s="330"/>
      <c r="W180" s="330"/>
      <c r="X180" s="330"/>
      <c r="Y180" s="330"/>
      <c r="Z180" s="330"/>
      <c r="AA180" s="330"/>
      <c r="AB180" s="330"/>
      <c r="AC180" s="330"/>
      <c r="AD180" s="330"/>
      <c r="AE180" s="330"/>
      <c r="AF180" s="330"/>
      <c r="AG180" s="330"/>
      <c r="AH180" s="330"/>
      <c r="AI180" s="330"/>
      <c r="AJ180" s="330"/>
      <c r="AK180" s="330"/>
      <c r="AL180" s="330"/>
      <c r="AM180" s="330"/>
      <c r="AN180" s="330"/>
      <c r="AO180" s="330"/>
      <c r="AP180" s="330"/>
      <c r="AQ180" s="330"/>
      <c r="AR180" s="330"/>
      <c r="AS180" s="330"/>
      <c r="AT180" s="330"/>
      <c r="AU180" s="330"/>
      <c r="AV180" s="330"/>
      <c r="AW180" s="330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30"/>
      <c r="W181" s="330"/>
      <c r="X181" s="330"/>
      <c r="Y181" s="330"/>
      <c r="Z181" s="330"/>
      <c r="AA181" s="330"/>
      <c r="AB181" s="330"/>
      <c r="AC181" s="330"/>
      <c r="AD181" s="330"/>
      <c r="AE181" s="330"/>
      <c r="AF181" s="330"/>
      <c r="AG181" s="330"/>
      <c r="AH181" s="330"/>
      <c r="AI181" s="330"/>
      <c r="AJ181" s="330"/>
      <c r="AK181" s="330"/>
      <c r="AL181" s="330"/>
      <c r="AM181" s="330"/>
      <c r="AN181" s="330"/>
      <c r="AO181" s="330"/>
      <c r="AP181" s="330"/>
      <c r="AQ181" s="330"/>
      <c r="AR181" s="330"/>
      <c r="AS181" s="330"/>
      <c r="AT181" s="330"/>
      <c r="AU181" s="330"/>
      <c r="AV181" s="330"/>
      <c r="AW181" s="330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30"/>
      <c r="M182" s="330"/>
      <c r="N182" s="330"/>
      <c r="O182" s="330"/>
      <c r="P182" s="330"/>
      <c r="Q182" s="330"/>
      <c r="R182" s="330"/>
      <c r="S182" s="330"/>
      <c r="T182" s="330"/>
      <c r="U182" s="330"/>
      <c r="V182" s="330"/>
      <c r="W182" s="330"/>
      <c r="X182" s="330"/>
      <c r="Y182" s="330"/>
      <c r="Z182" s="330"/>
      <c r="AA182" s="330"/>
      <c r="AB182" s="330"/>
      <c r="AC182" s="330"/>
      <c r="AD182" s="330"/>
      <c r="AE182" s="330"/>
      <c r="AF182" s="330"/>
      <c r="AG182" s="330"/>
      <c r="AH182" s="330"/>
      <c r="AI182" s="330"/>
      <c r="AJ182" s="330"/>
      <c r="AK182" s="330"/>
      <c r="AL182" s="330"/>
      <c r="AM182" s="330"/>
      <c r="AN182" s="330"/>
      <c r="AO182" s="330"/>
      <c r="AP182" s="330"/>
      <c r="AQ182" s="330"/>
      <c r="AR182" s="330"/>
      <c r="AS182" s="330"/>
      <c r="AT182" s="330"/>
      <c r="AU182" s="330"/>
      <c r="AV182" s="330"/>
      <c r="AW182" s="330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30"/>
      <c r="M183" s="330"/>
      <c r="N183" s="330"/>
      <c r="O183" s="330"/>
      <c r="P183" s="330"/>
      <c r="Q183" s="330"/>
      <c r="R183" s="330"/>
      <c r="S183" s="330"/>
      <c r="T183" s="330"/>
      <c r="U183" s="330"/>
      <c r="V183" s="330"/>
      <c r="W183" s="330"/>
      <c r="X183" s="330"/>
      <c r="Y183" s="330"/>
      <c r="Z183" s="330"/>
      <c r="AA183" s="330"/>
      <c r="AB183" s="330"/>
      <c r="AC183" s="330"/>
      <c r="AD183" s="330"/>
      <c r="AE183" s="330"/>
      <c r="AF183" s="330"/>
      <c r="AG183" s="330"/>
      <c r="AH183" s="330"/>
      <c r="AI183" s="330"/>
      <c r="AJ183" s="330"/>
      <c r="AK183" s="330"/>
      <c r="AL183" s="330"/>
      <c r="AM183" s="330"/>
      <c r="AN183" s="330"/>
      <c r="AO183" s="330"/>
      <c r="AP183" s="330"/>
      <c r="AQ183" s="330"/>
      <c r="AR183" s="330"/>
      <c r="AS183" s="330"/>
      <c r="AT183" s="330"/>
      <c r="AU183" s="330"/>
      <c r="AV183" s="330"/>
      <c r="AW183" s="330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30"/>
      <c r="M184" s="330"/>
      <c r="N184" s="330"/>
      <c r="O184" s="330"/>
      <c r="P184" s="330"/>
      <c r="Q184" s="330"/>
      <c r="R184" s="330"/>
      <c r="S184" s="330"/>
      <c r="T184" s="330"/>
      <c r="U184" s="330"/>
      <c r="V184" s="330"/>
      <c r="W184" s="330"/>
      <c r="X184" s="330"/>
      <c r="Y184" s="330"/>
      <c r="Z184" s="330"/>
      <c r="AA184" s="330"/>
      <c r="AB184" s="330"/>
      <c r="AC184" s="330"/>
      <c r="AD184" s="330"/>
      <c r="AE184" s="330"/>
      <c r="AF184" s="330"/>
      <c r="AG184" s="330"/>
      <c r="AH184" s="330"/>
      <c r="AI184" s="330"/>
      <c r="AJ184" s="330"/>
      <c r="AK184" s="330"/>
      <c r="AL184" s="330"/>
      <c r="AM184" s="330"/>
      <c r="AN184" s="330"/>
      <c r="AO184" s="330"/>
      <c r="AP184" s="330"/>
      <c r="AQ184" s="330"/>
      <c r="AR184" s="330"/>
      <c r="AS184" s="330"/>
      <c r="AT184" s="330"/>
      <c r="AU184" s="330"/>
      <c r="AV184" s="330"/>
      <c r="AW184" s="330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30"/>
      <c r="M185" s="330"/>
      <c r="N185" s="330"/>
      <c r="O185" s="330"/>
      <c r="P185" s="330"/>
      <c r="Q185" s="330"/>
      <c r="R185" s="330"/>
      <c r="S185" s="330"/>
      <c r="T185" s="330"/>
      <c r="U185" s="330"/>
      <c r="V185" s="330"/>
      <c r="W185" s="330"/>
      <c r="X185" s="330"/>
      <c r="Y185" s="330"/>
      <c r="Z185" s="330"/>
      <c r="AA185" s="330"/>
      <c r="AB185" s="330"/>
      <c r="AC185" s="330"/>
      <c r="AD185" s="330"/>
      <c r="AE185" s="330"/>
      <c r="AF185" s="330"/>
      <c r="AG185" s="330"/>
      <c r="AH185" s="330"/>
      <c r="AI185" s="330"/>
      <c r="AJ185" s="330"/>
      <c r="AK185" s="330"/>
      <c r="AL185" s="330"/>
      <c r="AM185" s="330"/>
      <c r="AN185" s="330"/>
      <c r="AO185" s="330"/>
      <c r="AP185" s="330"/>
      <c r="AQ185" s="330"/>
      <c r="AR185" s="330"/>
      <c r="AS185" s="330"/>
      <c r="AT185" s="330"/>
      <c r="AU185" s="330"/>
      <c r="AV185" s="330"/>
      <c r="AW185" s="330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30"/>
      <c r="M186" s="330"/>
      <c r="N186" s="330"/>
      <c r="O186" s="330"/>
      <c r="P186" s="330"/>
      <c r="Q186" s="330"/>
      <c r="R186" s="330"/>
      <c r="S186" s="330"/>
      <c r="T186" s="330"/>
      <c r="U186" s="330"/>
      <c r="V186" s="330"/>
      <c r="W186" s="330"/>
      <c r="X186" s="330"/>
      <c r="Y186" s="330"/>
      <c r="Z186" s="330"/>
      <c r="AA186" s="330"/>
      <c r="AB186" s="330"/>
      <c r="AC186" s="330"/>
      <c r="AD186" s="330"/>
      <c r="AE186" s="330"/>
      <c r="AF186" s="330"/>
      <c r="AG186" s="330"/>
      <c r="AH186" s="330"/>
      <c r="AI186" s="330"/>
      <c r="AJ186" s="330"/>
      <c r="AK186" s="330"/>
      <c r="AL186" s="330"/>
      <c r="AM186" s="330"/>
      <c r="AN186" s="330"/>
      <c r="AO186" s="330"/>
      <c r="AP186" s="330"/>
      <c r="AQ186" s="330"/>
      <c r="AR186" s="330"/>
      <c r="AS186" s="330"/>
      <c r="AT186" s="330"/>
      <c r="AU186" s="330"/>
      <c r="AV186" s="330"/>
      <c r="AW186" s="330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30"/>
      <c r="M187" s="330"/>
      <c r="N187" s="330"/>
      <c r="O187" s="330"/>
      <c r="P187" s="330"/>
      <c r="Q187" s="330"/>
      <c r="R187" s="330"/>
      <c r="S187" s="330"/>
      <c r="T187" s="330"/>
      <c r="U187" s="330"/>
      <c r="V187" s="330"/>
      <c r="W187" s="330"/>
      <c r="X187" s="330"/>
      <c r="Y187" s="330"/>
      <c r="Z187" s="330"/>
      <c r="AA187" s="330"/>
      <c r="AB187" s="330"/>
      <c r="AC187" s="330"/>
      <c r="AD187" s="330"/>
      <c r="AE187" s="330"/>
      <c r="AF187" s="330"/>
      <c r="AG187" s="330"/>
      <c r="AH187" s="330"/>
      <c r="AI187" s="330"/>
      <c r="AJ187" s="330"/>
      <c r="AK187" s="330"/>
      <c r="AL187" s="330"/>
      <c r="AM187" s="330"/>
      <c r="AN187" s="330"/>
      <c r="AO187" s="330"/>
      <c r="AP187" s="330"/>
      <c r="AQ187" s="330"/>
      <c r="AR187" s="330"/>
      <c r="AS187" s="330"/>
      <c r="AT187" s="330"/>
      <c r="AU187" s="330"/>
      <c r="AV187" s="330"/>
      <c r="AW187" s="330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30"/>
      <c r="M188" s="330"/>
      <c r="N188" s="330"/>
      <c r="O188" s="330"/>
      <c r="P188" s="330"/>
      <c r="Q188" s="330"/>
      <c r="R188" s="330"/>
      <c r="S188" s="330"/>
      <c r="T188" s="330"/>
      <c r="U188" s="330"/>
      <c r="V188" s="330"/>
      <c r="W188" s="330"/>
      <c r="X188" s="330"/>
      <c r="Y188" s="330"/>
      <c r="Z188" s="330"/>
      <c r="AA188" s="330"/>
      <c r="AB188" s="330"/>
      <c r="AC188" s="330"/>
      <c r="AD188" s="330"/>
      <c r="AE188" s="330"/>
      <c r="AF188" s="330"/>
      <c r="AG188" s="330"/>
      <c r="AH188" s="330"/>
      <c r="AI188" s="330"/>
      <c r="AJ188" s="330"/>
      <c r="AK188" s="330"/>
      <c r="AL188" s="330"/>
      <c r="AM188" s="330"/>
      <c r="AN188" s="330"/>
      <c r="AO188" s="330"/>
      <c r="AP188" s="330"/>
      <c r="AQ188" s="330"/>
      <c r="AR188" s="330"/>
      <c r="AS188" s="330"/>
      <c r="AT188" s="330"/>
      <c r="AU188" s="330"/>
      <c r="AV188" s="330"/>
      <c r="AW188" s="330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30"/>
      <c r="M189" s="330"/>
      <c r="N189" s="330"/>
      <c r="O189" s="330"/>
      <c r="P189" s="330"/>
      <c r="Q189" s="330"/>
      <c r="R189" s="330"/>
      <c r="S189" s="330"/>
      <c r="T189" s="330"/>
      <c r="U189" s="330"/>
      <c r="V189" s="330"/>
      <c r="W189" s="330"/>
      <c r="X189" s="330"/>
      <c r="Y189" s="330"/>
      <c r="Z189" s="330"/>
      <c r="AA189" s="330"/>
      <c r="AB189" s="330"/>
      <c r="AC189" s="330"/>
      <c r="AD189" s="330"/>
      <c r="AE189" s="330"/>
      <c r="AF189" s="330"/>
      <c r="AG189" s="330"/>
      <c r="AH189" s="330"/>
      <c r="AI189" s="330"/>
      <c r="AJ189" s="330"/>
      <c r="AK189" s="330"/>
      <c r="AL189" s="330"/>
      <c r="AM189" s="330"/>
      <c r="AN189" s="330"/>
      <c r="AO189" s="330"/>
      <c r="AP189" s="330"/>
      <c r="AQ189" s="330"/>
      <c r="AR189" s="330"/>
      <c r="AS189" s="330"/>
      <c r="AT189" s="330"/>
      <c r="AU189" s="330"/>
      <c r="AV189" s="330"/>
      <c r="AW189" s="330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  <c r="AP190" s="327"/>
      <c r="AQ190" s="327"/>
      <c r="AR190" s="327"/>
      <c r="AS190" s="327"/>
      <c r="AT190" s="327"/>
      <c r="AU190" s="327"/>
      <c r="AV190" s="327"/>
      <c r="AW190" s="327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  <c r="AJ191" s="327"/>
      <c r="AK191" s="327"/>
      <c r="AL191" s="327"/>
      <c r="AM191" s="327"/>
      <c r="AN191" s="327"/>
      <c r="AO191" s="327"/>
      <c r="AP191" s="327"/>
      <c r="AQ191" s="327"/>
      <c r="AR191" s="327"/>
      <c r="AS191" s="327"/>
      <c r="AT191" s="327"/>
      <c r="AU191" s="327"/>
      <c r="AV191" s="327"/>
      <c r="AW191" s="327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  <c r="AJ192" s="327"/>
      <c r="AK192" s="327"/>
      <c r="AL192" s="327"/>
      <c r="AM192" s="327"/>
      <c r="AN192" s="327"/>
      <c r="AO192" s="327"/>
      <c r="AP192" s="327"/>
      <c r="AQ192" s="327"/>
      <c r="AR192" s="327"/>
      <c r="AS192" s="327"/>
      <c r="AT192" s="327"/>
      <c r="AU192" s="327"/>
      <c r="AV192" s="327"/>
      <c r="AW192" s="327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  <c r="AJ193" s="327"/>
      <c r="AK193" s="327"/>
      <c r="AL193" s="327"/>
      <c r="AM193" s="327"/>
      <c r="AN193" s="327"/>
      <c r="AO193" s="327"/>
      <c r="AP193" s="327"/>
      <c r="AQ193" s="327"/>
      <c r="AR193" s="327"/>
      <c r="AS193" s="327"/>
      <c r="AT193" s="327"/>
      <c r="AU193" s="327"/>
      <c r="AV193" s="327"/>
      <c r="AW193" s="327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  <c r="AJ194" s="327"/>
      <c r="AK194" s="327"/>
      <c r="AL194" s="327"/>
      <c r="AM194" s="327"/>
      <c r="AN194" s="327"/>
      <c r="AO194" s="327"/>
      <c r="AP194" s="327"/>
      <c r="AQ194" s="327"/>
      <c r="AR194" s="327"/>
      <c r="AS194" s="327"/>
      <c r="AT194" s="327"/>
      <c r="AU194" s="327"/>
      <c r="AV194" s="327"/>
      <c r="AW194" s="327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  <c r="AJ195" s="327"/>
      <c r="AK195" s="327"/>
      <c r="AL195" s="327"/>
      <c r="AM195" s="327"/>
      <c r="AN195" s="327"/>
      <c r="AO195" s="327"/>
      <c r="AP195" s="327"/>
      <c r="AQ195" s="327"/>
      <c r="AR195" s="327"/>
      <c r="AS195" s="327"/>
      <c r="AT195" s="327"/>
      <c r="AU195" s="327"/>
      <c r="AV195" s="327"/>
      <c r="AW195" s="327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  <c r="AJ196" s="327"/>
      <c r="AK196" s="327"/>
      <c r="AL196" s="327"/>
      <c r="AM196" s="327"/>
      <c r="AN196" s="327"/>
      <c r="AO196" s="327"/>
      <c r="AP196" s="327"/>
      <c r="AQ196" s="327"/>
      <c r="AR196" s="327"/>
      <c r="AS196" s="327"/>
      <c r="AT196" s="327"/>
      <c r="AU196" s="327"/>
      <c r="AV196" s="327"/>
      <c r="AW196" s="327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  <c r="AJ197" s="327"/>
      <c r="AK197" s="327"/>
      <c r="AL197" s="327"/>
      <c r="AM197" s="327"/>
      <c r="AN197" s="327"/>
      <c r="AO197" s="327"/>
      <c r="AP197" s="327"/>
      <c r="AQ197" s="327"/>
      <c r="AR197" s="327"/>
      <c r="AS197" s="327"/>
      <c r="AT197" s="327"/>
      <c r="AU197" s="327"/>
      <c r="AV197" s="327"/>
      <c r="AW197" s="327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  <c r="AJ198" s="327"/>
      <c r="AK198" s="327"/>
      <c r="AL198" s="327"/>
      <c r="AM198" s="327"/>
      <c r="AN198" s="327"/>
      <c r="AO198" s="327"/>
      <c r="AP198" s="327"/>
      <c r="AQ198" s="327"/>
      <c r="AR198" s="327"/>
      <c r="AS198" s="327"/>
      <c r="AT198" s="327"/>
      <c r="AU198" s="327"/>
      <c r="AV198" s="327"/>
      <c r="AW198" s="327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  <c r="AJ199" s="327"/>
      <c r="AK199" s="327"/>
      <c r="AL199" s="327"/>
      <c r="AM199" s="327"/>
      <c r="AN199" s="327"/>
      <c r="AO199" s="327"/>
      <c r="AP199" s="327"/>
      <c r="AQ199" s="327"/>
      <c r="AR199" s="327"/>
      <c r="AS199" s="327"/>
      <c r="AT199" s="327"/>
      <c r="AU199" s="327"/>
      <c r="AV199" s="327"/>
      <c r="AW199" s="327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  <c r="AJ200" s="327"/>
      <c r="AK200" s="327"/>
      <c r="AL200" s="327"/>
      <c r="AM200" s="327"/>
      <c r="AN200" s="327"/>
      <c r="AO200" s="327"/>
      <c r="AP200" s="327"/>
      <c r="AQ200" s="327"/>
      <c r="AR200" s="327"/>
      <c r="AS200" s="327"/>
      <c r="AT200" s="327"/>
      <c r="AU200" s="327"/>
      <c r="AV200" s="327"/>
      <c r="AW200" s="327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  <c r="AJ201" s="327"/>
      <c r="AK201" s="327"/>
      <c r="AL201" s="327"/>
      <c r="AM201" s="327"/>
      <c r="AN201" s="327"/>
      <c r="AO201" s="327"/>
      <c r="AP201" s="327"/>
      <c r="AQ201" s="327"/>
      <c r="AR201" s="327"/>
      <c r="AS201" s="327"/>
      <c r="AT201" s="327"/>
      <c r="AU201" s="327"/>
      <c r="AV201" s="327"/>
      <c r="AW201" s="327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  <c r="AJ202" s="327"/>
      <c r="AK202" s="327"/>
      <c r="AL202" s="327"/>
      <c r="AM202" s="327"/>
      <c r="AN202" s="327"/>
      <c r="AO202" s="327"/>
      <c r="AP202" s="327"/>
      <c r="AQ202" s="327"/>
      <c r="AR202" s="327"/>
      <c r="AS202" s="327"/>
      <c r="AT202" s="327"/>
      <c r="AU202" s="327"/>
      <c r="AV202" s="327"/>
      <c r="AW202" s="327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  <c r="AJ203" s="327"/>
      <c r="AK203" s="327"/>
      <c r="AL203" s="327"/>
      <c r="AM203" s="327"/>
      <c r="AN203" s="327"/>
      <c r="AO203" s="327"/>
      <c r="AP203" s="327"/>
      <c r="AQ203" s="327"/>
      <c r="AR203" s="327"/>
      <c r="AS203" s="327"/>
      <c r="AT203" s="327"/>
      <c r="AU203" s="327"/>
      <c r="AV203" s="327"/>
      <c r="AW203" s="327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  <c r="AA204" s="327"/>
      <c r="AB204" s="327"/>
      <c r="AC204" s="327"/>
      <c r="AD204" s="327"/>
      <c r="AE204" s="327"/>
      <c r="AF204" s="327"/>
      <c r="AG204" s="327"/>
      <c r="AH204" s="327"/>
      <c r="AI204" s="327"/>
      <c r="AJ204" s="327"/>
      <c r="AK204" s="327"/>
      <c r="AL204" s="327"/>
      <c r="AM204" s="327"/>
      <c r="AN204" s="327"/>
      <c r="AO204" s="327"/>
      <c r="AP204" s="327"/>
      <c r="AQ204" s="327"/>
      <c r="AR204" s="327"/>
      <c r="AS204" s="327"/>
      <c r="AT204" s="327"/>
      <c r="AU204" s="327"/>
      <c r="AV204" s="327"/>
      <c r="AW204" s="327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7"/>
      <c r="AH205" s="327"/>
      <c r="AI205" s="327"/>
      <c r="AJ205" s="327"/>
      <c r="AK205" s="327"/>
      <c r="AL205" s="327"/>
      <c r="AM205" s="327"/>
      <c r="AN205" s="327"/>
      <c r="AO205" s="327"/>
      <c r="AP205" s="327"/>
      <c r="AQ205" s="327"/>
      <c r="AR205" s="327"/>
      <c r="AS205" s="327"/>
      <c r="AT205" s="327"/>
      <c r="AU205" s="327"/>
      <c r="AV205" s="327"/>
      <c r="AW205" s="327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  <c r="AA206" s="327"/>
      <c r="AB206" s="327"/>
      <c r="AC206" s="327"/>
      <c r="AD206" s="327"/>
      <c r="AE206" s="327"/>
      <c r="AF206" s="327"/>
      <c r="AG206" s="327"/>
      <c r="AH206" s="327"/>
      <c r="AI206" s="327"/>
      <c r="AJ206" s="327"/>
      <c r="AK206" s="327"/>
      <c r="AL206" s="327"/>
      <c r="AM206" s="327"/>
      <c r="AN206" s="327"/>
      <c r="AO206" s="327"/>
      <c r="AP206" s="327"/>
      <c r="AQ206" s="327"/>
      <c r="AR206" s="327"/>
      <c r="AS206" s="327"/>
      <c r="AT206" s="327"/>
      <c r="AU206" s="327"/>
      <c r="AV206" s="327"/>
      <c r="AW206" s="327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  <c r="AA207" s="327"/>
      <c r="AB207" s="327"/>
      <c r="AC207" s="327"/>
      <c r="AD207" s="327"/>
      <c r="AE207" s="327"/>
      <c r="AF207" s="327"/>
      <c r="AG207" s="327"/>
      <c r="AH207" s="327"/>
      <c r="AI207" s="327"/>
      <c r="AJ207" s="327"/>
      <c r="AK207" s="327"/>
      <c r="AL207" s="327"/>
      <c r="AM207" s="327"/>
      <c r="AN207" s="327"/>
      <c r="AO207" s="327"/>
      <c r="AP207" s="327"/>
      <c r="AQ207" s="327"/>
      <c r="AR207" s="327"/>
      <c r="AS207" s="327"/>
      <c r="AT207" s="327"/>
      <c r="AU207" s="327"/>
      <c r="AV207" s="327"/>
      <c r="AW207" s="327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  <c r="AA208" s="327"/>
      <c r="AB208" s="327"/>
      <c r="AC208" s="327"/>
      <c r="AD208" s="327"/>
      <c r="AE208" s="327"/>
      <c r="AF208" s="327"/>
      <c r="AG208" s="327"/>
      <c r="AH208" s="327"/>
      <c r="AI208" s="327"/>
      <c r="AJ208" s="327"/>
      <c r="AK208" s="327"/>
      <c r="AL208" s="327"/>
      <c r="AM208" s="327"/>
      <c r="AN208" s="327"/>
      <c r="AO208" s="327"/>
      <c r="AP208" s="327"/>
      <c r="AQ208" s="327"/>
      <c r="AR208" s="327"/>
      <c r="AS208" s="327"/>
      <c r="AT208" s="327"/>
      <c r="AU208" s="327"/>
      <c r="AV208" s="327"/>
      <c r="AW208" s="327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  <c r="AA209" s="327"/>
      <c r="AB209" s="327"/>
      <c r="AC209" s="327"/>
      <c r="AD209" s="327"/>
      <c r="AE209" s="327"/>
      <c r="AF209" s="327"/>
      <c r="AG209" s="327"/>
      <c r="AH209" s="327"/>
      <c r="AI209" s="327"/>
      <c r="AJ209" s="327"/>
      <c r="AK209" s="327"/>
      <c r="AL209" s="327"/>
      <c r="AM209" s="327"/>
      <c r="AN209" s="327"/>
      <c r="AO209" s="327"/>
      <c r="AP209" s="327"/>
      <c r="AQ209" s="327"/>
      <c r="AR209" s="327"/>
      <c r="AS209" s="327"/>
      <c r="AT209" s="327"/>
      <c r="AU209" s="327"/>
      <c r="AV209" s="327"/>
      <c r="AW209" s="327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  <c r="AJ210" s="327"/>
      <c r="AK210" s="327"/>
      <c r="AL210" s="327"/>
      <c r="AM210" s="327"/>
      <c r="AN210" s="327"/>
      <c r="AO210" s="327"/>
      <c r="AP210" s="327"/>
      <c r="AQ210" s="327"/>
      <c r="AR210" s="327"/>
      <c r="AS210" s="327"/>
      <c r="AT210" s="327"/>
      <c r="AU210" s="327"/>
      <c r="AV210" s="327"/>
      <c r="AW210" s="327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  <c r="AA211" s="327"/>
      <c r="AB211" s="327"/>
      <c r="AC211" s="327"/>
      <c r="AD211" s="327"/>
      <c r="AE211" s="327"/>
      <c r="AF211" s="327"/>
      <c r="AG211" s="327"/>
      <c r="AH211" s="327"/>
      <c r="AI211" s="327"/>
      <c r="AJ211" s="327"/>
      <c r="AK211" s="327"/>
      <c r="AL211" s="327"/>
      <c r="AM211" s="327"/>
      <c r="AN211" s="327"/>
      <c r="AO211" s="327"/>
      <c r="AP211" s="327"/>
      <c r="AQ211" s="327"/>
      <c r="AR211" s="327"/>
      <c r="AS211" s="327"/>
      <c r="AT211" s="327"/>
      <c r="AU211" s="327"/>
      <c r="AV211" s="327"/>
      <c r="AW211" s="327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  <c r="AJ212" s="327"/>
      <c r="AK212" s="327"/>
      <c r="AL212" s="327"/>
      <c r="AM212" s="327"/>
      <c r="AN212" s="327"/>
      <c r="AO212" s="327"/>
      <c r="AP212" s="327"/>
      <c r="AQ212" s="327"/>
      <c r="AR212" s="327"/>
      <c r="AS212" s="327"/>
      <c r="AT212" s="327"/>
      <c r="AU212" s="327"/>
      <c r="AV212" s="327"/>
      <c r="AW212" s="327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2:M53"/>
  <sheetViews>
    <sheetView showGridLines="0" showRowColHeaders="0" zoomScaleNormal="100" workbookViewId="0">
      <pane ySplit="6" topLeftCell="A7" activePane="bottomLeft" state="frozen"/>
      <selection activeCell="J28" sqref="J28"/>
      <selection pane="bottomLeft" activeCell="J25" sqref="J25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61" t="s">
        <v>156</v>
      </c>
      <c r="C2" s="14"/>
      <c r="D2" s="14"/>
      <c r="E2" s="14"/>
      <c r="F2" s="14"/>
    </row>
    <row r="4" spans="2:8" ht="26.1" customHeight="1">
      <c r="B4" s="498" t="s">
        <v>157</v>
      </c>
      <c r="C4" s="409" t="s">
        <v>154</v>
      </c>
      <c r="D4" s="409"/>
      <c r="E4" s="409" t="s">
        <v>151</v>
      </c>
      <c r="F4" s="409"/>
      <c r="H4" s="9" t="s">
        <v>178</v>
      </c>
    </row>
    <row r="5" spans="2:8" ht="38.65" customHeight="1">
      <c r="B5" s="499"/>
      <c r="C5" s="410" t="s">
        <v>28</v>
      </c>
      <c r="D5" s="410" t="s">
        <v>29</v>
      </c>
      <c r="E5" s="410" t="s">
        <v>28</v>
      </c>
      <c r="F5" s="410" t="s">
        <v>29</v>
      </c>
    </row>
    <row r="6" spans="2:8" ht="20.85" hidden="1" customHeight="1">
      <c r="B6" s="162">
        <v>2007</v>
      </c>
      <c r="C6" s="163">
        <v>895.43156999999997</v>
      </c>
      <c r="D6" s="163">
        <v>1222.1400000000001</v>
      </c>
      <c r="E6" s="163">
        <v>800.6</v>
      </c>
      <c r="F6" s="163">
        <v>994.34</v>
      </c>
    </row>
    <row r="7" spans="2:8" ht="18" customHeight="1">
      <c r="B7" s="162">
        <v>2008</v>
      </c>
      <c r="C7" s="163">
        <v>933.71</v>
      </c>
      <c r="D7" s="163">
        <v>1280.1500000000001</v>
      </c>
      <c r="E7" s="163">
        <v>837.37</v>
      </c>
      <c r="F7" s="163">
        <v>1051.7</v>
      </c>
      <c r="H7" s="17"/>
    </row>
    <row r="8" spans="2:8" ht="18" customHeight="1">
      <c r="B8" s="162">
        <v>2009</v>
      </c>
      <c r="C8" s="163">
        <v>953.86</v>
      </c>
      <c r="D8" s="163">
        <v>1331.13</v>
      </c>
      <c r="E8" s="163">
        <v>864.68</v>
      </c>
      <c r="F8" s="163">
        <v>1110.04</v>
      </c>
      <c r="H8" s="17"/>
    </row>
    <row r="9" spans="2:8" ht="18" customHeight="1">
      <c r="B9" s="162">
        <v>2010</v>
      </c>
      <c r="C9" s="163">
        <v>990.62</v>
      </c>
      <c r="D9" s="163">
        <v>1393.4</v>
      </c>
      <c r="E9" s="163">
        <v>895.89</v>
      </c>
      <c r="F9" s="163">
        <v>1172.18</v>
      </c>
      <c r="H9" s="17"/>
    </row>
    <row r="10" spans="2:8" ht="18" customHeight="1">
      <c r="B10" s="162">
        <v>2011</v>
      </c>
      <c r="C10" s="163">
        <v>1018.62</v>
      </c>
      <c r="D10" s="163">
        <v>1407.09</v>
      </c>
      <c r="E10" s="163">
        <v>921.51</v>
      </c>
      <c r="F10" s="163">
        <v>1202.07</v>
      </c>
      <c r="H10" s="17"/>
    </row>
    <row r="11" spans="2:8" ht="18" customHeight="1">
      <c r="B11" s="162">
        <v>2012</v>
      </c>
      <c r="C11" s="163">
        <v>1003.44</v>
      </c>
      <c r="D11" s="163">
        <v>1389.91</v>
      </c>
      <c r="E11" s="163">
        <v>943.46</v>
      </c>
      <c r="F11" s="163">
        <v>1251.97</v>
      </c>
      <c r="H11" s="17"/>
    </row>
    <row r="12" spans="2:8" ht="18" customHeight="1">
      <c r="B12" s="162">
        <v>2013</v>
      </c>
      <c r="C12" s="163">
        <v>1005.51</v>
      </c>
      <c r="D12" s="163">
        <v>1424.58</v>
      </c>
      <c r="E12" s="163">
        <v>955.24</v>
      </c>
      <c r="F12" s="163">
        <v>1295.6400000000001</v>
      </c>
      <c r="H12" s="17"/>
    </row>
    <row r="13" spans="2:8" ht="18" customHeight="1">
      <c r="B13" s="162">
        <v>2014</v>
      </c>
      <c r="C13" s="163">
        <v>996.8</v>
      </c>
      <c r="D13" s="163">
        <v>1425.67</v>
      </c>
      <c r="E13" s="163">
        <v>949.29</v>
      </c>
      <c r="F13" s="163">
        <v>1314.68</v>
      </c>
      <c r="H13" s="17"/>
    </row>
    <row r="14" spans="2:8" ht="18" customHeight="1">
      <c r="B14" s="162">
        <v>2015</v>
      </c>
      <c r="C14" s="163">
        <v>983.77</v>
      </c>
      <c r="D14" s="163">
        <v>1460.3</v>
      </c>
      <c r="E14" s="163">
        <v>941.18</v>
      </c>
      <c r="F14" s="163">
        <v>1342.94</v>
      </c>
      <c r="H14" s="17"/>
    </row>
    <row r="15" spans="2:8" ht="18" customHeight="1">
      <c r="B15" s="162">
        <v>2016</v>
      </c>
      <c r="C15" s="163">
        <v>973.19</v>
      </c>
      <c r="D15" s="163">
        <v>1451.07</v>
      </c>
      <c r="E15" s="163">
        <v>936.4</v>
      </c>
      <c r="F15" s="163">
        <v>1332.37</v>
      </c>
      <c r="H15" s="17"/>
    </row>
    <row r="16" spans="2:8" ht="18" customHeight="1">
      <c r="B16" s="162">
        <v>2017</v>
      </c>
      <c r="C16" s="163">
        <v>970.28</v>
      </c>
      <c r="D16" s="163">
        <v>1432.9</v>
      </c>
      <c r="E16" s="163">
        <v>935.71</v>
      </c>
      <c r="F16" s="163">
        <v>1318.47</v>
      </c>
      <c r="H16" s="17"/>
    </row>
    <row r="17" spans="2:13" ht="18" customHeight="1">
      <c r="B17" s="162">
        <v>2018</v>
      </c>
      <c r="C17" s="163">
        <v>967.4</v>
      </c>
      <c r="D17" s="163">
        <v>1420.02</v>
      </c>
      <c r="E17" s="163">
        <v>937.39</v>
      </c>
      <c r="F17" s="163">
        <v>1311.23</v>
      </c>
      <c r="H17" s="17"/>
    </row>
    <row r="18" spans="2:13" ht="18" customHeight="1">
      <c r="B18" s="162">
        <v>2019</v>
      </c>
      <c r="C18" s="163">
        <v>989.63963273409115</v>
      </c>
      <c r="D18" s="163">
        <v>1466.1257319129511</v>
      </c>
      <c r="E18" s="163">
        <v>962.55030148478431</v>
      </c>
      <c r="F18" s="163">
        <v>1345.982851671419</v>
      </c>
      <c r="H18" s="17"/>
    </row>
    <row r="19" spans="2:13" ht="18" customHeight="1">
      <c r="B19" s="351" t="s">
        <v>199</v>
      </c>
      <c r="C19" s="352">
        <f>'Distrib - regím. Altas nuevas'!$I$41</f>
        <v>1004.4513512739769</v>
      </c>
      <c r="D19" s="352">
        <f>'Distrib - regím. Altas nuevas'!$I$43</f>
        <v>1451.1914043848385</v>
      </c>
      <c r="E19" s="352">
        <f>'Distrib - regím. Altas nuevas'!$O$41</f>
        <v>979.52657986698284</v>
      </c>
      <c r="F19" s="352">
        <f>'Distrib - regím. Altas nuevas'!$O$43</f>
        <v>1340.0598586152726</v>
      </c>
    </row>
    <row r="21" spans="2:13">
      <c r="B21" s="165" t="s">
        <v>133</v>
      </c>
      <c r="C21" s="166"/>
    </row>
    <row r="22" spans="2:13" ht="25.5" customHeight="1">
      <c r="B22" s="162">
        <v>2008</v>
      </c>
      <c r="C22" s="167">
        <f t="shared" ref="C22:F33" si="0">C7/C6-1</f>
        <v>4.274858211666599E-2</v>
      </c>
      <c r="D22" s="167">
        <f t="shared" si="0"/>
        <v>4.7465920434647479E-2</v>
      </c>
      <c r="E22" s="167">
        <f t="shared" si="0"/>
        <v>4.5928053959530368E-2</v>
      </c>
      <c r="F22" s="167">
        <f t="shared" si="0"/>
        <v>5.7686505621819428E-2</v>
      </c>
      <c r="G22" s="167"/>
      <c r="H22" s="160"/>
    </row>
    <row r="23" spans="2:13" ht="17.850000000000001" customHeight="1">
      <c r="B23" s="162">
        <v>2009</v>
      </c>
      <c r="C23" s="167">
        <f t="shared" si="0"/>
        <v>2.1580576410234364E-2</v>
      </c>
      <c r="D23" s="167">
        <f t="shared" si="0"/>
        <v>3.9823458188493532E-2</v>
      </c>
      <c r="E23" s="167">
        <f t="shared" si="0"/>
        <v>3.2614017698269437E-2</v>
      </c>
      <c r="F23" s="167">
        <f t="shared" si="0"/>
        <v>5.5472092802129724E-2</v>
      </c>
      <c r="G23" s="167"/>
      <c r="H23" s="160"/>
    </row>
    <row r="24" spans="2:13" ht="17.850000000000001" customHeight="1">
      <c r="B24" s="162">
        <v>2010</v>
      </c>
      <c r="C24" s="167">
        <f t="shared" si="0"/>
        <v>3.853815025265761E-2</v>
      </c>
      <c r="D24" s="167">
        <f t="shared" si="0"/>
        <v>4.6779803625491168E-2</v>
      </c>
      <c r="E24" s="167">
        <f t="shared" si="0"/>
        <v>3.6094277651848028E-2</v>
      </c>
      <c r="F24" s="167">
        <f t="shared" si="0"/>
        <v>5.597996468595734E-2</v>
      </c>
      <c r="G24" s="167"/>
      <c r="H24" s="160"/>
    </row>
    <row r="25" spans="2:13" ht="17.850000000000001" customHeight="1">
      <c r="B25" s="162">
        <v>2011</v>
      </c>
      <c r="C25" s="167">
        <f t="shared" si="0"/>
        <v>2.8265126890230308E-2</v>
      </c>
      <c r="D25" s="167">
        <f t="shared" si="0"/>
        <v>9.8248887613030522E-3</v>
      </c>
      <c r="E25" s="167">
        <f t="shared" si="0"/>
        <v>2.8597260824431592E-2</v>
      </c>
      <c r="F25" s="167">
        <f t="shared" si="0"/>
        <v>2.5499496664334709E-2</v>
      </c>
      <c r="G25" s="167"/>
      <c r="H25" s="160"/>
    </row>
    <row r="26" spans="2:13" ht="17.850000000000001" customHeight="1">
      <c r="B26" s="162">
        <v>2012</v>
      </c>
      <c r="C26" s="167">
        <f t="shared" si="0"/>
        <v>-1.4902515167579566E-2</v>
      </c>
      <c r="D26" s="167">
        <f t="shared" si="0"/>
        <v>-1.2209595690396369E-2</v>
      </c>
      <c r="E26" s="167">
        <f t="shared" si="0"/>
        <v>2.3819600438411026E-2</v>
      </c>
      <c r="F26" s="167">
        <f t="shared" si="0"/>
        <v>4.1511725606661942E-2</v>
      </c>
      <c r="G26" s="167"/>
      <c r="H26" s="160"/>
    </row>
    <row r="27" spans="2:13" ht="17.850000000000001" customHeight="1">
      <c r="B27" s="162">
        <v>2013</v>
      </c>
      <c r="C27" s="167">
        <f t="shared" si="0"/>
        <v>2.0629036115760169E-3</v>
      </c>
      <c r="D27" s="167">
        <f t="shared" si="0"/>
        <v>2.4944061126259909E-2</v>
      </c>
      <c r="E27" s="167">
        <f t="shared" si="0"/>
        <v>1.2485955949377736E-2</v>
      </c>
      <c r="F27" s="167">
        <f t="shared" si="0"/>
        <v>3.4881027500659023E-2</v>
      </c>
      <c r="G27" s="167"/>
      <c r="H27" s="160"/>
    </row>
    <row r="28" spans="2:13" ht="17.850000000000001" customHeight="1">
      <c r="B28" s="162">
        <v>2014</v>
      </c>
      <c r="C28" s="167">
        <f t="shared" si="0"/>
        <v>-8.6622708874104504E-3</v>
      </c>
      <c r="D28" s="167">
        <f t="shared" si="0"/>
        <v>7.6513779499931545E-4</v>
      </c>
      <c r="E28" s="167">
        <f t="shared" si="0"/>
        <v>-6.2288011389808329E-3</v>
      </c>
      <c r="F28" s="167">
        <f t="shared" si="0"/>
        <v>1.469544009138346E-2</v>
      </c>
      <c r="G28" s="167"/>
      <c r="H28" s="160"/>
      <c r="J28" s="14"/>
      <c r="K28" s="14"/>
      <c r="L28" s="14"/>
      <c r="M28" s="14"/>
    </row>
    <row r="29" spans="2:13" ht="17.850000000000001" customHeight="1">
      <c r="B29" s="162">
        <v>2015</v>
      </c>
      <c r="C29" s="167">
        <f t="shared" si="0"/>
        <v>-1.3071829855537676E-2</v>
      </c>
      <c r="D29" s="167">
        <f t="shared" si="0"/>
        <v>2.4290333667678965E-2</v>
      </c>
      <c r="E29" s="167">
        <f t="shared" si="0"/>
        <v>-8.5432270433692947E-3</v>
      </c>
      <c r="F29" s="167">
        <f t="shared" si="0"/>
        <v>2.1495725195484816E-2</v>
      </c>
      <c r="G29" s="167"/>
      <c r="H29" s="160"/>
      <c r="J29" s="15"/>
      <c r="K29" s="15"/>
      <c r="L29" s="15"/>
      <c r="M29" s="15"/>
    </row>
    <row r="30" spans="2:13" ht="17.850000000000001" customHeight="1">
      <c r="B30" s="162">
        <v>2016</v>
      </c>
      <c r="C30" s="167">
        <f t="shared" si="0"/>
        <v>-1.0754546286225408E-2</v>
      </c>
      <c r="D30" s="167">
        <f t="shared" si="0"/>
        <v>-6.3206190508799942E-3</v>
      </c>
      <c r="E30" s="167">
        <f t="shared" si="0"/>
        <v>-5.0787309547588588E-3</v>
      </c>
      <c r="F30" s="167">
        <f t="shared" si="0"/>
        <v>-7.8707909511968044E-3</v>
      </c>
      <c r="G30" s="167"/>
      <c r="H30" s="160"/>
      <c r="I30" s="16"/>
      <c r="J30" s="17"/>
      <c r="K30" s="17"/>
      <c r="L30" s="17"/>
      <c r="M30" s="17"/>
    </row>
    <row r="31" spans="2:13" ht="17.850000000000001" customHeight="1">
      <c r="B31" s="162">
        <v>2017</v>
      </c>
      <c r="C31" s="167">
        <f t="shared" si="0"/>
        <v>-2.9901663601147321E-3</v>
      </c>
      <c r="D31" s="167">
        <f t="shared" si="0"/>
        <v>-1.2521794262165042E-2</v>
      </c>
      <c r="E31" s="167">
        <f t="shared" si="0"/>
        <v>-7.3686458778288166E-4</v>
      </c>
      <c r="F31" s="167">
        <f t="shared" si="0"/>
        <v>-1.0432537508349715E-2</v>
      </c>
      <c r="G31" s="167"/>
      <c r="H31" s="160"/>
      <c r="K31" s="162"/>
    </row>
    <row r="32" spans="2:13" ht="17.850000000000001" customHeight="1">
      <c r="B32" s="162">
        <v>2018</v>
      </c>
      <c r="C32" s="167">
        <f t="shared" si="0"/>
        <v>-2.9682153605145034E-3</v>
      </c>
      <c r="D32" s="167">
        <f t="shared" si="0"/>
        <v>-8.9887640449438644E-3</v>
      </c>
      <c r="E32" s="167">
        <f t="shared" si="0"/>
        <v>1.7954280706629078E-3</v>
      </c>
      <c r="F32" s="167">
        <f t="shared" si="0"/>
        <v>-5.4912133002646968E-3</v>
      </c>
      <c r="G32" s="167"/>
      <c r="H32" s="160"/>
    </row>
    <row r="33" spans="1:10" ht="17.850000000000001" customHeight="1">
      <c r="B33" s="162">
        <v>2019</v>
      </c>
      <c r="C33" s="167">
        <f t="shared" si="0"/>
        <v>2.2989076632304206E-2</v>
      </c>
      <c r="D33" s="167">
        <f t="shared" si="0"/>
        <v>3.2468367989852975E-2</v>
      </c>
      <c r="E33" s="167">
        <f t="shared" si="0"/>
        <v>2.6840804238133842E-2</v>
      </c>
      <c r="F33" s="167">
        <f t="shared" si="0"/>
        <v>2.6504008962134007E-2</v>
      </c>
      <c r="G33" s="167"/>
      <c r="H33" s="160"/>
    </row>
    <row r="34" spans="1:10" ht="22.7" customHeight="1">
      <c r="B34" s="164" t="s">
        <v>200</v>
      </c>
      <c r="C34" s="168">
        <f>C19/C41-1</f>
        <v>2.6465874166270442E-3</v>
      </c>
      <c r="D34" s="168">
        <f>D19/D41-1</f>
        <v>-5.1316669138950721E-2</v>
      </c>
      <c r="E34" s="168">
        <f>E19/E41-1</f>
        <v>7.5775385399345918E-3</v>
      </c>
      <c r="F34" s="168">
        <f>F19/F41-1</f>
        <v>-4.9798368693479644E-2</v>
      </c>
      <c r="G34" s="167"/>
      <c r="H34" s="160"/>
      <c r="J34" s="6"/>
    </row>
    <row r="35" spans="1:10" ht="7.5" customHeight="1"/>
    <row r="36" spans="1:10" ht="3.4" customHeight="1">
      <c r="B36" s="169"/>
      <c r="C36" s="169"/>
      <c r="D36" s="169"/>
      <c r="E36" s="169"/>
      <c r="F36" s="169"/>
    </row>
    <row r="37" spans="1:10" ht="23.85" customHeight="1">
      <c r="B37" s="13" t="s">
        <v>165</v>
      </c>
    </row>
    <row r="38" spans="1:10" ht="23.85" customHeight="1">
      <c r="B38" s="13" t="s">
        <v>201</v>
      </c>
    </row>
    <row r="39" spans="1:10" ht="35.65" customHeight="1">
      <c r="A39" s="337"/>
      <c r="B39" s="434"/>
      <c r="C39" s="434" t="s">
        <v>158</v>
      </c>
      <c r="D39" s="434"/>
      <c r="E39" s="434" t="s">
        <v>159</v>
      </c>
      <c r="F39" s="434"/>
      <c r="G39" s="419"/>
      <c r="H39" s="417"/>
      <c r="I39" s="5"/>
    </row>
    <row r="40" spans="1:10">
      <c r="A40" s="337"/>
      <c r="B40" s="434"/>
      <c r="C40" s="434" t="s">
        <v>28</v>
      </c>
      <c r="D40" s="434" t="s">
        <v>29</v>
      </c>
      <c r="E40" s="434" t="s">
        <v>28</v>
      </c>
      <c r="F40" s="434" t="s">
        <v>29</v>
      </c>
      <c r="G40" s="434"/>
      <c r="H40" s="417"/>
      <c r="I40" s="5"/>
    </row>
    <row r="41" spans="1:10" ht="21.4" customHeight="1">
      <c r="A41" s="337"/>
      <c r="B41" s="434">
        <v>43952</v>
      </c>
      <c r="C41" s="434">
        <v>1001.8</v>
      </c>
      <c r="D41" s="434">
        <v>1529.69</v>
      </c>
      <c r="E41" s="434">
        <v>972.16</v>
      </c>
      <c r="F41" s="434">
        <v>1410.29</v>
      </c>
      <c r="G41" s="434"/>
      <c r="H41" s="417"/>
      <c r="I41" s="5"/>
    </row>
    <row r="42" spans="1:10" ht="19.7" customHeight="1">
      <c r="A42" s="337"/>
      <c r="B42" s="434"/>
      <c r="C42" s="434"/>
      <c r="D42" s="434"/>
      <c r="E42" s="434"/>
      <c r="F42" s="434"/>
      <c r="G42" s="434"/>
      <c r="H42" s="417"/>
      <c r="I42" s="5"/>
    </row>
    <row r="43" spans="1:10">
      <c r="A43" s="337"/>
      <c r="B43" s="434"/>
      <c r="C43" s="434"/>
      <c r="D43" s="434"/>
      <c r="E43" s="434"/>
      <c r="F43" s="434"/>
      <c r="G43" s="434"/>
      <c r="H43" s="417"/>
      <c r="I43" s="5"/>
    </row>
    <row r="44" spans="1:10">
      <c r="A44" s="337"/>
      <c r="B44" s="434"/>
      <c r="C44" s="434"/>
      <c r="D44" s="434"/>
      <c r="E44" s="434"/>
      <c r="F44" s="434"/>
      <c r="G44" s="434"/>
      <c r="H44" s="418"/>
      <c r="I44"/>
    </row>
    <row r="45" spans="1:10">
      <c r="A45" s="337"/>
      <c r="B45" s="434"/>
      <c r="C45" s="434"/>
      <c r="D45" s="434"/>
      <c r="E45" s="434"/>
      <c r="F45" s="434"/>
      <c r="G45" s="434"/>
      <c r="H45" s="417"/>
      <c r="I45" s="5"/>
    </row>
    <row r="46" spans="1:10">
      <c r="A46" s="337"/>
      <c r="B46" s="434"/>
      <c r="C46" s="434"/>
      <c r="D46" s="434"/>
      <c r="E46" s="434"/>
      <c r="F46" s="434"/>
      <c r="G46" s="434"/>
      <c r="H46" s="417"/>
    </row>
    <row r="47" spans="1:10">
      <c r="A47" s="337"/>
      <c r="B47" s="434"/>
      <c r="C47" s="434"/>
      <c r="D47" s="434"/>
      <c r="E47" s="434"/>
      <c r="F47" s="434"/>
      <c r="G47" s="434"/>
      <c r="H47" s="417"/>
    </row>
    <row r="48" spans="1:10">
      <c r="A48" s="337"/>
      <c r="B48" s="434"/>
      <c r="C48" s="434"/>
      <c r="D48" s="434"/>
      <c r="E48" s="434"/>
      <c r="F48" s="434"/>
      <c r="G48" s="419"/>
      <c r="H48" s="417"/>
    </row>
    <row r="49" spans="1:8">
      <c r="A49" s="337"/>
      <c r="B49" s="435"/>
      <c r="C49" s="435"/>
      <c r="D49" s="435"/>
      <c r="E49" s="435"/>
      <c r="F49" s="435"/>
      <c r="G49" s="435"/>
      <c r="H49" s="5"/>
    </row>
    <row r="50" spans="1:8">
      <c r="B50" s="443"/>
      <c r="C50" s="435"/>
      <c r="D50" s="435"/>
      <c r="E50" s="435"/>
      <c r="F50" s="435"/>
      <c r="G50" s="442"/>
    </row>
    <row r="51" spans="1:8">
      <c r="B51" s="443"/>
      <c r="C51" s="443"/>
      <c r="D51" s="443"/>
      <c r="E51" s="443"/>
      <c r="F51" s="443"/>
      <c r="G51" s="442"/>
    </row>
    <row r="52" spans="1:8">
      <c r="B52" s="442"/>
      <c r="C52" s="442"/>
      <c r="D52" s="442"/>
      <c r="E52" s="442"/>
      <c r="F52" s="442"/>
      <c r="G52" s="442"/>
    </row>
    <row r="53" spans="1:8">
      <c r="B53" s="442"/>
      <c r="C53" s="442"/>
      <c r="D53" s="442"/>
      <c r="E53" s="442"/>
      <c r="F53" s="442"/>
      <c r="G53" s="442"/>
    </row>
  </sheetData>
  <mergeCells count="1">
    <mergeCell ref="B4:B5"/>
  </mergeCells>
  <hyperlinks>
    <hyperlink ref="H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2021-07-26T07:32:52Z</cp:lastPrinted>
  <dcterms:created xsi:type="dcterms:W3CDTF">2016-11-17T11:36:14Z</dcterms:created>
  <dcterms:modified xsi:type="dcterms:W3CDTF">2021-07-26T12:10:26Z</dcterms:modified>
</cp:coreProperties>
</file>