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ysses-my.sharepoint.com/personal/usuario0275_meysses_onmicrosoft_com/Documents/Escritorio/PENDIENTE/2021_09_pensiones/"/>
    </mc:Choice>
  </mc:AlternateContent>
  <xr:revisionPtr revIDLastSave="0" documentId="8_{0435A0BF-994E-44F1-873A-59301EC83B6B}" xr6:coauthVersionLast="45" xr6:coauthVersionMax="45" xr10:uidLastSave="{00000000-0000-0000-0000-000000000000}"/>
  <bookViews>
    <workbookView xWindow="-108" yWindow="-108" windowWidth="23256" windowHeight="12576" tabRatio="779" firstSheet="8" activeTab="13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Género'!$B$3:$I$71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mínimos'!$B$1:$H$32</definedName>
    <definedName name="_xlnm.Print_Area" localSheetId="0">Portada!$A$1:$E$55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7" l="1"/>
  <c r="C14" i="27" s="1"/>
  <c r="D6" i="27" l="1"/>
  <c r="D9" i="27"/>
  <c r="D11" i="27"/>
  <c r="D10" i="27"/>
  <c r="D13" i="27"/>
  <c r="D7" i="27"/>
  <c r="D8" i="27"/>
  <c r="D12" i="27" l="1"/>
  <c r="F19" i="25"/>
  <c r="E19" i="25"/>
  <c r="D19" i="25"/>
  <c r="C19" i="25"/>
  <c r="C41" i="27" l="1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<sst xmlns="http://schemas.openxmlformats.org/spreadsheetml/2006/main" count="879" uniqueCount="216">
  <si>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</si>
  <si>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</si>
  <si>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</si>
  <si>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</si>
  <si>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</si>
  <si>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</si>
  <si>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</si>
  <si>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</si>
  <si>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</si>
  <si>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</si>
  <si>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</si>
  <si>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</si>
  <si>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</si>
  <si>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</si>
  <si>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</si>
  <si>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</si>
  <si>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</si>
  <si>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</si>
  <si>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</si>
  <si>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</si>
  <si>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</si>
  <si>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</si>
  <si>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</si>
  <si>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</si>
  <si>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</si>
  <si>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</si>
  <si>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</si>
  <si>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</si>
  <si>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</si>
  <si>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</si>
  <si>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</si>
  <si>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</si>
  <si>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</si>
  <si>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</si>
  <si>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</si>
  <si>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</si>
  <si>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</si>
  <si>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</si>
  <si>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</si>
  <si>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</si>
  <si>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</si>
  <si>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</si>
  <si>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</si>
  <si>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</si>
  <si>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</si>
  <si>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</si>
  <si>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</si>
  <si>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</si>
  <si>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</si>
  <si>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</si>
  <si>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</si>
  <si>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</si>
  <si>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</si>
  <si>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</si>
  <si>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</si>
  <si>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</si>
  <si>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</si>
  <si>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</si>
  <si>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</si>
  <si>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</si>
  <si>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</si>
  <si>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</si>
  <si>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</si>
  <si>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</si>
  <si>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</si>
  <si>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</si>
  <si>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</si>
  <si>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</si>
  <si>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</si>
  <si>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</si>
  <si>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</si>
  <si>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</si>
  <si>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</si>
  <si>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</si>
  <si>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</si>
  <si>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</si>
  <si>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</si>
  <si>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</si>
  <si>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</si>
  <si>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</si>
  <si>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</si>
  <si>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</si>
  <si>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</si>
  <si>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</si>
  <si>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</si>
  <si>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</si>
  <si>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</si>
  <si>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</si>
  <si>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</si>
  <si>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</si>
  <si>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</si>
  <si>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</si>
  <si>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</si>
  <si>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</si>
  <si>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</si>
  <si>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</si>
  <si>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</si>
  <si>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</si>
  <si>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</si>
  <si>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</si>
  <si>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</si>
  <si>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</si>
  <si>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</si>
  <si>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</si>
  <si>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</si>
  <si>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</si>
  <si>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</si>
  <si>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</si>
  <si>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</si>
  <si>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</si>
  <si>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</si>
  <si>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</si>
  <si>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</si>
  <si>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</si>
  <si>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</si>
  <si>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</si>
  <si>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</si>
  <si>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</si>
  <si>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</si>
  <si>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</si>
  <si>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</si>
  <si>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</si>
  <si>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</si>
  <si>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</si>
  <si>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</si>
  <si>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</si>
  <si>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</si>
  <si>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</si>
  <si>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</si>
  <si>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</si>
  <si>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</si>
  <si>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</si>
  <si>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</si>
  <si>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</si>
  <si>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</si>
  <si>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</si>
  <si>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</si>
  <si>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</si>
  <si>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</si>
  <si>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</si>
  <si>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</si>
  <si>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</si>
  <si>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</si>
  <si>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</si>
  <si>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</si>
  <si>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</si>
  <si>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</si>
  <si>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</si>
  <si>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</si>
  <si>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</si>
  <si>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</si>
  <si>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</si>
  <si>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</si>
  <si>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</si>
  <si>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</si>
  <si>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</si>
  <si>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</si>
  <si>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</si>
  <si>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</si>
  <si>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</si>
  <si>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</si>
  <si>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</si>
  <si>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</si>
  <si>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</si>
  <si>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</si>
  <si>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</si>
  <si>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</si>
  <si>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</si>
  <si>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</si>
  <si>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</si>
  <si>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</si>
  <si>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</si>
  <si>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</si>
  <si>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</si>
  <si>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</si>
  <si>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</si>
  <si>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</si>
  <si>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</si>
  <si>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</si>
  <si>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</si>
  <si>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</si>
  <si>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</si>
  <si>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</si>
  <si>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</si>
  <si>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</si>
  <si>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</si>
  <si>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</si>
  <si>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</si>
  <si>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</si>
  <si>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</si>
  <si>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</si>
  <si>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</si>
  <si>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</si>
  <si>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</si>
  <si>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55 pensiones de las que no consta el género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</si>
  <si>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</si>
  <si>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</si>
  <si>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</si>
  <si>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</si>
  <si>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</si>
  <si>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</si>
  <si>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</si>
  <si>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>Julio 2021 (2)</t>
  </si>
  <si>
    <t xml:space="preserve">PENSIONES CON COMPLEMENTO DE BRECHA DE GENERO </t>
  </si>
  <si>
    <t>Totales
por género</t>
  </si>
  <si>
    <t xml:space="preserve">Total </t>
  </si>
  <si>
    <t>PENSIONES CONTRIBUTIVAS EN VIGOR A 1 DE SEPTIEMBRE DE 2021</t>
  </si>
  <si>
    <t>AGOSTO 2021</t>
  </si>
  <si>
    <t>Datos a 1 de Septiembre de 2021</t>
  </si>
  <si>
    <t xml:space="preserve">  1 de Septiembre de 2021</t>
  </si>
  <si>
    <t>Agosto 2021</t>
  </si>
  <si>
    <t>(2) Incremento sobre Agosto 2020</t>
  </si>
  <si>
    <t>1 de  Septiembre de 2021</t>
  </si>
  <si>
    <t>1 Septiembre 2021</t>
  </si>
  <si>
    <t>años</t>
  </si>
  <si>
    <t>Datos a 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</si>
</sst>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3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  <xf numFmtId="0" fontId="101" fillId="41" borderId="69" applyNumberFormat="0" applyFont="0" applyBorder="0" applyAlignment="0" applyProtection="0">
      <alignment horizontal="center" vertical="center"/>
    </xf>
    <xf numFmtId="0" fontId="101" fillId="43" borderId="69" applyNumberFormat="0" applyFont="0" applyBorder="0" applyAlignment="0" applyProtection="0">
      <alignment horizontal="center" vertical="center"/>
    </xf>
    <xf numFmtId="0" fontId="101" fillId="46" borderId="67" applyNumberFormat="0" applyFont="0" applyBorder="0" applyAlignment="0" applyProtection="0">
      <alignment horizontal="center" vertical="center"/>
    </xf>
    <xf numFmtId="0" fontId="101" fillId="48" borderId="67" applyNumberFormat="0" applyFont="0" applyBorder="0" applyAlignment="0" applyProtection="0">
      <alignment horizontal="center" vertical="center"/>
    </xf>
    <xf numFmtId="0" fontId="129" fillId="51" borderId="46" applyNumberFormat="0" applyFont="0" applyBorder="0" applyAlignment="0" applyProtection="0">
      <alignment horizontal="center" vertical="center" wrapText="1"/>
    </xf>
    <xf numFmtId="0" fontId="129" fillId="52" borderId="46" applyNumberFormat="0" applyFont="0" applyBorder="0" applyAlignment="0" applyProtection="0">
      <alignment horizontal="center" vertical="center" wrapText="1"/>
    </xf>
    <xf numFmtId="3" fontId="127" fillId="53" borderId="70" applyNumberFormat="0" applyFont="0" applyBorder="0" applyAlignment="0" applyProtection="0">
      <alignment horizontal="right" indent="1"/>
    </xf>
    <xf numFmtId="3" fontId="127" fillId="54" borderId="68" applyNumberFormat="0" applyFont="0" applyBorder="0" applyAlignment="0" applyProtection="0">
      <alignment horizontal="right" vertical="center" indent="1"/>
    </xf>
    <xf numFmtId="3" fontId="127" fillId="55" borderId="70" applyNumberFormat="0" applyFont="0" applyBorder="0" applyAlignment="0" applyProtection="0">
      <alignment horizontal="right" indent="1"/>
    </xf>
    <xf numFmtId="3" fontId="127" fillId="56" borderId="68" applyNumberFormat="0" applyFont="0" applyBorder="0" applyAlignment="0" applyProtection="0">
      <alignment horizontal="right" vertical="center" indent="1"/>
    </xf>
    <xf numFmtId="0" fontId="129" fillId="57" borderId="68" applyNumberFormat="0" applyFont="0" applyBorder="0" applyAlignment="0" applyProtection="0">
      <alignment horizontal="center" vertical="center" wrapText="1"/>
    </xf>
    <xf numFmtId="0" fontId="129" fillId="58" borderId="68" applyNumberFormat="0" applyFont="0" applyBorder="0" applyAlignment="0" applyProtection="0">
      <alignment horizontal="center" vertical="center" wrapText="1"/>
    </xf>
    <xf numFmtId="0" fontId="129" fillId="59" borderId="46" applyNumberFormat="0" applyFont="0" applyBorder="0" applyAlignment="0" applyProtection="0">
      <alignment horizontal="center" vertical="center" wrapText="1"/>
    </xf>
    <xf numFmtId="0" fontId="8" fillId="47" borderId="0" applyNumberFormat="0" applyFont="0" applyBorder="0" applyAlignment="0" applyProtection="0"/>
    <xf numFmtId="0" fontId="8" fillId="49" borderId="0" applyNumberFormat="0" applyFont="0" applyBorder="0" applyAlignment="0" applyProtection="0"/>
    <xf numFmtId="37" fontId="130" fillId="60" borderId="72" applyNumberFormat="0" applyFont="0" applyBorder="0" applyAlignment="0" applyProtection="0">
      <alignment horizontal="right" vertical="top" indent="1"/>
    </xf>
    <xf numFmtId="37" fontId="130" fillId="61" borderId="68" applyNumberFormat="0" applyFont="0" applyBorder="0" applyAlignment="0" applyProtection="0">
      <alignment horizontal="right" vertical="top" indent="1"/>
    </xf>
    <xf numFmtId="0" fontId="131" fillId="62" borderId="71" applyNumberFormat="0" applyFont="0" applyBorder="0" applyAlignment="0" applyProtection="0">
      <alignment horizontal="right" vertical="center" indent="1"/>
    </xf>
    <xf numFmtId="0" fontId="131" fillId="62" borderId="68" applyNumberFormat="0" applyFont="0" applyBorder="0" applyAlignment="0" applyProtection="0">
      <alignment horizontal="right" vertical="center" indent="1"/>
    </xf>
    <xf numFmtId="0" fontId="131" fillId="63" borderId="68" applyNumberFormat="0" applyFont="0" applyBorder="0" applyAlignment="0" applyProtection="0">
      <alignment horizontal="right" vertical="center" indent="1"/>
    </xf>
    <xf numFmtId="3" fontId="127" fillId="64" borderId="70" applyNumberFormat="0" applyFont="0" applyBorder="0" applyAlignment="0" applyProtection="0">
      <alignment horizontal="right" indent="1"/>
    </xf>
    <xf numFmtId="3" fontId="127" fillId="65" borderId="68" applyNumberFormat="0" applyFont="0" applyBorder="0" applyAlignment="0" applyProtection="0">
      <alignment horizontal="right" vertical="center" indent="1"/>
    </xf>
    <xf numFmtId="0" fontId="131" fillId="66" borderId="71" applyNumberFormat="0" applyFont="0" applyBorder="0" applyAlignment="0" applyProtection="0">
      <alignment horizontal="right" vertical="center" indent="1"/>
    </xf>
    <xf numFmtId="0" fontId="131" fillId="67" borderId="71" applyNumberFormat="0" applyFont="0" applyBorder="0" applyAlignment="0" applyProtection="0">
      <alignment horizontal="right" vertical="center" indent="1"/>
    </xf>
    <xf numFmtId="0" fontId="131" fillId="68" borderId="71" applyNumberFormat="0" applyFont="0" applyBorder="0" applyAlignment="0" applyProtection="0">
      <alignment horizontal="right" vertical="center" indent="1"/>
    </xf>
    <xf numFmtId="0" fontId="131" fillId="69" borderId="71" applyNumberFormat="0" applyFont="0" applyBorder="0" applyAlignment="0" applyProtection="0">
      <alignment horizontal="right" vertical="center" indent="1"/>
    </xf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2" fillId="77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3" fillId="0" borderId="0"/>
    <xf numFmtId="37" fontId="130" fillId="79" borderId="72" applyNumberFormat="0" applyFont="0" applyBorder="0" applyAlignment="0" applyProtection="0">
      <alignment horizontal="right" vertical="top" indent="1"/>
    </xf>
    <xf numFmtId="0" fontId="8" fillId="44" borderId="0" applyNumberFormat="0" applyFont="0" applyBorder="0" applyAlignment="0" applyProtection="0"/>
    <xf numFmtId="0" fontId="8" fillId="42" borderId="0" applyNumberFormat="0" applyFont="0" applyBorder="0" applyAlignment="0" applyProtection="0"/>
    <xf numFmtId="0" fontId="8" fillId="45" borderId="0" applyNumberFormat="0" applyFont="0" applyBorder="0" applyAlignment="0" applyProtection="0"/>
    <xf numFmtId="0" fontId="8" fillId="5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80" borderId="0" applyNumberFormat="0" applyFont="0" applyBorder="0" applyAlignment="0" applyProtection="0"/>
    <xf numFmtId="0" fontId="8" fillId="81" borderId="0" applyNumberFormat="0" applyFont="0" applyBorder="0" applyAlignment="0" applyProtection="0">
      <alignment horizontal="center" vertical="center"/>
    </xf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84" borderId="0" applyNumberFormat="0" applyFont="0" applyBorder="0" applyAlignment="0" applyProtection="0"/>
    <xf numFmtId="0" fontId="132" fillId="85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/>
    <xf numFmtId="0" fontId="8" fillId="89" borderId="0" applyNumberFormat="0" applyFont="0" applyBorder="0" applyAlignment="0" applyProtection="0"/>
    <xf numFmtId="0" fontId="8" fillId="90" borderId="0" applyNumberFormat="0" applyFont="0" applyBorder="0" applyAlignment="0" applyProtection="0">
      <alignment horizontal="center" vertical="center"/>
    </xf>
    <xf numFmtId="0" fontId="8" fillId="91" borderId="0" applyNumberFormat="0" applyFont="0" applyBorder="0" applyAlignment="0" applyProtection="0">
      <alignment horizontal="center" vertical="center"/>
    </xf>
    <xf numFmtId="3" fontId="134" fillId="92" borderId="0" applyNumberFormat="0" applyFont="0" applyBorder="0" applyAlignment="0" applyProtection="0">
      <alignment vertical="top"/>
    </xf>
    <xf numFmtId="3" fontId="134" fillId="93" borderId="0" applyNumberFormat="0" applyFont="0" applyBorder="0" applyAlignment="0" applyProtection="0">
      <alignment vertical="top"/>
    </xf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96" borderId="0" applyNumberFormat="0" applyFont="0" applyBorder="0" applyAlignment="0" applyProtection="0"/>
    <xf numFmtId="0" fontId="132" fillId="97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8" borderId="0" applyNumberFormat="0" applyFont="0" applyBorder="0" applyAlignment="0" applyProtection="0">
      <alignment vertical="top"/>
    </xf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103" borderId="0" applyNumberFormat="0" applyFont="0" applyBorder="0" applyAlignment="0" applyProtection="0"/>
    <xf numFmtId="0" fontId="132" fillId="104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5" fillId="105" borderId="46" applyNumberFormat="0" applyFont="0" applyBorder="0" applyAlignment="0" applyProtection="0">
      <alignment horizontal="center" vertical="center"/>
    </xf>
    <xf numFmtId="0" fontId="128" fillId="106" borderId="46" applyNumberFormat="0" applyFont="0" applyBorder="0" applyAlignment="0" applyProtection="0">
      <alignment horizontal="center" vertical="center"/>
    </xf>
    <xf numFmtId="0" fontId="128" fillId="107" borderId="46" applyNumberFormat="0" applyFont="0" applyBorder="0" applyAlignment="0" applyProtection="0">
      <alignment horizontal="center" vertical="center"/>
    </xf>
    <xf numFmtId="0" fontId="128" fillId="108" borderId="46" applyNumberFormat="0" applyFont="0" applyBorder="0" applyAlignment="0" applyProtection="0">
      <alignment horizontal="center" vertical="center"/>
    </xf>
    <xf numFmtId="0" fontId="128" fillId="109" borderId="46" applyNumberFormat="0" applyFont="0" applyBorder="0" applyAlignment="0" applyProtection="0">
      <alignment horizontal="center" vertical="center"/>
    </xf>
    <xf numFmtId="0" fontId="128" fillId="110" borderId="46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</cellStyleXfs>
  <cellXfs count="527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8" xfId="5" applyNumberFormat="1" applyFont="1" applyFill="1" applyBorder="1" applyAlignment="1">
      <alignment horizontal="right" vertical="center" indent="1"/>
    </xf>
    <xf numFmtId="171" fontId="69" fillId="3" borderId="42" xfId="5" applyNumberFormat="1" applyFont="1" applyFill="1" applyBorder="1" applyAlignment="1">
      <alignment horizontal="right" vertical="center" indent="1"/>
    </xf>
    <xf numFmtId="171" fontId="69" fillId="3" borderId="37" xfId="5" applyNumberFormat="1" applyFont="1" applyFill="1" applyBorder="1" applyAlignment="1">
      <alignment horizontal="right" vertical="center" indent="1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48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171" fontId="82" fillId="0" borderId="33" xfId="5" applyNumberFormat="1" applyFont="1" applyFill="1" applyBorder="1" applyAlignment="1">
      <alignment horizontal="right" vertical="center" indent="1"/>
    </xf>
    <xf numFmtId="171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0" fontId="43" fillId="0" borderId="0" xfId="0" applyNumberFormat="1" applyFont="1" applyFill="1"/>
    <xf numFmtId="0" fontId="42" fillId="0" borderId="0" xfId="0" applyNumberFormat="1" applyFont="1" applyFill="1"/>
    <xf numFmtId="0" fontId="54" fillId="0" borderId="0" xfId="114" applyFont="1" applyFill="1" applyBorder="1"/>
    <xf numFmtId="3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71" fillId="0" borderId="32" xfId="7" applyNumberFormat="1" applyFont="1" applyBorder="1" applyAlignment="1">
      <alignment horizontal="center" vertical="top"/>
    </xf>
    <xf numFmtId="0" fontId="71" fillId="0" borderId="19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>
      <alignment horizontal="left" indent="1"/>
    </xf>
  </cellXfs>
  <cellStyles count="238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0.45383532629690643</c:v>
                </c:pt>
                <c:pt idx="1">
                  <c:v>0.12359896806965974</c:v>
                </c:pt>
                <c:pt idx="2">
                  <c:v>0.28320493408345138</c:v>
                </c:pt>
                <c:pt idx="3">
                  <c:v>0.13936077154998244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39040"/>
        <c:axId val="181640576"/>
      </c:barChart>
      <c:catAx>
        <c:axId val="18163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81640576"/>
        <c:crosses val="autoZero"/>
        <c:auto val="1"/>
        <c:lblAlgn val="ctr"/>
        <c:lblOffset val="100"/>
        <c:noMultiLvlLbl val="0"/>
      </c:catAx>
      <c:valAx>
        <c:axId val="18164057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816390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Septiembre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9.871.644 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+ 1,09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10.233.852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+ 3,25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1.036,69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+ 2,14 %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1.193,08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SEPTIEMBRE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727.25630002999992</v>
          </cell>
          <cell r="D3">
            <v>3.0664177400578474E-2</v>
          </cell>
          <cell r="E3">
            <v>3.1616009789557475E-2</v>
          </cell>
        </row>
        <row r="4">
          <cell r="A4">
            <v>2</v>
          </cell>
          <cell r="B4" t="str">
            <v>CATALUÑA</v>
          </cell>
          <cell r="C4">
            <v>1875.4442778200005</v>
          </cell>
          <cell r="D4">
            <v>2.888658552663026E-2</v>
          </cell>
          <cell r="E4">
            <v>3.1616009789557475E-2</v>
          </cell>
        </row>
        <row r="5">
          <cell r="A5">
            <v>3</v>
          </cell>
          <cell r="B5" t="str">
            <v>GALICIA</v>
          </cell>
          <cell r="C5">
            <v>676.3696224900001</v>
          </cell>
          <cell r="D5">
            <v>2.7338744474368015E-2</v>
          </cell>
          <cell r="E5">
            <v>3.1616009789557475E-2</v>
          </cell>
        </row>
        <row r="6">
          <cell r="A6">
            <v>4</v>
          </cell>
          <cell r="B6" t="str">
            <v>ANDALUCÍA</v>
          </cell>
          <cell r="C6">
            <v>1482.6382167300007</v>
          </cell>
          <cell r="D6">
            <v>3.3317198220087052E-2</v>
          </cell>
          <cell r="E6">
            <v>3.1616009789557475E-2</v>
          </cell>
        </row>
        <row r="7">
          <cell r="A7">
            <v>5</v>
          </cell>
          <cell r="B7" t="str">
            <v>ASTURIAS</v>
          </cell>
          <cell r="C7">
            <v>365.67449218000013</v>
          </cell>
          <cell r="D7">
            <v>1.8651691331662112E-2</v>
          </cell>
          <cell r="E7">
            <v>3.1616009789557475E-2</v>
          </cell>
        </row>
        <row r="8">
          <cell r="A8">
            <v>6</v>
          </cell>
          <cell r="B8" t="str">
            <v>CANTABRIA</v>
          </cell>
          <cell r="C8">
            <v>156.51900706000004</v>
          </cell>
          <cell r="D8">
            <v>3.3083888104028514E-2</v>
          </cell>
          <cell r="E8">
            <v>3.1616009789557475E-2</v>
          </cell>
        </row>
        <row r="9">
          <cell r="A9">
            <v>7</v>
          </cell>
          <cell r="B9" t="str">
            <v>RIOJA (LA)</v>
          </cell>
          <cell r="C9">
            <v>72.39201477999994</v>
          </cell>
          <cell r="D9">
            <v>3.9320006837118671E-2</v>
          </cell>
          <cell r="E9">
            <v>3.1616009789557475E-2</v>
          </cell>
        </row>
        <row r="10">
          <cell r="A10">
            <v>8</v>
          </cell>
          <cell r="B10" t="str">
            <v>MURCIA</v>
          </cell>
          <cell r="C10">
            <v>230.70486733000001</v>
          </cell>
          <cell r="D10">
            <v>3.3713665346188249E-2</v>
          </cell>
          <cell r="E10">
            <v>3.1616009789557475E-2</v>
          </cell>
        </row>
        <row r="11">
          <cell r="A11">
            <v>9</v>
          </cell>
          <cell r="B11" t="str">
            <v>C. VALENCIANA</v>
          </cell>
          <cell r="C11">
            <v>963.73838097999931</v>
          </cell>
          <cell r="D11">
            <v>3.1655236128570241E-2</v>
          </cell>
          <cell r="E11">
            <v>3.1616009789557475E-2</v>
          </cell>
        </row>
        <row r="12">
          <cell r="A12">
            <v>10</v>
          </cell>
          <cell r="B12" t="str">
            <v>ARAGÓN</v>
          </cell>
          <cell r="C12">
            <v>333.69066012999986</v>
          </cell>
          <cell r="D12">
            <v>2.8317541403585222E-2</v>
          </cell>
          <cell r="E12">
            <v>3.1616009789557475E-2</v>
          </cell>
        </row>
        <row r="13">
          <cell r="A13">
            <v>11</v>
          </cell>
          <cell r="B13" t="str">
            <v>CASTILLA - LA MANCHA</v>
          </cell>
          <cell r="C13">
            <v>361.91037358000017</v>
          </cell>
          <cell r="D13">
            <v>3.498885319171019E-2</v>
          </cell>
          <cell r="E13">
            <v>3.1616009789557475E-2</v>
          </cell>
        </row>
        <row r="14">
          <cell r="A14">
            <v>12</v>
          </cell>
          <cell r="B14" t="str">
            <v>CANARIAS</v>
          </cell>
          <cell r="C14">
            <v>322.19877158000003</v>
          </cell>
          <cell r="D14">
            <v>4.4230987891802798E-2</v>
          </cell>
          <cell r="E14">
            <v>3.1616009789557475E-2</v>
          </cell>
        </row>
        <row r="15">
          <cell r="A15">
            <v>13</v>
          </cell>
          <cell r="B15" t="str">
            <v>NAVARRA</v>
          </cell>
          <cell r="C15">
            <v>166.04798811999996</v>
          </cell>
          <cell r="D15">
            <v>3.6262453652491367E-2</v>
          </cell>
          <cell r="E15">
            <v>3.1616009789557475E-2</v>
          </cell>
        </row>
        <row r="16">
          <cell r="A16">
            <v>14</v>
          </cell>
          <cell r="B16" t="str">
            <v>EXTREMADURA</v>
          </cell>
          <cell r="C16">
            <v>199.37227168999979</v>
          </cell>
          <cell r="D16">
            <v>3.1460874441283204E-2</v>
          </cell>
          <cell r="E16">
            <v>3.1616009789557475E-2</v>
          </cell>
        </row>
        <row r="17">
          <cell r="A17">
            <v>15</v>
          </cell>
          <cell r="B17" t="str">
            <v>ILLES BALEARS</v>
          </cell>
          <cell r="C17">
            <v>191.49694799999995</v>
          </cell>
          <cell r="D17">
            <v>4.2437198976862378E-2</v>
          </cell>
          <cell r="E17">
            <v>3.1616009789557475E-2</v>
          </cell>
        </row>
        <row r="18">
          <cell r="A18">
            <v>16</v>
          </cell>
          <cell r="B18" t="str">
            <v>MADRID</v>
          </cell>
          <cell r="C18">
            <v>1442.4577739399999</v>
          </cell>
          <cell r="D18">
            <v>3.4360431721311535E-2</v>
          </cell>
          <cell r="E18">
            <v>3.1616009789557475E-2</v>
          </cell>
        </row>
        <row r="19">
          <cell r="A19">
            <v>17</v>
          </cell>
          <cell r="B19" t="str">
            <v>CASTILLA Y LEÓN</v>
          </cell>
          <cell r="C19">
            <v>631.88784117999899</v>
          </cell>
          <cell r="D19">
            <v>2.9675453682873387E-2</v>
          </cell>
          <cell r="E19">
            <v>3.1616009789557475E-2</v>
          </cell>
        </row>
        <row r="20">
          <cell r="A20">
            <v>18</v>
          </cell>
          <cell r="B20" t="str">
            <v>CEUTA</v>
          </cell>
          <cell r="C20">
            <v>9.2213127599999982</v>
          </cell>
          <cell r="D20">
            <v>2.7796292227080244E-2</v>
          </cell>
          <cell r="E20">
            <v>3.1616009789557475E-2</v>
          </cell>
        </row>
        <row r="21">
          <cell r="A21">
            <v>19</v>
          </cell>
          <cell r="B21" t="str">
            <v>MELILLA</v>
          </cell>
          <cell r="C21">
            <v>8.1335916800000021</v>
          </cell>
          <cell r="D21">
            <v>4.5254922047184065E-2</v>
          </cell>
          <cell r="E21">
            <v>3.1616009789557475E-2</v>
          </cell>
        </row>
        <row r="26">
          <cell r="A26">
            <v>1</v>
          </cell>
          <cell r="B26" t="str">
            <v>PAÍS VASCO</v>
          </cell>
          <cell r="C26">
            <v>565972</v>
          </cell>
          <cell r="D26">
            <v>9.1883477556931048E-3</v>
          </cell>
          <cell r="E26">
            <v>8.6699580140476851E-3</v>
          </cell>
        </row>
        <row r="27">
          <cell r="A27">
            <v>2</v>
          </cell>
          <cell r="B27" t="str">
            <v>CATALUÑA</v>
          </cell>
          <cell r="C27">
            <v>1742809</v>
          </cell>
          <cell r="D27">
            <v>4.7539351410124109E-3</v>
          </cell>
          <cell r="E27">
            <v>8.6699580140476851E-3</v>
          </cell>
        </row>
        <row r="28">
          <cell r="A28">
            <v>3</v>
          </cell>
          <cell r="B28" t="str">
            <v>GALICIA</v>
          </cell>
          <cell r="C28">
            <v>766307</v>
          </cell>
          <cell r="D28">
            <v>2.4606698359290746E-3</v>
          </cell>
          <cell r="E28">
            <v>8.6699580140476851E-3</v>
          </cell>
        </row>
        <row r="29">
          <cell r="A29">
            <v>4</v>
          </cell>
          <cell r="B29" t="str">
            <v>ANDALUCÍA</v>
          </cell>
          <cell r="C29">
            <v>1600309</v>
          </cell>
          <cell r="D29">
            <v>1.1289499028085626E-2</v>
          </cell>
          <cell r="E29">
            <v>8.6699580140476851E-3</v>
          </cell>
        </row>
        <row r="30">
          <cell r="A30">
            <v>5</v>
          </cell>
          <cell r="B30" t="str">
            <v>ASTURIAS</v>
          </cell>
          <cell r="C30">
            <v>300107</v>
          </cell>
          <cell r="D30">
            <v>-2.3867697166126689E-3</v>
          </cell>
          <cell r="E30">
            <v>8.6699580140476851E-3</v>
          </cell>
        </row>
        <row r="31">
          <cell r="A31">
            <v>6</v>
          </cell>
          <cell r="B31" t="str">
            <v>CANTABRIA</v>
          </cell>
          <cell r="C31">
            <v>143030</v>
          </cell>
          <cell r="D31">
            <v>1.014167266974586E-2</v>
          </cell>
          <cell r="E31">
            <v>8.6699580140476851E-3</v>
          </cell>
        </row>
        <row r="32">
          <cell r="A32">
            <v>7</v>
          </cell>
          <cell r="B32" t="str">
            <v>RIOJA (LA)</v>
          </cell>
          <cell r="C32">
            <v>71108</v>
          </cell>
          <cell r="D32">
            <v>1.3309772850343515E-2</v>
          </cell>
          <cell r="E32">
            <v>8.6699580140476851E-3</v>
          </cell>
        </row>
        <row r="33">
          <cell r="A33">
            <v>8</v>
          </cell>
          <cell r="B33" t="str">
            <v>MURCIA</v>
          </cell>
          <cell r="C33">
            <v>252253</v>
          </cell>
          <cell r="D33">
            <v>9.5652417524803024E-3</v>
          </cell>
          <cell r="E33">
            <v>8.6699580140476851E-3</v>
          </cell>
        </row>
        <row r="34">
          <cell r="A34">
            <v>9</v>
          </cell>
          <cell r="B34" t="str">
            <v>C. VALENCIANA</v>
          </cell>
          <cell r="C34">
            <v>1009234</v>
          </cell>
          <cell r="D34">
            <v>8.1723944686244998E-3</v>
          </cell>
          <cell r="E34">
            <v>8.6699580140476851E-3</v>
          </cell>
        </row>
        <row r="35">
          <cell r="A35">
            <v>10</v>
          </cell>
          <cell r="B35" t="str">
            <v>ARAGÓN</v>
          </cell>
          <cell r="C35">
            <v>305377</v>
          </cell>
          <cell r="D35">
            <v>4.5791733144726621E-3</v>
          </cell>
          <cell r="E35">
            <v>8.6699580140476851E-3</v>
          </cell>
        </row>
        <row r="36">
          <cell r="A36">
            <v>11</v>
          </cell>
          <cell r="B36" t="str">
            <v>CASTILLA - LA MANCHA</v>
          </cell>
          <cell r="C36">
            <v>378262</v>
          </cell>
          <cell r="D36">
            <v>1.2210361815257809E-2</v>
          </cell>
          <cell r="E36">
            <v>8.6699580140476851E-3</v>
          </cell>
        </row>
        <row r="37">
          <cell r="A37">
            <v>12</v>
          </cell>
          <cell r="B37" t="str">
            <v>CANARIAS</v>
          </cell>
          <cell r="C37">
            <v>340412</v>
          </cell>
          <cell r="D37">
            <v>2.3318453051960786E-2</v>
          </cell>
          <cell r="E37">
            <v>8.6699580140476851E-3</v>
          </cell>
        </row>
        <row r="38">
          <cell r="A38">
            <v>13</v>
          </cell>
          <cell r="B38" t="str">
            <v>NAVARRA</v>
          </cell>
          <cell r="C38">
            <v>139489</v>
          </cell>
          <cell r="D38">
            <v>1.3787138787138886E-2</v>
          </cell>
          <cell r="E38">
            <v>8.6699580140476851E-3</v>
          </cell>
        </row>
        <row r="39">
          <cell r="A39">
            <v>14</v>
          </cell>
          <cell r="B39" t="str">
            <v>EXTREMADURA</v>
          </cell>
          <cell r="C39">
            <v>231188</v>
          </cell>
          <cell r="D39">
            <v>8.8981405111958622E-3</v>
          </cell>
          <cell r="E39">
            <v>8.6699580140476851E-3</v>
          </cell>
        </row>
        <row r="40">
          <cell r="A40">
            <v>15</v>
          </cell>
          <cell r="B40" t="str">
            <v>ILLES BALEARS</v>
          </cell>
          <cell r="C40">
            <v>198468</v>
          </cell>
          <cell r="D40">
            <v>1.5150430165826068E-2</v>
          </cell>
          <cell r="E40">
            <v>8.6699580140476851E-3</v>
          </cell>
        </row>
        <row r="41">
          <cell r="A41">
            <v>16</v>
          </cell>
          <cell r="B41" t="str">
            <v>MADRID</v>
          </cell>
          <cell r="C41">
            <v>1187017</v>
          </cell>
          <cell r="D41">
            <v>1.3492837346548159E-2</v>
          </cell>
          <cell r="E41">
            <v>8.6699580140476851E-3</v>
          </cell>
        </row>
        <row r="42">
          <cell r="A42">
            <v>17</v>
          </cell>
          <cell r="B42" t="str">
            <v>CASTILLA Y LEÓN</v>
          </cell>
          <cell r="C42">
            <v>614060</v>
          </cell>
          <cell r="D42">
            <v>4.7730236622198774E-3</v>
          </cell>
          <cell r="E42">
            <v>8.6699580140476851E-3</v>
          </cell>
        </row>
        <row r="43">
          <cell r="A43">
            <v>18</v>
          </cell>
          <cell r="B43" t="str">
            <v>CEUTA</v>
          </cell>
          <cell r="C43">
            <v>8833</v>
          </cell>
          <cell r="D43">
            <v>6.036446469248391E-3</v>
          </cell>
          <cell r="E43">
            <v>8.6699580140476851E-3</v>
          </cell>
        </row>
        <row r="44">
          <cell r="A44">
            <v>19</v>
          </cell>
          <cell r="B44" t="str">
            <v>MELILLA</v>
          </cell>
          <cell r="C44">
            <v>8092</v>
          </cell>
          <cell r="D44">
            <v>2.4777006937561907E-3</v>
          </cell>
          <cell r="E44">
            <v>8.6699580140476851E-3</v>
          </cell>
        </row>
        <row r="49">
          <cell r="A49">
            <v>1</v>
          </cell>
          <cell r="B49" t="str">
            <v>PAÍS VASCO</v>
          </cell>
          <cell r="C49">
            <v>1284.9686910836579</v>
          </cell>
          <cell r="D49">
            <v>2.1280298858627367E-2</v>
          </cell>
          <cell r="E49">
            <v>2.2748820457276331E-2</v>
          </cell>
        </row>
        <row r="50">
          <cell r="A50">
            <v>2</v>
          </cell>
          <cell r="B50" t="str">
            <v>CATALUÑA</v>
          </cell>
          <cell r="C50">
            <v>1076.1043108108809</v>
          </cell>
          <cell r="D50">
            <v>2.4018468145865945E-2</v>
          </cell>
          <cell r="E50">
            <v>2.2748820457276331E-2</v>
          </cell>
        </row>
        <row r="51">
          <cell r="A51">
            <v>3</v>
          </cell>
          <cell r="B51" t="str">
            <v>GALICIA</v>
          </cell>
          <cell r="C51">
            <v>882.63531781648885</v>
          </cell>
          <cell r="D51">
            <v>2.4817008175004762E-2</v>
          </cell>
          <cell r="E51">
            <v>2.2748820457276331E-2</v>
          </cell>
        </row>
        <row r="52">
          <cell r="A52">
            <v>4</v>
          </cell>
          <cell r="B52" t="str">
            <v>ANDALUCÍA</v>
          </cell>
          <cell r="C52">
            <v>926.469960945043</v>
          </cell>
          <cell r="D52">
            <v>2.1781793653717907E-2</v>
          </cell>
          <cell r="E52">
            <v>2.2748820457276331E-2</v>
          </cell>
        </row>
        <row r="53">
          <cell r="A53">
            <v>5</v>
          </cell>
          <cell r="B53" t="str">
            <v>ASTURIAS</v>
          </cell>
          <cell r="C53">
            <v>1218.4803825968743</v>
          </cell>
          <cell r="D53">
            <v>2.1088795145888906E-2</v>
          </cell>
          <cell r="E53">
            <v>2.2748820457276331E-2</v>
          </cell>
        </row>
        <row r="54">
          <cell r="A54">
            <v>6</v>
          </cell>
          <cell r="B54" t="str">
            <v>CANTABRIA</v>
          </cell>
          <cell r="C54">
            <v>1094.3089356079147</v>
          </cell>
          <cell r="D54">
            <v>2.2711878991832357E-2</v>
          </cell>
          <cell r="E54">
            <v>2.2748820457276331E-2</v>
          </cell>
        </row>
        <row r="55">
          <cell r="A55">
            <v>7</v>
          </cell>
          <cell r="B55" t="str">
            <v>RIOJA (LA)</v>
          </cell>
          <cell r="C55">
            <v>1018.0572478483425</v>
          </cell>
          <cell r="D55">
            <v>2.5668590872868879E-2</v>
          </cell>
          <cell r="E55">
            <v>2.2748820457276331E-2</v>
          </cell>
        </row>
        <row r="56">
          <cell r="A56">
            <v>8</v>
          </cell>
          <cell r="B56" t="str">
            <v>MURCIA</v>
          </cell>
          <cell r="C56">
            <v>914.57729870407888</v>
          </cell>
          <cell r="D56">
            <v>2.3919626582814546E-2</v>
          </cell>
          <cell r="E56">
            <v>2.2748820457276331E-2</v>
          </cell>
        </row>
        <row r="57">
          <cell r="A57">
            <v>9</v>
          </cell>
          <cell r="B57" t="str">
            <v>C. VALENCIANA</v>
          </cell>
          <cell r="C57">
            <v>954.92064375556049</v>
          </cell>
          <cell r="D57">
            <v>2.3292486273960078E-2</v>
          </cell>
          <cell r="E57">
            <v>2.2748820457276331E-2</v>
          </cell>
        </row>
        <row r="58">
          <cell r="A58">
            <v>10</v>
          </cell>
          <cell r="B58" t="str">
            <v>ARAGÓN</v>
          </cell>
          <cell r="C58">
            <v>1092.7170681812968</v>
          </cell>
          <cell r="D58">
            <v>2.3630161484227141E-2</v>
          </cell>
          <cell r="E58">
            <v>2.2748820457276331E-2</v>
          </cell>
        </row>
        <row r="59">
          <cell r="A59">
            <v>11</v>
          </cell>
          <cell r="B59" t="str">
            <v>CASTILLA - LA MANCHA</v>
          </cell>
          <cell r="C59">
            <v>956.7716915259798</v>
          </cell>
          <cell r="D59">
            <v>2.2503712899759609E-2</v>
          </cell>
          <cell r="E59">
            <v>2.2748820457276331E-2</v>
          </cell>
        </row>
        <row r="60">
          <cell r="A60">
            <v>12</v>
          </cell>
          <cell r="B60" t="str">
            <v>CANARIAS</v>
          </cell>
          <cell r="C60">
            <v>946.49651475271139</v>
          </cell>
          <cell r="D60">
            <v>2.0435998957579748E-2</v>
          </cell>
          <cell r="E60">
            <v>2.2748820457276331E-2</v>
          </cell>
        </row>
        <row r="61">
          <cell r="A61">
            <v>13</v>
          </cell>
          <cell r="B61" t="str">
            <v>NAVARRA</v>
          </cell>
          <cell r="C61">
            <v>1190.4020253926831</v>
          </cell>
          <cell r="D61">
            <v>2.2169658703937722E-2</v>
          </cell>
          <cell r="E61">
            <v>2.2748820457276331E-2</v>
          </cell>
        </row>
        <row r="62">
          <cell r="A62">
            <v>14</v>
          </cell>
          <cell r="B62" t="str">
            <v>EXTREMADURA</v>
          </cell>
          <cell r="C62">
            <v>862.38157555755402</v>
          </cell>
          <cell r="D62">
            <v>2.2363738244829401E-2</v>
          </cell>
          <cell r="E62">
            <v>2.2748820457276331E-2</v>
          </cell>
        </row>
        <row r="63">
          <cell r="A63">
            <v>15</v>
          </cell>
          <cell r="B63" t="str">
            <v>ILLES BALEARS</v>
          </cell>
          <cell r="C63">
            <v>964.87568776830494</v>
          </cell>
          <cell r="D63">
            <v>2.6879532333527134E-2</v>
          </cell>
          <cell r="E63">
            <v>2.2748820457276331E-2</v>
          </cell>
        </row>
        <row r="64">
          <cell r="A64">
            <v>16</v>
          </cell>
          <cell r="B64" t="str">
            <v>MADRID</v>
          </cell>
          <cell r="C64">
            <v>1215.1955481176765</v>
          </cell>
          <cell r="D64">
            <v>2.0589779824589094E-2</v>
          </cell>
          <cell r="E64">
            <v>2.2748820457276331E-2</v>
          </cell>
        </row>
        <row r="65">
          <cell r="A65">
            <v>17</v>
          </cell>
          <cell r="B65" t="str">
            <v>CASTILLA Y LEÓN</v>
          </cell>
          <cell r="C65">
            <v>1029.0327348793262</v>
          </cell>
          <cell r="D65">
            <v>2.478413475900143E-2</v>
          </cell>
          <cell r="E65">
            <v>2.2748820457276331E-2</v>
          </cell>
        </row>
        <row r="66">
          <cell r="A66">
            <v>18</v>
          </cell>
          <cell r="B66" t="str">
            <v>CEUTA</v>
          </cell>
          <cell r="C66">
            <v>1043.961594022416</v>
          </cell>
          <cell r="D66">
            <v>2.1629281756341712E-2</v>
          </cell>
          <cell r="E66">
            <v>2.2748820457276331E-2</v>
          </cell>
        </row>
        <row r="67">
          <cell r="A67">
            <v>19</v>
          </cell>
          <cell r="B67" t="str">
            <v>MELILLA</v>
          </cell>
          <cell r="C67">
            <v>1005.1398517053882</v>
          </cell>
          <cell r="D67">
            <v>4.26714941627373E-2</v>
          </cell>
          <cell r="E67">
            <v>2.2748820457276331E-2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zoomScaleNormal="100" workbookViewId="0">
      <selection activeCell="K32" sqref="K32"/>
    </sheetView>
  </sheetViews>
  <sheetFormatPr baseColWidth="10" defaultColWidth="11.44140625" defaultRowHeight="14.4"/>
  <cols>
    <col min="1" max="1" width="13.88671875" style="13" customWidth="1"/>
    <col min="2" max="2" width="11.44140625" style="13"/>
    <col min="3" max="3" width="26.33203125" style="13" customWidth="1"/>
    <col min="4" max="4" width="13.6640625" style="13" customWidth="1"/>
    <col min="5" max="5" width="20" style="13" customWidth="1"/>
    <col min="6" max="16384" width="11.441406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6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76"/>
      <c r="M11" s="276"/>
    </row>
    <row r="12" spans="1:18">
      <c r="A12" s="18"/>
      <c r="B12" s="18"/>
      <c r="C12" s="18"/>
      <c r="D12" s="18"/>
      <c r="E12" s="18"/>
      <c r="L12" s="276"/>
      <c r="M12" s="276"/>
    </row>
    <row r="13" spans="1:18">
      <c r="A13" s="18"/>
      <c r="B13" s="18"/>
      <c r="C13" s="18"/>
      <c r="D13" s="18"/>
      <c r="E13" s="18"/>
      <c r="L13" s="276"/>
      <c r="M13" s="276"/>
    </row>
    <row r="14" spans="1:18">
      <c r="A14" s="18"/>
      <c r="B14" s="18"/>
      <c r="C14" s="18"/>
      <c r="D14" s="18"/>
      <c r="E14" s="18"/>
    </row>
    <row r="15" spans="1:18" ht="15.6">
      <c r="A15" s="18"/>
      <c r="B15" s="18"/>
      <c r="C15" s="18"/>
      <c r="D15" s="18"/>
      <c r="E15" s="18"/>
      <c r="P15" s="282"/>
      <c r="Q15" s="283"/>
      <c r="R15" s="284"/>
    </row>
    <row r="16" spans="1:18" ht="15.6">
      <c r="A16" s="18"/>
      <c r="B16" s="18"/>
      <c r="C16" s="18"/>
      <c r="D16" s="18"/>
      <c r="E16" s="18"/>
      <c r="P16" s="282"/>
      <c r="Q16" s="283"/>
      <c r="R16" s="284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5" customHeight="1">
      <c r="A20" s="18"/>
      <c r="B20" s="18"/>
      <c r="C20" s="18"/>
      <c r="D20" s="18"/>
      <c r="E20" s="18"/>
    </row>
    <row r="21" spans="1:13" ht="15.6">
      <c r="A21" s="18"/>
      <c r="B21" s="18"/>
      <c r="C21" s="18"/>
      <c r="D21" s="18"/>
      <c r="E21" s="18"/>
      <c r="L21" s="283"/>
      <c r="M21" s="284"/>
    </row>
    <row r="22" spans="1:13" ht="1.35" customHeight="1">
      <c r="A22" s="18"/>
      <c r="B22" s="18"/>
      <c r="C22" s="18"/>
      <c r="D22" s="18"/>
      <c r="E22" s="18"/>
      <c r="L22" s="283"/>
      <c r="M22" s="284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6">
      <c r="A36" s="18"/>
      <c r="B36" s="18"/>
      <c r="C36" s="18"/>
      <c r="D36" s="18"/>
      <c r="E36" s="18"/>
      <c r="I36" s="19"/>
    </row>
    <row r="37" spans="1:10" ht="15.6">
      <c r="A37" s="18"/>
      <c r="B37" s="18"/>
      <c r="C37" s="18"/>
      <c r="D37" s="18"/>
      <c r="E37" s="18"/>
      <c r="J37" s="282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6">
      <c r="A49" s="18"/>
      <c r="B49" s="18"/>
      <c r="C49" s="18"/>
      <c r="D49" s="18"/>
      <c r="E49" s="18"/>
      <c r="G49" s="282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6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6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55" activePane="bottomLeft" state="frozen"/>
      <selection activeCell="J28" sqref="J28"/>
      <selection pane="bottomLeft" activeCell="L94" sqref="L94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1" width="11.44140625" style="174"/>
    <col min="12" max="12" width="34.88671875" style="174" customWidth="1"/>
    <col min="13" max="16384" width="11.44140625" style="174"/>
  </cols>
  <sheetData>
    <row r="1" spans="1:234" s="1" customFormat="1" ht="15.75" customHeight="1">
      <c r="A1" s="3"/>
      <c r="B1" s="8"/>
      <c r="E1" s="164"/>
    </row>
    <row r="2" spans="1:234" s="1" customFormat="1">
      <c r="A2" s="3"/>
      <c r="B2" s="8"/>
      <c r="E2" s="164"/>
    </row>
    <row r="3" spans="1:234" s="1" customFormat="1" ht="18">
      <c r="A3" s="3"/>
      <c r="B3" s="11"/>
      <c r="C3" s="165" t="s">
        <v>46</v>
      </c>
      <c r="D3" s="166"/>
      <c r="E3" s="167"/>
      <c r="F3" s="166"/>
      <c r="G3" s="166"/>
      <c r="H3" s="166"/>
      <c r="I3" s="166"/>
    </row>
    <row r="4" spans="1:234" s="1" customFormat="1">
      <c r="A4" s="3"/>
      <c r="B4" s="8"/>
      <c r="C4" s="168"/>
      <c r="D4" s="166"/>
      <c r="E4" s="167"/>
      <c r="F4" s="166"/>
      <c r="G4" s="166"/>
      <c r="H4" s="166"/>
      <c r="I4" s="166"/>
    </row>
    <row r="5" spans="1:234" s="1" customFormat="1" ht="18">
      <c r="A5" s="3"/>
      <c r="B5" s="10"/>
      <c r="C5" s="169" t="s">
        <v>212</v>
      </c>
      <c r="D5" s="166"/>
      <c r="E5" s="167"/>
      <c r="F5" s="166"/>
      <c r="G5" s="166"/>
      <c r="H5" s="166"/>
      <c r="I5" s="166"/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09" t="s">
        <v>167</v>
      </c>
      <c r="C7" s="511" t="s">
        <v>47</v>
      </c>
      <c r="D7" s="175" t="s">
        <v>48</v>
      </c>
      <c r="E7" s="176"/>
      <c r="F7" s="175" t="s">
        <v>49</v>
      </c>
      <c r="G7" s="175"/>
      <c r="H7" s="175" t="s">
        <v>50</v>
      </c>
      <c r="I7" s="175"/>
    </row>
    <row r="8" spans="1:234" ht="24" customHeight="1">
      <c r="B8" s="510"/>
      <c r="C8" s="512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</row>
    <row r="10" spans="1:234" s="188" customFormat="1" ht="18" customHeight="1">
      <c r="A10" s="187"/>
      <c r="B10" s="170"/>
      <c r="C10" s="183" t="s">
        <v>52</v>
      </c>
      <c r="D10" s="184">
        <v>205814</v>
      </c>
      <c r="E10" s="185">
        <v>916.27042888238918</v>
      </c>
      <c r="F10" s="184">
        <v>922128</v>
      </c>
      <c r="G10" s="185">
        <v>1076.288273851352</v>
      </c>
      <c r="H10" s="184">
        <v>391831</v>
      </c>
      <c r="I10" s="185">
        <v>687.39425060804274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9955</v>
      </c>
      <c r="E11" s="191">
        <v>906.72617277749885</v>
      </c>
      <c r="F11" s="190">
        <v>65180</v>
      </c>
      <c r="G11" s="191">
        <v>967.46168625345194</v>
      </c>
      <c r="H11" s="190">
        <v>28468</v>
      </c>
      <c r="I11" s="191">
        <v>623.69104081776027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37224</v>
      </c>
      <c r="E12" s="191">
        <v>999.6118377928218</v>
      </c>
      <c r="F12" s="190">
        <v>117956</v>
      </c>
      <c r="G12" s="191">
        <v>1227.4794720912882</v>
      </c>
      <c r="H12" s="190">
        <v>56395</v>
      </c>
      <c r="I12" s="191">
        <v>768.03440251795382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15443</v>
      </c>
      <c r="E13" s="191">
        <v>853.45310172893869</v>
      </c>
      <c r="F13" s="190">
        <v>106919</v>
      </c>
      <c r="G13" s="191">
        <v>983.16017209289282</v>
      </c>
      <c r="H13" s="190">
        <v>43363</v>
      </c>
      <c r="I13" s="191">
        <v>635.84689228143804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21758</v>
      </c>
      <c r="E14" s="191">
        <v>913.71803428623969</v>
      </c>
      <c r="F14" s="190">
        <v>113812</v>
      </c>
      <c r="G14" s="191">
        <v>1011.597296330791</v>
      </c>
      <c r="H14" s="190">
        <v>45370</v>
      </c>
      <c r="I14" s="191">
        <v>626.46753008595999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11752</v>
      </c>
      <c r="E15" s="191">
        <v>861.15500425459493</v>
      </c>
      <c r="F15" s="190">
        <v>57702</v>
      </c>
      <c r="G15" s="191">
        <v>1107.1345176943607</v>
      </c>
      <c r="H15" s="190">
        <v>24997</v>
      </c>
      <c r="I15" s="191">
        <v>706.93831219746357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21377</v>
      </c>
      <c r="E16" s="191">
        <v>845.84250222201445</v>
      </c>
      <c r="F16" s="190">
        <v>79589</v>
      </c>
      <c r="G16" s="191">
        <v>976.80698174370832</v>
      </c>
      <c r="H16" s="190">
        <v>36581</v>
      </c>
      <c r="I16" s="191">
        <v>660.18027664634656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30559</v>
      </c>
      <c r="E17" s="191">
        <v>969.04577603979192</v>
      </c>
      <c r="F17" s="190">
        <v>163549</v>
      </c>
      <c r="G17" s="191">
        <v>1090.0035057994853</v>
      </c>
      <c r="H17" s="190">
        <v>66033</v>
      </c>
      <c r="I17" s="191">
        <v>686.5085852528282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57746</v>
      </c>
      <c r="E18" s="191">
        <v>891.31333875939458</v>
      </c>
      <c r="F18" s="190">
        <v>217421</v>
      </c>
      <c r="G18" s="191">
        <v>1124.461151222743</v>
      </c>
      <c r="H18" s="190">
        <v>90624</v>
      </c>
      <c r="I18" s="191">
        <v>718.63045330155353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22244</v>
      </c>
      <c r="E20" s="185">
        <v>1056.4211643589281</v>
      </c>
      <c r="F20" s="184">
        <v>198983</v>
      </c>
      <c r="G20" s="185">
        <v>1249.2256052024545</v>
      </c>
      <c r="H20" s="184">
        <v>74024</v>
      </c>
      <c r="I20" s="185">
        <v>778.69539446665942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5300</v>
      </c>
      <c r="E21" s="191">
        <v>955.20723207547167</v>
      </c>
      <c r="F21" s="190">
        <v>33320</v>
      </c>
      <c r="G21" s="191">
        <v>1133.425018607443</v>
      </c>
      <c r="H21" s="190">
        <v>13127</v>
      </c>
      <c r="I21" s="191">
        <v>725.33143140092932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3310</v>
      </c>
      <c r="E22" s="191">
        <v>959.24813293051363</v>
      </c>
      <c r="F22" s="190">
        <v>22974</v>
      </c>
      <c r="G22" s="191">
        <v>1140.3547967267343</v>
      </c>
      <c r="H22" s="190">
        <v>8496</v>
      </c>
      <c r="I22" s="191">
        <v>704.37488700564973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13634</v>
      </c>
      <c r="E23" s="191">
        <v>1119.3576888660702</v>
      </c>
      <c r="F23" s="190">
        <v>142689</v>
      </c>
      <c r="G23" s="191">
        <v>1293.7957787916378</v>
      </c>
      <c r="H23" s="190">
        <v>52401</v>
      </c>
      <c r="I23" s="191">
        <v>804.11353103948397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27621</v>
      </c>
      <c r="E25" s="185">
        <v>1134.9157727815791</v>
      </c>
      <c r="F25" s="184">
        <v>182241</v>
      </c>
      <c r="G25" s="185">
        <v>1433.381411866704</v>
      </c>
      <c r="H25" s="184">
        <v>79912</v>
      </c>
      <c r="I25" s="185">
        <v>846.86759723195519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17699</v>
      </c>
      <c r="E27" s="185">
        <v>924.22553308096508</v>
      </c>
      <c r="F27" s="184">
        <v>130023</v>
      </c>
      <c r="G27" s="185">
        <v>1103.4091709928243</v>
      </c>
      <c r="H27" s="184">
        <v>44732</v>
      </c>
      <c r="I27" s="185">
        <v>667.86256505410006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48133</v>
      </c>
      <c r="E29" s="185">
        <v>937.6264681195853</v>
      </c>
      <c r="F29" s="184">
        <v>192179</v>
      </c>
      <c r="G29" s="185">
        <v>1106.4400569260947</v>
      </c>
      <c r="H29" s="184">
        <v>81787</v>
      </c>
      <c r="I29" s="185">
        <v>701.02041987112852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26567</v>
      </c>
      <c r="E30" s="191">
        <v>979.95791884668949</v>
      </c>
      <c r="F30" s="190">
        <v>99735</v>
      </c>
      <c r="G30" s="191">
        <v>1121.1973363413044</v>
      </c>
      <c r="H30" s="190">
        <v>42066</v>
      </c>
      <c r="I30" s="191">
        <v>706.46714710217282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21566</v>
      </c>
      <c r="E31" s="191">
        <v>885.4786590002783</v>
      </c>
      <c r="F31" s="190">
        <v>92444</v>
      </c>
      <c r="G31" s="191">
        <v>1090.5188801869242</v>
      </c>
      <c r="H31" s="190">
        <v>39721</v>
      </c>
      <c r="I31" s="191">
        <v>695.25213539437573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13102</v>
      </c>
      <c r="E33" s="185">
        <v>1041.0510990688445</v>
      </c>
      <c r="F33" s="184">
        <v>88806</v>
      </c>
      <c r="G33" s="185">
        <v>1269.1648632975248</v>
      </c>
      <c r="H33" s="184">
        <v>35450</v>
      </c>
      <c r="I33" s="185">
        <v>776.91631283497861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46466</v>
      </c>
      <c r="E35" s="185">
        <v>992.90687126070736</v>
      </c>
      <c r="F35" s="184">
        <v>392663</v>
      </c>
      <c r="G35" s="185">
        <v>1181.6544967822274</v>
      </c>
      <c r="H35" s="184">
        <v>152219</v>
      </c>
      <c r="I35" s="185">
        <v>734.49014262345759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2983</v>
      </c>
      <c r="E36" s="191">
        <v>864.66737847804222</v>
      </c>
      <c r="F36" s="190">
        <v>24233</v>
      </c>
      <c r="G36" s="191">
        <v>1022.1371369619941</v>
      </c>
      <c r="H36" s="190">
        <v>10021</v>
      </c>
      <c r="I36" s="191">
        <v>684.02986827661914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4753</v>
      </c>
      <c r="E37" s="191">
        <v>1105.5606459078476</v>
      </c>
      <c r="F37" s="190">
        <v>61992</v>
      </c>
      <c r="G37" s="191">
        <v>1257.9991561814427</v>
      </c>
      <c r="H37" s="190">
        <v>20928</v>
      </c>
      <c r="I37" s="191">
        <v>754.06621320718648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13834</v>
      </c>
      <c r="E38" s="191">
        <v>1053.1220391788349</v>
      </c>
      <c r="F38" s="190">
        <v>86178</v>
      </c>
      <c r="G38" s="191">
        <v>1180.0200778620995</v>
      </c>
      <c r="H38" s="190">
        <v>35223</v>
      </c>
      <c r="I38" s="191">
        <v>717.70899270363134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3991</v>
      </c>
      <c r="E39" s="191">
        <v>964.8591856677524</v>
      </c>
      <c r="F39" s="190">
        <v>26357</v>
      </c>
      <c r="G39" s="191">
        <v>1221.0339143301587</v>
      </c>
      <c r="H39" s="190">
        <v>10511</v>
      </c>
      <c r="I39" s="191">
        <v>761.72255636951775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5365</v>
      </c>
      <c r="E40" s="191">
        <v>937.70836533084821</v>
      </c>
      <c r="F40" s="190">
        <v>51747</v>
      </c>
      <c r="G40" s="191">
        <v>1090.5809136761552</v>
      </c>
      <c r="H40" s="190">
        <v>20450</v>
      </c>
      <c r="I40" s="191">
        <v>702.36697995110023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2359</v>
      </c>
      <c r="E41" s="191">
        <v>919.04773632895285</v>
      </c>
      <c r="F41" s="190">
        <v>21584</v>
      </c>
      <c r="G41" s="191">
        <v>1124.4077747405486</v>
      </c>
      <c r="H41" s="190">
        <v>8664</v>
      </c>
      <c r="I41" s="191">
        <v>709.3318963527239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1199</v>
      </c>
      <c r="E42" s="191">
        <v>973.19819015846531</v>
      </c>
      <c r="F42" s="190">
        <v>15017</v>
      </c>
      <c r="G42" s="191">
        <v>1109.877618698808</v>
      </c>
      <c r="H42" s="190">
        <v>5308</v>
      </c>
      <c r="I42" s="191">
        <v>686.20641861341358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9628</v>
      </c>
      <c r="E43" s="191">
        <v>976.07406003323649</v>
      </c>
      <c r="F43" s="190">
        <v>74948</v>
      </c>
      <c r="G43" s="191">
        <v>1332.1886773496287</v>
      </c>
      <c r="H43" s="190">
        <v>28131</v>
      </c>
      <c r="I43" s="191">
        <v>821.57530126906261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2354</v>
      </c>
      <c r="E44" s="191">
        <v>900.33567119796089</v>
      </c>
      <c r="F44" s="190">
        <v>30607</v>
      </c>
      <c r="G44" s="191">
        <v>984.96057927924994</v>
      </c>
      <c r="H44" s="190">
        <v>12983</v>
      </c>
      <c r="I44" s="191">
        <v>663.79801278595096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44327</v>
      </c>
      <c r="E46" s="185">
        <v>913.73895977620873</v>
      </c>
      <c r="F46" s="184">
        <v>220612</v>
      </c>
      <c r="G46" s="185">
        <v>1107.0204299856764</v>
      </c>
      <c r="H46" s="184">
        <v>95922</v>
      </c>
      <c r="I46" s="185">
        <v>731.31049540251479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7090</v>
      </c>
      <c r="E47" s="191">
        <v>917.77350070521879</v>
      </c>
      <c r="F47" s="190">
        <v>43565</v>
      </c>
      <c r="G47" s="191">
        <v>1058.3453141283139</v>
      </c>
      <c r="H47" s="190">
        <v>18711</v>
      </c>
      <c r="I47" s="191">
        <v>706.56237079792629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14703</v>
      </c>
      <c r="E48" s="191">
        <v>902.0073767258383</v>
      </c>
      <c r="F48" s="190">
        <v>53239</v>
      </c>
      <c r="G48" s="191">
        <v>1132.4806416348915</v>
      </c>
      <c r="H48" s="190">
        <v>26948</v>
      </c>
      <c r="I48" s="191">
        <v>755.93730592251734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6216</v>
      </c>
      <c r="E49" s="191">
        <v>857.58632400257397</v>
      </c>
      <c r="F49" s="190">
        <v>25148</v>
      </c>
      <c r="G49" s="191">
        <v>1001.1110855734055</v>
      </c>
      <c r="H49" s="190">
        <v>11178</v>
      </c>
      <c r="I49" s="191">
        <v>695.49526391125426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5649</v>
      </c>
      <c r="E50" s="191">
        <v>1011.4427792529651</v>
      </c>
      <c r="F50" s="190">
        <v>25831</v>
      </c>
      <c r="G50" s="191">
        <v>1271.0353540319772</v>
      </c>
      <c r="H50" s="190">
        <v>9419</v>
      </c>
      <c r="I50" s="191">
        <v>787.37608663340063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10669</v>
      </c>
      <c r="E51" s="191">
        <v>908.2089642890619</v>
      </c>
      <c r="F51" s="190">
        <v>72829</v>
      </c>
      <c r="G51" s="191">
        <v>1095.9231185379449</v>
      </c>
      <c r="H51" s="190">
        <v>29666</v>
      </c>
      <c r="I51" s="191">
        <v>720.24327108474358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159807</v>
      </c>
      <c r="E53" s="185">
        <v>1089.3899301031865</v>
      </c>
      <c r="F53" s="184">
        <v>1141911</v>
      </c>
      <c r="G53" s="185">
        <v>1215.5332494476374</v>
      </c>
      <c r="H53" s="184">
        <v>391077</v>
      </c>
      <c r="I53" s="185">
        <v>752.66571524277822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120243</v>
      </c>
      <c r="E54" s="191">
        <v>1124.0263742587927</v>
      </c>
      <c r="F54" s="190">
        <v>861130</v>
      </c>
      <c r="G54" s="191">
        <v>1252.3361635177032</v>
      </c>
      <c r="H54" s="190">
        <v>290753</v>
      </c>
      <c r="I54" s="191">
        <v>779.51224833449703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12620</v>
      </c>
      <c r="E55" s="191">
        <v>960.66696275752781</v>
      </c>
      <c r="F55" s="190">
        <v>107430</v>
      </c>
      <c r="G55" s="191">
        <v>1088.1151795587823</v>
      </c>
      <c r="H55" s="190">
        <v>36031</v>
      </c>
      <c r="I55" s="191">
        <v>660.12363714579112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10248</v>
      </c>
      <c r="E56" s="191">
        <v>967.71095921155347</v>
      </c>
      <c r="F56" s="190">
        <v>62215</v>
      </c>
      <c r="G56" s="191">
        <v>1050.0039424576066</v>
      </c>
      <c r="H56" s="190">
        <v>24392</v>
      </c>
      <c r="I56" s="191">
        <v>643.89324245654313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16696</v>
      </c>
      <c r="E57" s="191">
        <v>1011.9258660757071</v>
      </c>
      <c r="F57" s="190">
        <v>111136</v>
      </c>
      <c r="G57" s="191">
        <v>1146.2023007846242</v>
      </c>
      <c r="H57" s="190">
        <v>39901</v>
      </c>
      <c r="I57" s="191">
        <v>707.09923159820551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95871</v>
      </c>
      <c r="E59" s="185">
        <v>944.64580144152001</v>
      </c>
      <c r="F59" s="184">
        <v>631175</v>
      </c>
      <c r="G59" s="185">
        <v>1092.1117895037034</v>
      </c>
      <c r="H59" s="184">
        <v>242978</v>
      </c>
      <c r="I59" s="185">
        <v>696.46675003498262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23201</v>
      </c>
      <c r="E60" s="191">
        <v>893.50545709236667</v>
      </c>
      <c r="F60" s="190">
        <v>208998</v>
      </c>
      <c r="G60" s="191">
        <v>1017.3725719863348</v>
      </c>
      <c r="H60" s="190">
        <v>80234</v>
      </c>
      <c r="I60" s="191">
        <v>673.96413640102696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13362</v>
      </c>
      <c r="E61" s="191">
        <v>959.13515416853761</v>
      </c>
      <c r="F61" s="190">
        <v>85741</v>
      </c>
      <c r="G61" s="191">
        <v>1038.9700443195204</v>
      </c>
      <c r="H61" s="190">
        <v>30201</v>
      </c>
      <c r="I61" s="191">
        <v>667.50892255223334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59308</v>
      </c>
      <c r="E62" s="191">
        <v>961.38722583799836</v>
      </c>
      <c r="F62" s="190">
        <v>336436</v>
      </c>
      <c r="G62" s="191">
        <v>1152.0838892686868</v>
      </c>
      <c r="H62" s="190">
        <v>132543</v>
      </c>
      <c r="I62" s="191">
        <v>716.68682993443622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27434</v>
      </c>
      <c r="E64" s="185">
        <v>841.07394692717082</v>
      </c>
      <c r="F64" s="184">
        <v>131912</v>
      </c>
      <c r="G64" s="185">
        <v>990.47815930317142</v>
      </c>
      <c r="H64" s="184">
        <v>60227</v>
      </c>
      <c r="I64" s="185">
        <v>678.74552742125616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17098</v>
      </c>
      <c r="E65" s="191">
        <v>834.79899578898119</v>
      </c>
      <c r="F65" s="190">
        <v>74734</v>
      </c>
      <c r="G65" s="191">
        <v>1005.060323681323</v>
      </c>
      <c r="H65" s="190">
        <v>35922</v>
      </c>
      <c r="I65" s="191">
        <v>695.37509993875619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10336</v>
      </c>
      <c r="E66" s="191">
        <v>851.4540857198142</v>
      </c>
      <c r="F66" s="190">
        <v>57178</v>
      </c>
      <c r="G66" s="191">
        <v>971.41867011787747</v>
      </c>
      <c r="H66" s="190">
        <v>24305</v>
      </c>
      <c r="I66" s="191">
        <v>654.16755976136596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70454</v>
      </c>
      <c r="E68" s="185">
        <v>902.2051717432654</v>
      </c>
      <c r="F68" s="184">
        <v>480997</v>
      </c>
      <c r="G68" s="185">
        <v>1007.6713519626941</v>
      </c>
      <c r="H68" s="184">
        <v>185394</v>
      </c>
      <c r="I68" s="185">
        <v>625.71554160328833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25717</v>
      </c>
      <c r="E69" s="191">
        <v>905.52361045222995</v>
      </c>
      <c r="F69" s="190">
        <v>188866</v>
      </c>
      <c r="G69" s="191">
        <v>1064.7087176622581</v>
      </c>
      <c r="H69" s="190">
        <v>74369</v>
      </c>
      <c r="I69" s="191">
        <v>664.17109965173665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10798</v>
      </c>
      <c r="E70" s="191">
        <v>886.90564826819775</v>
      </c>
      <c r="F70" s="190">
        <v>72159</v>
      </c>
      <c r="G70" s="191">
        <v>893.63960226721554</v>
      </c>
      <c r="H70" s="190">
        <v>27890</v>
      </c>
      <c r="I70" s="191">
        <v>538.57086697741124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10945</v>
      </c>
      <c r="E71" s="191">
        <v>923.61861489264504</v>
      </c>
      <c r="F71" s="190">
        <v>66856</v>
      </c>
      <c r="G71" s="191">
        <v>842.2437969666147</v>
      </c>
      <c r="H71" s="190">
        <v>24854</v>
      </c>
      <c r="I71" s="191">
        <v>546.85464995574159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22994</v>
      </c>
      <c r="E72" s="191">
        <v>895.48575932852054</v>
      </c>
      <c r="F72" s="190">
        <v>153116</v>
      </c>
      <c r="G72" s="191">
        <v>1063.2881557773192</v>
      </c>
      <c r="H72" s="190">
        <v>58281</v>
      </c>
      <c r="I72" s="191">
        <v>651.97748254147996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82256</v>
      </c>
      <c r="E74" s="185">
        <v>1076.7064638445829</v>
      </c>
      <c r="F74" s="184">
        <v>796296</v>
      </c>
      <c r="G74" s="185">
        <v>1390.9535924329646</v>
      </c>
      <c r="H74" s="184">
        <v>271021</v>
      </c>
      <c r="I74" s="185">
        <v>850.09588555868379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30557</v>
      </c>
      <c r="E76" s="185">
        <v>899.06536930981451</v>
      </c>
      <c r="F76" s="184">
        <v>147006</v>
      </c>
      <c r="G76" s="185">
        <v>1063.5766270084214</v>
      </c>
      <c r="H76" s="184">
        <v>61852</v>
      </c>
      <c r="I76" s="185">
        <v>679.77961731229379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10552</v>
      </c>
      <c r="E78" s="185">
        <v>1169.9161609173616</v>
      </c>
      <c r="F78" s="184">
        <v>94736</v>
      </c>
      <c r="G78" s="185">
        <v>1346.3639346183077</v>
      </c>
      <c r="H78" s="184">
        <v>29730</v>
      </c>
      <c r="I78" s="185">
        <v>816.75340699629999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41517</v>
      </c>
      <c r="E80" s="185">
        <v>1275.5591584170338</v>
      </c>
      <c r="F80" s="184">
        <v>371628</v>
      </c>
      <c r="G80" s="185">
        <v>1463.17719006641</v>
      </c>
      <c r="H80" s="184">
        <v>135042</v>
      </c>
      <c r="I80" s="185">
        <v>902.21224989262589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34" s="192" customFormat="1" ht="18" customHeight="1">
      <c r="A81" s="405"/>
      <c r="B81" s="170">
        <v>1</v>
      </c>
      <c r="C81" s="189" t="s">
        <v>188</v>
      </c>
      <c r="D81" s="190">
        <v>6422</v>
      </c>
      <c r="E81" s="191">
        <v>1264.9341529118658</v>
      </c>
      <c r="F81" s="190">
        <v>53721</v>
      </c>
      <c r="G81" s="191">
        <v>1477.0152255170233</v>
      </c>
      <c r="H81" s="190">
        <v>17009</v>
      </c>
      <c r="I81" s="191">
        <v>890.25352225292488</v>
      </c>
    </row>
    <row r="82" spans="1:234" s="192" customFormat="1" ht="18" customHeight="1">
      <c r="A82" s="405"/>
      <c r="B82" s="170">
        <v>20</v>
      </c>
      <c r="C82" s="189" t="s">
        <v>189</v>
      </c>
      <c r="D82" s="190">
        <v>12862</v>
      </c>
      <c r="E82" s="191">
        <v>1300.1425229357797</v>
      </c>
      <c r="F82" s="190">
        <v>129894</v>
      </c>
      <c r="G82" s="191">
        <v>1413.6090988036399</v>
      </c>
      <c r="H82" s="190">
        <v>43713</v>
      </c>
      <c r="I82" s="191">
        <v>880.44722553931331</v>
      </c>
    </row>
    <row r="83" spans="1:234" s="192" customFormat="1" ht="18" customHeight="1">
      <c r="A83" s="405"/>
      <c r="B83" s="170">
        <v>48</v>
      </c>
      <c r="C83" s="189" t="s">
        <v>190</v>
      </c>
      <c r="D83" s="190">
        <v>22233</v>
      </c>
      <c r="E83" s="191">
        <v>1264.4064822561058</v>
      </c>
      <c r="F83" s="190">
        <v>188013</v>
      </c>
      <c r="G83" s="191">
        <v>1493.4687366299138</v>
      </c>
      <c r="H83" s="190">
        <v>74320</v>
      </c>
      <c r="I83" s="191">
        <v>917.75073896663082</v>
      </c>
    </row>
    <row r="84" spans="1:234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34" s="188" customFormat="1" ht="18" customHeight="1">
      <c r="A85" s="187"/>
      <c r="B85" s="170">
        <v>26</v>
      </c>
      <c r="C85" s="183" t="s">
        <v>103</v>
      </c>
      <c r="D85" s="184">
        <v>4613</v>
      </c>
      <c r="E85" s="185">
        <v>1018.5571710383699</v>
      </c>
      <c r="F85" s="184">
        <v>48363</v>
      </c>
      <c r="G85" s="185">
        <v>1143.2024946756819</v>
      </c>
      <c r="H85" s="184">
        <v>16005</v>
      </c>
      <c r="I85" s="185">
        <v>730.2551546391752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34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34" s="188" customFormat="1" ht="18" customHeight="1">
      <c r="A87" s="187"/>
      <c r="B87" s="170">
        <v>51</v>
      </c>
      <c r="C87" s="189" t="s">
        <v>104</v>
      </c>
      <c r="D87" s="190">
        <v>970</v>
      </c>
      <c r="E87" s="191">
        <v>1140.4054432989692</v>
      </c>
      <c r="F87" s="190">
        <v>4372</v>
      </c>
      <c r="G87" s="191">
        <v>1304.118010064044</v>
      </c>
      <c r="H87" s="190">
        <v>2668</v>
      </c>
      <c r="I87" s="191">
        <v>799.51812593703141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</row>
    <row r="88" spans="1:234" s="188" customFormat="1" ht="18" customHeight="1">
      <c r="A88" s="187"/>
      <c r="B88" s="170">
        <v>52</v>
      </c>
      <c r="C88" s="189" t="s">
        <v>105</v>
      </c>
      <c r="D88" s="193">
        <v>1257</v>
      </c>
      <c r="E88" s="194">
        <v>1093.2599761336517</v>
      </c>
      <c r="F88" s="193">
        <v>3844</v>
      </c>
      <c r="G88" s="194">
        <v>1259.2436498439126</v>
      </c>
      <c r="H88" s="193">
        <v>2231</v>
      </c>
      <c r="I88" s="194">
        <v>750.11110264455408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</row>
    <row r="89" spans="1:234" s="188" customFormat="1" ht="18" hidden="1" customHeight="1">
      <c r="A89" s="187"/>
      <c r="B89" s="170"/>
      <c r="C89" s="189"/>
      <c r="D89" s="195"/>
      <c r="E89" s="196"/>
      <c r="F89" s="195"/>
      <c r="G89" s="196"/>
      <c r="H89" s="195"/>
      <c r="I89" s="196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</row>
    <row r="90" spans="1:234" s="188" customFormat="1" ht="18" customHeight="1">
      <c r="A90" s="187"/>
      <c r="B90" s="197"/>
      <c r="C90" s="197" t="s">
        <v>45</v>
      </c>
      <c r="D90" s="198">
        <v>950694</v>
      </c>
      <c r="E90" s="199">
        <v>994.02118047447777</v>
      </c>
      <c r="F90" s="198">
        <v>6179875</v>
      </c>
      <c r="G90" s="199">
        <v>1193.0800292821434</v>
      </c>
      <c r="H90" s="198">
        <v>2354102</v>
      </c>
      <c r="I90" s="199">
        <v>741.63056491605028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</row>
    <row r="91" spans="1:234" ht="18" customHeight="1">
      <c r="C91" s="200"/>
    </row>
    <row r="92" spans="1:234" ht="18" customHeight="1">
      <c r="B92" s="201"/>
      <c r="D92" s="202"/>
      <c r="E92" s="203"/>
      <c r="F92" s="202"/>
      <c r="G92" s="203"/>
      <c r="H92" s="202"/>
      <c r="I92" s="203"/>
    </row>
    <row r="93" spans="1:234" ht="18" customHeight="1">
      <c r="B93" s="201"/>
      <c r="D93" s="202"/>
      <c r="E93" s="203"/>
      <c r="F93" s="202"/>
      <c r="G93" s="203"/>
      <c r="H93" s="202"/>
      <c r="I93" s="203"/>
    </row>
    <row r="94" spans="1:234" ht="18" customHeight="1">
      <c r="B94" s="201"/>
      <c r="C94" s="204"/>
      <c r="D94" s="202"/>
      <c r="E94" s="203"/>
      <c r="F94" s="202"/>
      <c r="G94" s="203"/>
      <c r="H94" s="202"/>
      <c r="I94" s="203"/>
    </row>
    <row r="95" spans="1:234" ht="18" customHeight="1">
      <c r="B95" s="201"/>
      <c r="E95" s="203"/>
    </row>
    <row r="96" spans="1:234" ht="18" customHeight="1">
      <c r="B96" s="201"/>
      <c r="E96" s="203"/>
    </row>
    <row r="97" spans="2:5" ht="18" customHeight="1">
      <c r="B97" s="201"/>
      <c r="E97" s="203"/>
    </row>
    <row r="98" spans="2:5" ht="18" customHeight="1">
      <c r="B98" s="201"/>
      <c r="E98" s="203"/>
    </row>
    <row r="99" spans="2:5" ht="18" customHeight="1">
      <c r="B99" s="201"/>
      <c r="E99" s="203"/>
    </row>
    <row r="100" spans="2:5" ht="18" customHeight="1">
      <c r="B100" s="205"/>
      <c r="E100" s="203"/>
    </row>
    <row r="101" spans="2:5" ht="18" customHeight="1">
      <c r="B101" s="205"/>
    </row>
    <row r="102" spans="2:5" ht="18" customHeight="1">
      <c r="B102" s="205"/>
    </row>
    <row r="103" spans="2:5" ht="18" customHeight="1">
      <c r="B103" s="205"/>
    </row>
    <row r="104" spans="2:5" ht="18" customHeight="1">
      <c r="B104" s="205"/>
    </row>
    <row r="105" spans="2:5" ht="18" customHeight="1">
      <c r="B105" s="205"/>
    </row>
    <row r="106" spans="2:5" ht="18" customHeight="1">
      <c r="B106" s="205"/>
    </row>
    <row r="107" spans="2:5" ht="18" customHeight="1">
      <c r="B107" s="205"/>
    </row>
    <row r="108" spans="2:5" ht="18" customHeight="1">
      <c r="B108" s="206"/>
    </row>
    <row r="109" spans="2:5" ht="18" customHeight="1">
      <c r="B109" s="206"/>
    </row>
    <row r="110" spans="2:5" ht="18" customHeight="1">
      <c r="B110" s="206"/>
    </row>
    <row r="111" spans="2:5" ht="18" customHeight="1">
      <c r="B111" s="206"/>
    </row>
    <row r="112" spans="2:5" ht="18" customHeight="1">
      <c r="B112" s="206"/>
    </row>
    <row r="113" spans="2:2" ht="18" customHeight="1">
      <c r="B113" s="206"/>
    </row>
    <row r="114" spans="2:2" ht="18" customHeight="1">
      <c r="B114" s="206"/>
    </row>
    <row r="115" spans="2:2">
      <c r="B115" s="206"/>
    </row>
    <row r="116" spans="2:2" ht="12.9" customHeight="1">
      <c r="B116" s="206"/>
    </row>
    <row r="117" spans="2:2">
      <c r="B117" s="206"/>
    </row>
    <row r="118" spans="2:2">
      <c r="B118" s="206"/>
    </row>
    <row r="119" spans="2:2">
      <c r="B119" s="206"/>
    </row>
    <row r="120" spans="2:2">
      <c r="B120" s="206"/>
    </row>
    <row r="121" spans="2:2">
      <c r="B121" s="206"/>
    </row>
    <row r="122" spans="2:2">
      <c r="B122" s="206"/>
    </row>
    <row r="123" spans="2:2">
      <c r="B123" s="206"/>
    </row>
    <row r="124" spans="2:2">
      <c r="B124" s="206"/>
    </row>
    <row r="125" spans="2:2">
      <c r="B125" s="206"/>
    </row>
    <row r="126" spans="2:2">
      <c r="B126" s="206"/>
    </row>
    <row r="127" spans="2:2">
      <c r="B127" s="206"/>
    </row>
    <row r="128" spans="2:2">
      <c r="B128" s="206"/>
    </row>
    <row r="129" spans="2:2" ht="15.75" customHeight="1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56" activePane="bottomLeft" state="frozen"/>
      <selection activeCell="J28" sqref="J28"/>
      <selection pane="bottomLeft" activeCell="M88" sqref="M88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1" width="11.44140625" style="174" customWidth="1"/>
    <col min="12" max="12" width="14.44140625" style="174" customWidth="1"/>
    <col min="13" max="16384" width="11.44140625" style="174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">
      <c r="A3" s="406"/>
      <c r="B3" s="8"/>
      <c r="C3" s="165" t="s">
        <v>46</v>
      </c>
      <c r="D3" s="207"/>
      <c r="E3" s="208"/>
      <c r="F3" s="207"/>
      <c r="G3" s="207"/>
      <c r="H3" s="207"/>
      <c r="I3" s="207"/>
      <c r="J3" s="2" t="s">
        <v>106</v>
      </c>
    </row>
    <row r="4" spans="1:234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4" s="2" customFormat="1" ht="18.75" customHeight="1">
      <c r="A5" s="406"/>
      <c r="B5" s="8"/>
      <c r="C5" s="169" t="str">
        <f>'Número pensiones (IP-J-V)'!$C$5</f>
        <v>1 de  Septiembre de 2021</v>
      </c>
      <c r="D5" s="207"/>
      <c r="E5" s="208"/>
      <c r="F5" s="207"/>
      <c r="G5" s="207"/>
      <c r="H5" s="207"/>
      <c r="I5" s="207"/>
      <c r="J5" s="2" t="s">
        <v>106</v>
      </c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09" t="s">
        <v>167</v>
      </c>
      <c r="C7" s="511" t="s">
        <v>47</v>
      </c>
      <c r="D7" s="175" t="s">
        <v>107</v>
      </c>
      <c r="E7" s="176"/>
      <c r="F7" s="175" t="s">
        <v>108</v>
      </c>
      <c r="G7" s="175"/>
      <c r="H7" s="175" t="s">
        <v>45</v>
      </c>
      <c r="I7" s="175"/>
      <c r="J7" s="210"/>
      <c r="M7" s="211"/>
    </row>
    <row r="8" spans="1:234" ht="24" customHeight="1">
      <c r="B8" s="510"/>
      <c r="C8" s="512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  <c r="J8" s="210"/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  <c r="J9" s="210"/>
    </row>
    <row r="10" spans="1:234" s="188" customFormat="1" ht="18" customHeight="1">
      <c r="A10" s="187"/>
      <c r="B10" s="170"/>
      <c r="C10" s="183" t="s">
        <v>52</v>
      </c>
      <c r="D10" s="184">
        <v>69970</v>
      </c>
      <c r="E10" s="185">
        <v>394.5140644561954</v>
      </c>
      <c r="F10" s="184">
        <v>11451</v>
      </c>
      <c r="G10" s="185">
        <v>571.90136843943753</v>
      </c>
      <c r="H10" s="184">
        <v>1601194</v>
      </c>
      <c r="I10" s="185">
        <v>927.15323921398658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5365</v>
      </c>
      <c r="E11" s="191">
        <v>356.07934203168685</v>
      </c>
      <c r="F11" s="190">
        <v>487</v>
      </c>
      <c r="G11" s="191">
        <v>555.29948665297741</v>
      </c>
      <c r="H11" s="190">
        <v>109455</v>
      </c>
      <c r="I11" s="191">
        <v>840.72582184459407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10531</v>
      </c>
      <c r="E12" s="191">
        <v>423.81487987845406</v>
      </c>
      <c r="F12" s="190">
        <v>2593</v>
      </c>
      <c r="G12" s="191">
        <v>589.3116236020054</v>
      </c>
      <c r="H12" s="190">
        <v>224699</v>
      </c>
      <c r="I12" s="191">
        <v>1029.389090872678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7147</v>
      </c>
      <c r="E13" s="191">
        <v>392.11330908073319</v>
      </c>
      <c r="F13" s="190">
        <v>1308</v>
      </c>
      <c r="G13" s="191">
        <v>554.02526758409795</v>
      </c>
      <c r="H13" s="190">
        <v>174180</v>
      </c>
      <c r="I13" s="191">
        <v>857.72021098863331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7963</v>
      </c>
      <c r="E14" s="191">
        <v>380.62929298003274</v>
      </c>
      <c r="F14" s="190">
        <v>1384</v>
      </c>
      <c r="G14" s="191">
        <v>556.13712427745668</v>
      </c>
      <c r="H14" s="190">
        <v>190287</v>
      </c>
      <c r="I14" s="191">
        <v>878.86227204170575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4366</v>
      </c>
      <c r="E15" s="191">
        <v>397.80543289051764</v>
      </c>
      <c r="F15" s="190">
        <v>703</v>
      </c>
      <c r="G15" s="191">
        <v>598.00418207681366</v>
      </c>
      <c r="H15" s="190">
        <v>99520</v>
      </c>
      <c r="I15" s="191">
        <v>942.85291398713787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5729</v>
      </c>
      <c r="E16" s="191">
        <v>380.88090417175778</v>
      </c>
      <c r="F16" s="190">
        <v>768</v>
      </c>
      <c r="G16" s="191">
        <v>530.0053515625001</v>
      </c>
      <c r="H16" s="190">
        <v>144044</v>
      </c>
      <c r="I16" s="191">
        <v>850.87772868012576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12864</v>
      </c>
      <c r="E17" s="191">
        <v>385.99296564054725</v>
      </c>
      <c r="F17" s="190">
        <v>1575</v>
      </c>
      <c r="G17" s="191">
        <v>568.06258412698412</v>
      </c>
      <c r="H17" s="190">
        <v>274580</v>
      </c>
      <c r="I17" s="191">
        <v>943.52970620584153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16005</v>
      </c>
      <c r="E18" s="191">
        <v>406.92941643236492</v>
      </c>
      <c r="F18" s="190">
        <v>2633</v>
      </c>
      <c r="G18" s="191">
        <v>582.54015571591344</v>
      </c>
      <c r="H18" s="190">
        <v>384429</v>
      </c>
      <c r="I18" s="191">
        <v>960.18549006448495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9513</v>
      </c>
      <c r="E20" s="185">
        <v>432.1551603069484</v>
      </c>
      <c r="F20" s="184">
        <v>866</v>
      </c>
      <c r="G20" s="185">
        <v>635.92495381062361</v>
      </c>
      <c r="H20" s="184">
        <v>305630</v>
      </c>
      <c r="I20" s="185">
        <v>1094.0602752020411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1665</v>
      </c>
      <c r="E21" s="191">
        <v>410.7101021021021</v>
      </c>
      <c r="F21" s="190">
        <v>98</v>
      </c>
      <c r="G21" s="191">
        <v>581.12306122448979</v>
      </c>
      <c r="H21" s="190">
        <v>53510</v>
      </c>
      <c r="I21" s="191">
        <v>992.16086768828256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1059</v>
      </c>
      <c r="E22" s="191">
        <v>417.91630783758256</v>
      </c>
      <c r="F22" s="190">
        <v>102</v>
      </c>
      <c r="G22" s="191">
        <v>608.51068627450979</v>
      </c>
      <c r="H22" s="190">
        <v>35941</v>
      </c>
      <c r="I22" s="191">
        <v>997.81956317297795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6789</v>
      </c>
      <c r="E23" s="191">
        <v>439.63563853292084</v>
      </c>
      <c r="F23" s="190">
        <v>666</v>
      </c>
      <c r="G23" s="191">
        <v>648.1874774774775</v>
      </c>
      <c r="H23" s="190">
        <v>216179</v>
      </c>
      <c r="I23" s="191">
        <v>1135.2836351356968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8821</v>
      </c>
      <c r="E25" s="185">
        <v>507.67031175603677</v>
      </c>
      <c r="F25" s="184">
        <v>1813</v>
      </c>
      <c r="G25" s="185">
        <v>819.84490899062314</v>
      </c>
      <c r="H25" s="184">
        <v>300408</v>
      </c>
      <c r="I25" s="185">
        <v>1219.03475443397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6287</v>
      </c>
      <c r="E27" s="185">
        <v>363.84052012088432</v>
      </c>
      <c r="F27" s="184">
        <v>118</v>
      </c>
      <c r="G27" s="185">
        <v>612.82932203389817</v>
      </c>
      <c r="H27" s="184">
        <v>198859</v>
      </c>
      <c r="I27" s="185">
        <v>965.81520484363398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16849</v>
      </c>
      <c r="E29" s="185">
        <v>391.70749183927825</v>
      </c>
      <c r="F29" s="184">
        <v>2311</v>
      </c>
      <c r="G29" s="185">
        <v>589.99198615318028</v>
      </c>
      <c r="H29" s="184">
        <v>341259</v>
      </c>
      <c r="I29" s="185">
        <v>946.67987241362141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9447</v>
      </c>
      <c r="E30" s="191">
        <v>394.85724780353553</v>
      </c>
      <c r="F30" s="190">
        <v>1506</v>
      </c>
      <c r="G30" s="191">
        <v>577.11646082337313</v>
      </c>
      <c r="H30" s="190">
        <v>179321</v>
      </c>
      <c r="I30" s="191">
        <v>960.14833282214579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7402</v>
      </c>
      <c r="E31" s="191">
        <v>387.68753174817624</v>
      </c>
      <c r="F31" s="190">
        <v>805</v>
      </c>
      <c r="G31" s="191">
        <v>614.07961490683238</v>
      </c>
      <c r="H31" s="190">
        <v>161938</v>
      </c>
      <c r="I31" s="191">
        <v>931.76565963516907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4578</v>
      </c>
      <c r="E33" s="185">
        <v>455.12799475753604</v>
      </c>
      <c r="F33" s="184">
        <v>1316</v>
      </c>
      <c r="G33" s="185">
        <v>660.76351823708205</v>
      </c>
      <c r="H33" s="184">
        <v>143252</v>
      </c>
      <c r="I33" s="185">
        <v>1094.8826570658703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19463</v>
      </c>
      <c r="E35" s="185">
        <v>451.74086780044178</v>
      </c>
      <c r="F35" s="184">
        <v>3856</v>
      </c>
      <c r="G35" s="185">
        <v>616.89742479253118</v>
      </c>
      <c r="H35" s="184">
        <v>614667</v>
      </c>
      <c r="I35" s="185">
        <v>1029.993076495078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1332</v>
      </c>
      <c r="E36" s="191">
        <v>443.62584084084091</v>
      </c>
      <c r="F36" s="190">
        <v>233</v>
      </c>
      <c r="G36" s="191">
        <v>552.58630901287552</v>
      </c>
      <c r="H36" s="190">
        <v>38802</v>
      </c>
      <c r="I36" s="191">
        <v>900.03292536467177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2936</v>
      </c>
      <c r="E37" s="191">
        <v>447.66576975476846</v>
      </c>
      <c r="F37" s="190">
        <v>327</v>
      </c>
      <c r="G37" s="191">
        <v>663.47103975535163</v>
      </c>
      <c r="H37" s="190">
        <v>90936</v>
      </c>
      <c r="I37" s="191">
        <v>1105.7558379519664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4194</v>
      </c>
      <c r="E38" s="191">
        <v>460.26186218407258</v>
      </c>
      <c r="F38" s="190">
        <v>1060</v>
      </c>
      <c r="G38" s="191">
        <v>678.57532075471704</v>
      </c>
      <c r="H38" s="190">
        <v>140489</v>
      </c>
      <c r="I38" s="191">
        <v>1026.3447850009611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1372</v>
      </c>
      <c r="E39" s="191">
        <v>469.97439504373187</v>
      </c>
      <c r="F39" s="190">
        <v>307</v>
      </c>
      <c r="G39" s="191">
        <v>640.46511400651468</v>
      </c>
      <c r="H39" s="190">
        <v>42538</v>
      </c>
      <c r="I39" s="191">
        <v>1055.0904447787852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2609</v>
      </c>
      <c r="E40" s="191">
        <v>456.72890762744356</v>
      </c>
      <c r="F40" s="190">
        <v>652</v>
      </c>
      <c r="G40" s="191">
        <v>558.67065950920244</v>
      </c>
      <c r="H40" s="190">
        <v>80823</v>
      </c>
      <c r="I40" s="191">
        <v>957.45468059834423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1169</v>
      </c>
      <c r="E41" s="191">
        <v>423.06532934131735</v>
      </c>
      <c r="F41" s="190">
        <v>132</v>
      </c>
      <c r="G41" s="191">
        <v>569.85598484848492</v>
      </c>
      <c r="H41" s="190">
        <v>33908</v>
      </c>
      <c r="I41" s="191">
        <v>977.7246351893358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694</v>
      </c>
      <c r="E42" s="191">
        <v>454.80559077809801</v>
      </c>
      <c r="F42" s="190">
        <v>91</v>
      </c>
      <c r="G42" s="191">
        <v>591.13582417582415</v>
      </c>
      <c r="H42" s="190">
        <v>22309</v>
      </c>
      <c r="I42" s="191">
        <v>979.23299744497729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3542</v>
      </c>
      <c r="E43" s="191">
        <v>454.84462168266515</v>
      </c>
      <c r="F43" s="190">
        <v>651</v>
      </c>
      <c r="G43" s="191">
        <v>634.35032258064518</v>
      </c>
      <c r="H43" s="190">
        <v>116900</v>
      </c>
      <c r="I43" s="191">
        <v>1149.5147523524379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1615</v>
      </c>
      <c r="E44" s="191">
        <v>432.79829721362228</v>
      </c>
      <c r="F44" s="190">
        <v>403</v>
      </c>
      <c r="G44" s="191">
        <v>523.34124069478901</v>
      </c>
      <c r="H44" s="190">
        <v>47962</v>
      </c>
      <c r="I44" s="191">
        <v>871.39910741837321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15022</v>
      </c>
      <c r="E46" s="185">
        <v>412.22934030089186</v>
      </c>
      <c r="F46" s="184">
        <v>2565</v>
      </c>
      <c r="G46" s="185">
        <v>544.7869356725148</v>
      </c>
      <c r="H46" s="184">
        <v>378448</v>
      </c>
      <c r="I46" s="185">
        <v>957.76421318120333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2978</v>
      </c>
      <c r="E47" s="191">
        <v>411.07240094022836</v>
      </c>
      <c r="F47" s="190">
        <v>715</v>
      </c>
      <c r="G47" s="191">
        <v>511.14834965034959</v>
      </c>
      <c r="H47" s="190">
        <v>73059</v>
      </c>
      <c r="I47" s="191">
        <v>922.87002190010799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4246</v>
      </c>
      <c r="E48" s="191">
        <v>431.28153556288277</v>
      </c>
      <c r="F48" s="190">
        <v>849</v>
      </c>
      <c r="G48" s="191">
        <v>572.48837455830392</v>
      </c>
      <c r="H48" s="190">
        <v>99985</v>
      </c>
      <c r="I48" s="191">
        <v>962.57052447867238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1661</v>
      </c>
      <c r="E49" s="191">
        <v>417.37653220951239</v>
      </c>
      <c r="F49" s="190">
        <v>314</v>
      </c>
      <c r="G49" s="191">
        <v>532.75528662420379</v>
      </c>
      <c r="H49" s="190">
        <v>44517</v>
      </c>
      <c r="I49" s="191">
        <v>879.24819304984635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1628</v>
      </c>
      <c r="E50" s="191">
        <v>423.43974815724818</v>
      </c>
      <c r="F50" s="190">
        <v>117</v>
      </c>
      <c r="G50" s="191">
        <v>622.06940170940163</v>
      </c>
      <c r="H50" s="190">
        <v>42644</v>
      </c>
      <c r="I50" s="191">
        <v>1095.6803273614107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4509</v>
      </c>
      <c r="E51" s="191">
        <v>389.10885118651584</v>
      </c>
      <c r="F51" s="190">
        <v>570</v>
      </c>
      <c r="G51" s="191">
        <v>536.48685964912283</v>
      </c>
      <c r="H51" s="190">
        <v>118243</v>
      </c>
      <c r="I51" s="191">
        <v>955.08142080292293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50380</v>
      </c>
      <c r="E53" s="185">
        <v>414.65757463279124</v>
      </c>
      <c r="F53" s="184">
        <v>1353</v>
      </c>
      <c r="G53" s="185">
        <v>661.85306725794533</v>
      </c>
      <c r="H53" s="184">
        <v>1744528</v>
      </c>
      <c r="I53" s="185">
        <v>1076.6574745145961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37122</v>
      </c>
      <c r="E54" s="191">
        <v>428.88862803728244</v>
      </c>
      <c r="F54" s="190">
        <v>1054</v>
      </c>
      <c r="G54" s="191">
        <v>674.22831119544583</v>
      </c>
      <c r="H54" s="190">
        <v>1310302</v>
      </c>
      <c r="I54" s="191">
        <v>1111.8489545463558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4502</v>
      </c>
      <c r="E55" s="191">
        <v>361.52304753442917</v>
      </c>
      <c r="F55" s="190">
        <v>58</v>
      </c>
      <c r="G55" s="191">
        <v>636.20672413793091</v>
      </c>
      <c r="H55" s="190">
        <v>160641</v>
      </c>
      <c r="I55" s="191">
        <v>961.58030845176552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3259</v>
      </c>
      <c r="E56" s="191">
        <v>378.9021356244246</v>
      </c>
      <c r="F56" s="190">
        <v>61</v>
      </c>
      <c r="G56" s="191">
        <v>597.02704918032794</v>
      </c>
      <c r="H56" s="190">
        <v>100175</v>
      </c>
      <c r="I56" s="191">
        <v>920.59098447716531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5497</v>
      </c>
      <c r="E57" s="191">
        <v>383.26835364744397</v>
      </c>
      <c r="F57" s="190">
        <v>180</v>
      </c>
      <c r="G57" s="191">
        <v>619.62177777777788</v>
      </c>
      <c r="H57" s="190">
        <v>173410</v>
      </c>
      <c r="I57" s="191">
        <v>1007.5069353555151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37617</v>
      </c>
      <c r="E59" s="185">
        <v>394.27700188744444</v>
      </c>
      <c r="F59" s="184">
        <v>2610</v>
      </c>
      <c r="G59" s="185">
        <v>597.02867432950177</v>
      </c>
      <c r="H59" s="184">
        <v>1010251</v>
      </c>
      <c r="I59" s="185">
        <v>955.6968091890036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12331</v>
      </c>
      <c r="E60" s="191">
        <v>370.13768226421212</v>
      </c>
      <c r="F60" s="190">
        <v>1193</v>
      </c>
      <c r="G60" s="191">
        <v>587.87918692372159</v>
      </c>
      <c r="H60" s="190">
        <v>325957</v>
      </c>
      <c r="I60" s="191">
        <v>897.96936117340579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4521</v>
      </c>
      <c r="E61" s="191">
        <v>391.87885423578854</v>
      </c>
      <c r="F61" s="190">
        <v>238</v>
      </c>
      <c r="G61" s="191">
        <v>568.2828571428571</v>
      </c>
      <c r="H61" s="190">
        <v>134063</v>
      </c>
      <c r="I61" s="191">
        <v>924.67472076561035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20765</v>
      </c>
      <c r="E62" s="191">
        <v>409.13392342884663</v>
      </c>
      <c r="F62" s="190">
        <v>1179</v>
      </c>
      <c r="G62" s="191">
        <v>612.08960983884651</v>
      </c>
      <c r="H62" s="190">
        <v>550231</v>
      </c>
      <c r="I62" s="191">
        <v>997.4530534084779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9710</v>
      </c>
      <c r="E64" s="185">
        <v>409.14983110195669</v>
      </c>
      <c r="F64" s="184">
        <v>2049</v>
      </c>
      <c r="G64" s="185">
        <v>535.64664226451941</v>
      </c>
      <c r="H64" s="184">
        <v>231332</v>
      </c>
      <c r="I64" s="185">
        <v>863.17141303408141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6213</v>
      </c>
      <c r="E65" s="191">
        <v>406.92598261709327</v>
      </c>
      <c r="F65" s="190">
        <v>1424</v>
      </c>
      <c r="G65" s="191">
        <v>531.00977528089891</v>
      </c>
      <c r="H65" s="190">
        <v>135391</v>
      </c>
      <c r="I65" s="191">
        <v>868.95897696301847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3497</v>
      </c>
      <c r="E66" s="191">
        <v>413.1008664569631</v>
      </c>
      <c r="F66" s="190">
        <v>625</v>
      </c>
      <c r="G66" s="191">
        <v>546.2112800000001</v>
      </c>
      <c r="H66" s="190">
        <v>95941</v>
      </c>
      <c r="I66" s="191">
        <v>855.00405947405272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23540</v>
      </c>
      <c r="E68" s="185">
        <v>411.342523364486</v>
      </c>
      <c r="F68" s="184">
        <v>6731</v>
      </c>
      <c r="G68" s="185">
        <v>536.78310057940848</v>
      </c>
      <c r="H68" s="184">
        <v>767116</v>
      </c>
      <c r="I68" s="185">
        <v>883.24433021863774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9391</v>
      </c>
      <c r="E69" s="191">
        <v>422.85535725694808</v>
      </c>
      <c r="F69" s="190">
        <v>2436</v>
      </c>
      <c r="G69" s="191">
        <v>553.94012725779965</v>
      </c>
      <c r="H69" s="190">
        <v>300779</v>
      </c>
      <c r="I69" s="191">
        <v>927.88659008773948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3086</v>
      </c>
      <c r="E70" s="191">
        <v>406.49413480233318</v>
      </c>
      <c r="F70" s="190">
        <v>981</v>
      </c>
      <c r="G70" s="191">
        <v>498.11124362895004</v>
      </c>
      <c r="H70" s="190">
        <v>114914</v>
      </c>
      <c r="I70" s="191">
        <v>790.37172807490902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2784</v>
      </c>
      <c r="E71" s="191">
        <v>405.22506106321839</v>
      </c>
      <c r="F71" s="190">
        <v>1213</v>
      </c>
      <c r="G71" s="191">
        <v>506.36415498763392</v>
      </c>
      <c r="H71" s="190">
        <v>106652</v>
      </c>
      <c r="I71" s="191">
        <v>766.52991776994361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8279</v>
      </c>
      <c r="E72" s="191">
        <v>402.14770745259091</v>
      </c>
      <c r="F72" s="190">
        <v>2101</v>
      </c>
      <c r="G72" s="191">
        <v>552.50930509281295</v>
      </c>
      <c r="H72" s="190">
        <v>244771</v>
      </c>
      <c r="I72" s="191">
        <v>922.84352063765789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35795</v>
      </c>
      <c r="E74" s="185">
        <v>449.81558346137723</v>
      </c>
      <c r="F74" s="184">
        <v>2733</v>
      </c>
      <c r="G74" s="185">
        <v>688.3958214416391</v>
      </c>
      <c r="H74" s="184">
        <v>1188101</v>
      </c>
      <c r="I74" s="185">
        <v>1215.8501005554242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11618</v>
      </c>
      <c r="E76" s="185">
        <v>383.56332243071091</v>
      </c>
      <c r="F76" s="184">
        <v>1370</v>
      </c>
      <c r="G76" s="185">
        <v>568.61264233576651</v>
      </c>
      <c r="H76" s="184">
        <v>252403</v>
      </c>
      <c r="I76" s="185">
        <v>915.62244905963883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4293</v>
      </c>
      <c r="E78" s="185">
        <v>440.14381318425347</v>
      </c>
      <c r="F78" s="184">
        <v>400</v>
      </c>
      <c r="G78" s="185">
        <v>649.99265000000003</v>
      </c>
      <c r="H78" s="184">
        <v>139711</v>
      </c>
      <c r="I78" s="185">
        <v>1190.4982591206131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15837</v>
      </c>
      <c r="E80" s="185">
        <v>500.83166445665216</v>
      </c>
      <c r="F80" s="184">
        <v>2262</v>
      </c>
      <c r="G80" s="185">
        <v>753.44081786030051</v>
      </c>
      <c r="H80" s="184">
        <v>566286</v>
      </c>
      <c r="I80" s="185">
        <v>1285.9005930219002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58" s="192" customFormat="1" ht="18" customHeight="1">
      <c r="A81" s="405"/>
      <c r="B81" s="170">
        <v>1</v>
      </c>
      <c r="C81" s="189" t="s">
        <v>188</v>
      </c>
      <c r="D81" s="190">
        <v>1993</v>
      </c>
      <c r="E81" s="191">
        <v>469.34441043652794</v>
      </c>
      <c r="F81" s="190">
        <v>163</v>
      </c>
      <c r="G81" s="191">
        <v>726.71466257668703</v>
      </c>
      <c r="H81" s="190">
        <v>79308</v>
      </c>
      <c r="I81" s="191">
        <v>1307.1357507439352</v>
      </c>
    </row>
    <row r="82" spans="1:258" s="192" customFormat="1" ht="18" customHeight="1">
      <c r="A82" s="405"/>
      <c r="B82" s="170">
        <v>20</v>
      </c>
      <c r="C82" s="189" t="s">
        <v>189</v>
      </c>
      <c r="D82" s="190">
        <v>4914</v>
      </c>
      <c r="E82" s="191">
        <v>491.3856654456655</v>
      </c>
      <c r="F82" s="190">
        <v>555</v>
      </c>
      <c r="G82" s="191">
        <v>738.31059459459459</v>
      </c>
      <c r="H82" s="190">
        <v>191938</v>
      </c>
      <c r="I82" s="191">
        <v>1259.0169456803758</v>
      </c>
    </row>
    <row r="83" spans="1:258" s="192" customFormat="1" ht="18" customHeight="1">
      <c r="A83" s="405"/>
      <c r="B83" s="170">
        <v>48</v>
      </c>
      <c r="C83" s="189" t="s">
        <v>190</v>
      </c>
      <c r="D83" s="190">
        <v>8930</v>
      </c>
      <c r="E83" s="191">
        <v>513.05694288913776</v>
      </c>
      <c r="F83" s="190">
        <v>1544</v>
      </c>
      <c r="G83" s="191">
        <v>761.70094559585493</v>
      </c>
      <c r="H83" s="190">
        <v>295040</v>
      </c>
      <c r="I83" s="191">
        <v>1297.6816247966374</v>
      </c>
    </row>
    <row r="84" spans="1:258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58" s="188" customFormat="1" ht="18" customHeight="1">
      <c r="A85" s="187"/>
      <c r="B85" s="170">
        <v>26</v>
      </c>
      <c r="C85" s="183" t="s">
        <v>103</v>
      </c>
      <c r="D85" s="184">
        <v>2061</v>
      </c>
      <c r="E85" s="185">
        <v>406.41890829694319</v>
      </c>
      <c r="F85" s="184">
        <v>173</v>
      </c>
      <c r="G85" s="185">
        <v>580.6575144508671</v>
      </c>
      <c r="H85" s="184">
        <v>71215</v>
      </c>
      <c r="I85" s="185">
        <v>1019.632427859299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58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58" s="188" customFormat="1" ht="18" customHeight="1">
      <c r="A87" s="187"/>
      <c r="B87" s="170">
        <v>51</v>
      </c>
      <c r="C87" s="189" t="s">
        <v>104</v>
      </c>
      <c r="D87" s="190">
        <v>792</v>
      </c>
      <c r="E87" s="191">
        <v>351.81281565656565</v>
      </c>
      <c r="F87" s="190">
        <v>45</v>
      </c>
      <c r="G87" s="191">
        <v>671.51200000000006</v>
      </c>
      <c r="H87" s="190">
        <v>8847</v>
      </c>
      <c r="I87" s="191">
        <v>1045.5256437210357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  <c r="IA87" s="187"/>
      <c r="IB87" s="187"/>
      <c r="IC87" s="187"/>
      <c r="ID87" s="187"/>
      <c r="IE87" s="187"/>
      <c r="IF87" s="187"/>
      <c r="IG87" s="187"/>
      <c r="IH87" s="187"/>
      <c r="II87" s="187"/>
      <c r="IJ87" s="187"/>
      <c r="IK87" s="187"/>
      <c r="IL87" s="187"/>
      <c r="IM87" s="187"/>
      <c r="IN87" s="187"/>
      <c r="IO87" s="187"/>
      <c r="IP87" s="187"/>
      <c r="IQ87" s="187"/>
      <c r="IR87" s="187"/>
      <c r="IS87" s="187"/>
      <c r="IT87" s="187"/>
      <c r="IU87" s="187"/>
      <c r="IV87" s="187"/>
      <c r="IW87" s="187"/>
      <c r="IX87" s="187"/>
    </row>
    <row r="88" spans="1:258" s="188" customFormat="1" ht="18" customHeight="1">
      <c r="A88" s="187"/>
      <c r="B88" s="170">
        <v>52</v>
      </c>
      <c r="C88" s="189" t="s">
        <v>105</v>
      </c>
      <c r="D88" s="190">
        <v>776</v>
      </c>
      <c r="E88" s="191">
        <v>329.33707474226804</v>
      </c>
      <c r="F88" s="190">
        <v>29</v>
      </c>
      <c r="G88" s="191">
        <v>614.9796551724138</v>
      </c>
      <c r="H88" s="190">
        <v>8137</v>
      </c>
      <c r="I88" s="191">
        <v>1003.0303834336976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  <c r="IA88" s="187"/>
      <c r="IB88" s="187"/>
      <c r="IC88" s="187"/>
      <c r="ID88" s="187"/>
      <c r="IE88" s="187"/>
      <c r="IF88" s="187"/>
      <c r="IG88" s="187"/>
      <c r="IH88" s="187"/>
      <c r="II88" s="187"/>
      <c r="IJ88" s="187"/>
      <c r="IK88" s="187"/>
      <c r="IL88" s="187"/>
      <c r="IM88" s="187"/>
      <c r="IN88" s="187"/>
      <c r="IO88" s="187"/>
      <c r="IP88" s="187"/>
      <c r="IQ88" s="187"/>
      <c r="IR88" s="187"/>
      <c r="IS88" s="187"/>
      <c r="IT88" s="187"/>
      <c r="IU88" s="187"/>
      <c r="IV88" s="187"/>
      <c r="IW88" s="187"/>
      <c r="IX88" s="187"/>
    </row>
    <row r="89" spans="1:258" s="188" customFormat="1" ht="18" hidden="1" customHeight="1">
      <c r="A89" s="187"/>
      <c r="B89" s="170"/>
      <c r="C89" s="189"/>
      <c r="D89" s="190"/>
      <c r="E89" s="191"/>
      <c r="F89" s="190"/>
      <c r="G89" s="191"/>
      <c r="H89" s="190"/>
      <c r="I89" s="191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  <c r="IR89" s="187"/>
      <c r="IS89" s="187"/>
      <c r="IT89" s="187"/>
      <c r="IU89" s="187"/>
      <c r="IV89" s="187"/>
      <c r="IW89" s="187"/>
      <c r="IX89" s="187"/>
    </row>
    <row r="90" spans="1:258" s="188" customFormat="1" ht="18" customHeight="1">
      <c r="A90" s="187"/>
      <c r="B90" s="197"/>
      <c r="C90" s="197" t="s">
        <v>45</v>
      </c>
      <c r="D90" s="212">
        <v>342922</v>
      </c>
      <c r="E90" s="213">
        <v>417.81310192988536</v>
      </c>
      <c r="F90" s="212">
        <v>44051</v>
      </c>
      <c r="G90" s="213">
        <v>603.95786792581339</v>
      </c>
      <c r="H90" s="212">
        <v>9871644</v>
      </c>
      <c r="I90" s="213">
        <v>1036.6917270132515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  <c r="IA90" s="187"/>
      <c r="IB90" s="187"/>
      <c r="IC90" s="187"/>
      <c r="ID90" s="187"/>
      <c r="IE90" s="187"/>
      <c r="IF90" s="187"/>
      <c r="IG90" s="187"/>
      <c r="IH90" s="187"/>
      <c r="II90" s="187"/>
      <c r="IJ90" s="187"/>
      <c r="IK90" s="187"/>
      <c r="IL90" s="187"/>
      <c r="IM90" s="187"/>
      <c r="IN90" s="187"/>
      <c r="IO90" s="187"/>
      <c r="IP90" s="187"/>
      <c r="IQ90" s="187"/>
      <c r="IR90" s="187"/>
      <c r="IS90" s="187"/>
      <c r="IT90" s="187"/>
      <c r="IU90" s="187"/>
      <c r="IV90" s="187"/>
      <c r="IW90" s="187"/>
      <c r="IX90" s="187"/>
    </row>
    <row r="91" spans="1:258" ht="18" customHeight="1">
      <c r="C91" s="200"/>
      <c r="D91" s="200"/>
      <c r="E91" s="200"/>
      <c r="F91" s="200"/>
      <c r="G91" s="200"/>
      <c r="H91" s="200"/>
      <c r="I91" s="200"/>
    </row>
    <row r="92" spans="1:258" ht="18" customHeight="1">
      <c r="B92" s="201"/>
    </row>
    <row r="93" spans="1:258" ht="18" customHeight="1">
      <c r="B93" s="201"/>
    </row>
    <row r="94" spans="1:258" ht="18" customHeight="1">
      <c r="B94" s="201"/>
    </row>
    <row r="95" spans="1:258" ht="18" customHeight="1">
      <c r="B95" s="201"/>
    </row>
    <row r="96" spans="1:258" ht="18" customHeight="1">
      <c r="B96" s="201"/>
    </row>
    <row r="97" spans="2:4" ht="18" customHeight="1">
      <c r="B97" s="201"/>
    </row>
    <row r="98" spans="2:4" ht="28.8">
      <c r="B98" s="201"/>
    </row>
    <row r="99" spans="2:4" ht="28.8">
      <c r="B99" s="201"/>
    </row>
    <row r="100" spans="2:4" ht="28.8">
      <c r="B100" s="205"/>
    </row>
    <row r="101" spans="2:4" ht="28.8">
      <c r="B101" s="205"/>
    </row>
    <row r="102" spans="2:4" ht="28.8">
      <c r="B102" s="205"/>
      <c r="D102" s="203"/>
    </row>
    <row r="103" spans="2:4" ht="28.8">
      <c r="B103" s="205"/>
      <c r="D103" s="203"/>
    </row>
    <row r="104" spans="2:4" ht="28.8">
      <c r="B104" s="205"/>
      <c r="D104" s="203"/>
    </row>
    <row r="105" spans="2:4" ht="28.8">
      <c r="B105" s="205"/>
      <c r="D105" s="203"/>
    </row>
    <row r="106" spans="2:4" ht="28.8">
      <c r="B106" s="205"/>
      <c r="D106" s="203"/>
    </row>
    <row r="107" spans="2:4" ht="28.8">
      <c r="B107" s="205"/>
      <c r="D107" s="203"/>
    </row>
    <row r="108" spans="2:4">
      <c r="B108" s="206"/>
      <c r="D108" s="203"/>
    </row>
    <row r="109" spans="2:4">
      <c r="B109" s="206"/>
      <c r="D109" s="203"/>
    </row>
    <row r="110" spans="2:4">
      <c r="B110" s="206"/>
      <c r="D110" s="203"/>
    </row>
    <row r="111" spans="2:4">
      <c r="B111" s="206"/>
      <c r="D111" s="203"/>
    </row>
    <row r="112" spans="2:4">
      <c r="B112" s="206"/>
      <c r="D112" s="203"/>
    </row>
    <row r="113" spans="2:4">
      <c r="B113" s="206"/>
      <c r="D113" s="203"/>
    </row>
    <row r="114" spans="2:4">
      <c r="B114" s="206"/>
      <c r="D114" s="203"/>
    </row>
    <row r="115" spans="2:4">
      <c r="B115" s="206"/>
      <c r="D115" s="203"/>
    </row>
    <row r="116" spans="2:4">
      <c r="B116" s="206"/>
      <c r="D116" s="203"/>
    </row>
    <row r="117" spans="2:4">
      <c r="B117" s="206"/>
      <c r="D117" s="203"/>
    </row>
    <row r="118" spans="2:4">
      <c r="B118" s="206"/>
      <c r="D118" s="203"/>
    </row>
    <row r="119" spans="2:4">
      <c r="B119" s="206"/>
      <c r="D119" s="203"/>
    </row>
    <row r="120" spans="2:4">
      <c r="B120" s="206"/>
      <c r="D120" s="203"/>
    </row>
    <row r="121" spans="2:4">
      <c r="B121" s="206"/>
    </row>
    <row r="122" spans="2:4">
      <c r="B122" s="206"/>
    </row>
    <row r="123" spans="2:4">
      <c r="B123" s="206"/>
    </row>
    <row r="124" spans="2:4">
      <c r="B124" s="206"/>
    </row>
    <row r="125" spans="2:4">
      <c r="B125" s="206"/>
    </row>
    <row r="126" spans="2:4">
      <c r="B126" s="206"/>
    </row>
    <row r="127" spans="2:4" ht="15.15" customHeight="1">
      <c r="B127" s="206"/>
    </row>
    <row r="128" spans="2:4">
      <c r="B128" s="206"/>
    </row>
    <row r="129" spans="2:2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67" activePane="bottomLeft" state="frozen"/>
      <selection activeCell="J28" sqref="J28"/>
      <selection pane="bottomLeft" activeCell="I95" sqref="I95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6384" width="11.44140625" style="215"/>
  </cols>
  <sheetData>
    <row r="1" spans="1:25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55" s="214" customFormat="1" ht="18">
      <c r="A3" s="407"/>
      <c r="B3" s="8"/>
      <c r="C3" s="165" t="s">
        <v>109</v>
      </c>
      <c r="D3" s="207"/>
      <c r="E3" s="208"/>
      <c r="F3" s="207"/>
      <c r="G3" s="207"/>
      <c r="H3" s="207"/>
      <c r="I3" s="207"/>
    </row>
    <row r="4" spans="1:25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55" s="214" customFormat="1" ht="18">
      <c r="A5" s="407"/>
      <c r="B5" s="8"/>
      <c r="C5" s="169" t="str">
        <f>'Número pensiones (IP-J-V)'!$C$5</f>
        <v>1 de  Septiembre de 2021</v>
      </c>
      <c r="D5" s="207"/>
      <c r="E5" s="208"/>
      <c r="F5" s="207"/>
      <c r="G5" s="207"/>
      <c r="H5" s="207"/>
      <c r="I5" s="207"/>
      <c r="K5" s="9" t="s">
        <v>178</v>
      </c>
    </row>
    <row r="6" spans="1:255" ht="2.4" customHeight="1">
      <c r="C6" s="171"/>
      <c r="D6" s="172"/>
      <c r="E6" s="173"/>
      <c r="F6" s="172"/>
      <c r="G6" s="172"/>
      <c r="H6" s="172"/>
      <c r="I6" s="172"/>
    </row>
    <row r="7" spans="1:255" ht="69" customHeight="1">
      <c r="B7" s="216" t="s">
        <v>167</v>
      </c>
      <c r="C7" s="217" t="s">
        <v>47</v>
      </c>
      <c r="D7" s="216" t="s">
        <v>110</v>
      </c>
      <c r="E7" s="218" t="s">
        <v>111</v>
      </c>
      <c r="F7" s="216" t="s">
        <v>112</v>
      </c>
      <c r="G7" s="216" t="s">
        <v>113</v>
      </c>
      <c r="H7" s="216" t="s">
        <v>114</v>
      </c>
      <c r="I7" s="216" t="s">
        <v>112</v>
      </c>
    </row>
    <row r="8" spans="1:25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55" s="223" customFormat="1" ht="18" customHeight="1">
      <c r="A9" s="12"/>
      <c r="B9" s="220"/>
      <c r="C9" s="221" t="s">
        <v>52</v>
      </c>
      <c r="D9" s="222">
        <v>1601194</v>
      </c>
      <c r="E9" s="370">
        <v>0.1622013516694889</v>
      </c>
      <c r="F9" s="370">
        <v>1.298244481939026E-2</v>
      </c>
      <c r="G9" s="277">
        <v>927.15323921398658</v>
      </c>
      <c r="H9" s="370">
        <v>0.89433841811890458</v>
      </c>
      <c r="I9" s="370">
        <v>2.0647405409653041E-2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26" customFormat="1" ht="18" customHeight="1">
      <c r="B10" s="220">
        <v>4</v>
      </c>
      <c r="C10" s="224" t="s">
        <v>53</v>
      </c>
      <c r="D10" s="225">
        <v>109455</v>
      </c>
      <c r="E10" s="371">
        <v>1.1087818807080159E-2</v>
      </c>
      <c r="F10" s="371">
        <v>1.7183056706875144E-2</v>
      </c>
      <c r="G10" s="278">
        <v>840.72582184459407</v>
      </c>
      <c r="H10" s="371">
        <v>0.81096993439578935</v>
      </c>
      <c r="I10" s="371">
        <v>2.1138409137772651E-2</v>
      </c>
    </row>
    <row r="11" spans="1:255" s="227" customFormat="1" ht="18" customHeight="1">
      <c r="B11" s="220">
        <v>11</v>
      </c>
      <c r="C11" s="224" t="s">
        <v>54</v>
      </c>
      <c r="D11" s="225">
        <v>224699</v>
      </c>
      <c r="E11" s="371">
        <v>2.2762064758413088E-2</v>
      </c>
      <c r="F11" s="371">
        <v>1.0419008732721169E-2</v>
      </c>
      <c r="G11" s="278">
        <v>1029.389090872678</v>
      </c>
      <c r="H11" s="371">
        <v>0.99295582674165572</v>
      </c>
      <c r="I11" s="371">
        <v>1.9051144971839351E-2</v>
      </c>
    </row>
    <row r="12" spans="1:255" s="227" customFormat="1" ht="18" customHeight="1">
      <c r="B12" s="220">
        <v>14</v>
      </c>
      <c r="C12" s="224" t="s">
        <v>55</v>
      </c>
      <c r="D12" s="225">
        <v>174180</v>
      </c>
      <c r="E12" s="371">
        <v>1.7644477454819077E-2</v>
      </c>
      <c r="F12" s="371">
        <v>9.8679251846611749E-3</v>
      </c>
      <c r="G12" s="278">
        <v>857.72021098863331</v>
      </c>
      <c r="H12" s="371">
        <v>0.82736283953934697</v>
      </c>
      <c r="I12" s="371">
        <v>2.138169253461486E-2</v>
      </c>
    </row>
    <row r="13" spans="1:255" s="227" customFormat="1" ht="18" customHeight="1">
      <c r="B13" s="220">
        <v>18</v>
      </c>
      <c r="C13" s="224" t="s">
        <v>56</v>
      </c>
      <c r="D13" s="225">
        <v>190287</v>
      </c>
      <c r="E13" s="371">
        <v>1.9276120573229749E-2</v>
      </c>
      <c r="F13" s="371">
        <v>8.3353646258359504E-3</v>
      </c>
      <c r="G13" s="278">
        <v>878.86227204170575</v>
      </c>
      <c r="H13" s="371">
        <v>0.84775661765310073</v>
      </c>
      <c r="I13" s="371">
        <v>2.340028131619909E-2</v>
      </c>
    </row>
    <row r="14" spans="1:255" s="227" customFormat="1" ht="18" customHeight="1">
      <c r="B14" s="220">
        <v>21</v>
      </c>
      <c r="C14" s="224" t="s">
        <v>57</v>
      </c>
      <c r="D14" s="225">
        <v>99520</v>
      </c>
      <c r="E14" s="371">
        <v>1.008140082847396E-2</v>
      </c>
      <c r="F14" s="371">
        <v>1.5862646224200194E-2</v>
      </c>
      <c r="G14" s="278">
        <v>942.85291398713787</v>
      </c>
      <c r="H14" s="371">
        <v>0.90948243283809471</v>
      </c>
      <c r="I14" s="371">
        <v>1.7970805205034468E-2</v>
      </c>
    </row>
    <row r="15" spans="1:255" s="227" customFormat="1" ht="18" customHeight="1">
      <c r="B15" s="220">
        <v>23</v>
      </c>
      <c r="C15" s="224" t="s">
        <v>58</v>
      </c>
      <c r="D15" s="225">
        <v>144044</v>
      </c>
      <c r="E15" s="371">
        <v>1.4591693136421856E-2</v>
      </c>
      <c r="F15" s="371">
        <v>1.0636506511001453E-2</v>
      </c>
      <c r="G15" s="278">
        <v>850.87772868012576</v>
      </c>
      <c r="H15" s="371">
        <v>0.82076253384555986</v>
      </c>
      <c r="I15" s="371">
        <v>2.1426298457567938E-2</v>
      </c>
    </row>
    <row r="16" spans="1:255" s="227" customFormat="1" ht="18" customHeight="1">
      <c r="B16" s="220">
        <v>29</v>
      </c>
      <c r="C16" s="224" t="s">
        <v>59</v>
      </c>
      <c r="D16" s="225">
        <v>274580</v>
      </c>
      <c r="E16" s="371">
        <v>2.7815022502837419E-2</v>
      </c>
      <c r="F16" s="371">
        <v>1.8116828702158694E-2</v>
      </c>
      <c r="G16" s="278">
        <v>943.52970620584153</v>
      </c>
      <c r="H16" s="371">
        <v>0.91013527128665983</v>
      </c>
      <c r="I16" s="371">
        <v>2.1169668386699092E-2</v>
      </c>
    </row>
    <row r="17" spans="1:457" s="227" customFormat="1" ht="18" customHeight="1">
      <c r="B17" s="220">
        <v>41</v>
      </c>
      <c r="C17" s="224" t="s">
        <v>60</v>
      </c>
      <c r="D17" s="225">
        <v>384429</v>
      </c>
      <c r="E17" s="371">
        <v>3.8942753608213587E-2</v>
      </c>
      <c r="F17" s="371">
        <v>1.3508917625657535E-2</v>
      </c>
      <c r="G17" s="278">
        <v>960.18549006448495</v>
      </c>
      <c r="H17" s="371">
        <v>0.9262015554332782</v>
      </c>
      <c r="I17" s="371">
        <v>1.9924507340412845E-2</v>
      </c>
    </row>
    <row r="18" spans="1:457" s="227" customFormat="1" ht="18" hidden="1" customHeight="1">
      <c r="B18" s="220"/>
      <c r="C18" s="224"/>
      <c r="D18" s="225"/>
      <c r="E18" s="371"/>
      <c r="F18" s="371"/>
      <c r="G18" s="278"/>
      <c r="H18" s="371"/>
      <c r="I18" s="371"/>
    </row>
    <row r="19" spans="1:457" s="228" customFormat="1" ht="18" customHeight="1">
      <c r="A19" s="12"/>
      <c r="B19" s="220"/>
      <c r="C19" s="221" t="s">
        <v>61</v>
      </c>
      <c r="D19" s="222">
        <v>305630</v>
      </c>
      <c r="E19" s="370">
        <v>3.0960395249261419E-2</v>
      </c>
      <c r="F19" s="370">
        <v>7.4961431453473004E-3</v>
      </c>
      <c r="G19" s="277">
        <v>1094.0602752020411</v>
      </c>
      <c r="H19" s="370">
        <v>1.0553380978104945</v>
      </c>
      <c r="I19" s="370">
        <v>2.2960652994630237E-2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26" customFormat="1" ht="18" customHeight="1">
      <c r="B20" s="220">
        <v>22</v>
      </c>
      <c r="C20" s="224" t="s">
        <v>62</v>
      </c>
      <c r="D20" s="225">
        <v>53510</v>
      </c>
      <c r="E20" s="371">
        <v>5.4205763497954347E-3</v>
      </c>
      <c r="F20" s="371">
        <v>5.7514472596045252E-3</v>
      </c>
      <c r="G20" s="278">
        <v>992.16086768828256</v>
      </c>
      <c r="H20" s="371">
        <v>0.95704522553366567</v>
      </c>
      <c r="I20" s="371">
        <v>2.2735318985986908E-2</v>
      </c>
    </row>
    <row r="21" spans="1:457" s="227" customFormat="1" ht="18" customHeight="1">
      <c r="B21" s="220">
        <v>40</v>
      </c>
      <c r="C21" s="224" t="s">
        <v>63</v>
      </c>
      <c r="D21" s="225">
        <v>35941</v>
      </c>
      <c r="E21" s="371">
        <v>3.6408322666417062E-3</v>
      </c>
      <c r="F21" s="371">
        <v>4.4997205142538466E-3</v>
      </c>
      <c r="G21" s="278">
        <v>997.81956317297795</v>
      </c>
      <c r="H21" s="371">
        <v>0.96250364228113816</v>
      </c>
      <c r="I21" s="371">
        <v>2.5171713814540642E-2</v>
      </c>
    </row>
    <row r="22" spans="1:457" s="227" customFormat="1" ht="18" customHeight="1">
      <c r="B22" s="220">
        <v>50</v>
      </c>
      <c r="C22" s="227" t="s">
        <v>64</v>
      </c>
      <c r="D22" s="229">
        <v>216179</v>
      </c>
      <c r="E22" s="372">
        <v>2.1898986632824278E-2</v>
      </c>
      <c r="F22" s="372">
        <v>8.429272479614891E-3</v>
      </c>
      <c r="G22" s="279">
        <v>1135.2836351356968</v>
      </c>
      <c r="H22" s="372">
        <v>1.0951024355200485</v>
      </c>
      <c r="I22" s="372">
        <v>2.25691203285594E-2</v>
      </c>
    </row>
    <row r="23" spans="1:457" s="227" customFormat="1" ht="18" hidden="1" customHeight="1">
      <c r="B23" s="220"/>
      <c r="D23" s="229"/>
      <c r="E23" s="372"/>
      <c r="F23" s="372"/>
      <c r="G23" s="279"/>
      <c r="H23" s="372"/>
      <c r="I23" s="372"/>
    </row>
    <row r="24" spans="1:457" s="223" customFormat="1" ht="18" customHeight="1">
      <c r="A24" s="12"/>
      <c r="B24" s="220">
        <v>33</v>
      </c>
      <c r="C24" s="221" t="s">
        <v>65</v>
      </c>
      <c r="D24" s="222">
        <v>300408</v>
      </c>
      <c r="E24" s="370">
        <v>3.0431405346465087E-2</v>
      </c>
      <c r="F24" s="370">
        <v>-5.3258061939120971E-5</v>
      </c>
      <c r="G24" s="277">
        <v>1219.03475443397</v>
      </c>
      <c r="H24" s="370">
        <v>1.1758893436393629</v>
      </c>
      <c r="I24" s="370">
        <v>1.9426165676032836E-2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3" customFormat="1" ht="18" hidden="1" customHeight="1">
      <c r="A25" s="12"/>
      <c r="B25" s="220"/>
      <c r="C25" s="221"/>
      <c r="D25" s="222"/>
      <c r="E25" s="370"/>
      <c r="F25" s="370"/>
      <c r="G25" s="277"/>
      <c r="H25" s="370"/>
      <c r="I25" s="37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3" customFormat="1" ht="18" customHeight="1">
      <c r="A26" s="12"/>
      <c r="B26" s="220">
        <v>7</v>
      </c>
      <c r="C26" s="221" t="s">
        <v>184</v>
      </c>
      <c r="D26" s="222">
        <v>198859</v>
      </c>
      <c r="E26" s="370">
        <v>2.0144466311791634E-2</v>
      </c>
      <c r="F26" s="370">
        <v>2.0721479093736894E-2</v>
      </c>
      <c r="G26" s="277">
        <v>965.81520484363398</v>
      </c>
      <c r="H26" s="370">
        <v>0.9316320171920196</v>
      </c>
      <c r="I26" s="370">
        <v>2.3980413320807248E-2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3" customFormat="1" ht="18" hidden="1" customHeight="1">
      <c r="A27" s="12"/>
      <c r="B27" s="220"/>
      <c r="C27" s="221"/>
      <c r="D27" s="222"/>
      <c r="E27" s="370"/>
      <c r="F27" s="370"/>
      <c r="G27" s="277"/>
      <c r="H27" s="370"/>
      <c r="I27" s="37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3" customFormat="1" ht="18" customHeight="1">
      <c r="A28" s="12"/>
      <c r="B28" s="220"/>
      <c r="C28" s="221" t="s">
        <v>66</v>
      </c>
      <c r="D28" s="222">
        <v>341259</v>
      </c>
      <c r="E28" s="370">
        <v>3.4569621838064661E-2</v>
      </c>
      <c r="F28" s="370">
        <v>2.6435467861761985E-2</v>
      </c>
      <c r="G28" s="277">
        <v>946.67987241362141</v>
      </c>
      <c r="H28" s="370">
        <v>0.91317394336795021</v>
      </c>
      <c r="I28" s="370">
        <v>1.8421049640793496E-2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26" customFormat="1" ht="18" customHeight="1">
      <c r="B29" s="220">
        <v>35</v>
      </c>
      <c r="C29" s="224" t="s">
        <v>67</v>
      </c>
      <c r="D29" s="225">
        <v>179321</v>
      </c>
      <c r="E29" s="371">
        <v>1.8165262037407346E-2</v>
      </c>
      <c r="F29" s="371">
        <v>2.7203675274385386E-2</v>
      </c>
      <c r="G29" s="278">
        <v>960.14833282214579</v>
      </c>
      <c r="H29" s="371">
        <v>0.92616571330068376</v>
      </c>
      <c r="I29" s="371">
        <v>1.979035275602703E-2</v>
      </c>
    </row>
    <row r="30" spans="1:457" s="227" customFormat="1" ht="18" customHeight="1">
      <c r="B30" s="220">
        <v>38</v>
      </c>
      <c r="C30" s="224" t="s">
        <v>68</v>
      </c>
      <c r="D30" s="225">
        <v>161938</v>
      </c>
      <c r="E30" s="371">
        <v>1.6404359800657319E-2</v>
      </c>
      <c r="F30" s="371">
        <v>2.5586137886483673E-2</v>
      </c>
      <c r="G30" s="278">
        <v>931.76565963516907</v>
      </c>
      <c r="H30" s="371">
        <v>0.89878759071380032</v>
      </c>
      <c r="I30" s="371">
        <v>1.6839916840112323E-2</v>
      </c>
    </row>
    <row r="31" spans="1:457" s="227" customFormat="1" ht="18" hidden="1" customHeight="1">
      <c r="B31" s="220"/>
      <c r="C31" s="224"/>
      <c r="D31" s="225"/>
      <c r="E31" s="371"/>
      <c r="F31" s="371"/>
      <c r="G31" s="278"/>
      <c r="H31" s="371"/>
      <c r="I31" s="371"/>
    </row>
    <row r="32" spans="1:457" s="227" customFormat="1" ht="18" customHeight="1">
      <c r="B32" s="220">
        <v>39</v>
      </c>
      <c r="C32" s="221" t="s">
        <v>69</v>
      </c>
      <c r="D32" s="222">
        <v>143252</v>
      </c>
      <c r="E32" s="370">
        <v>1.4511463338831911E-2</v>
      </c>
      <c r="F32" s="370">
        <v>1.1588082846671455E-2</v>
      </c>
      <c r="G32" s="277">
        <v>1094.8826570658703</v>
      </c>
      <c r="H32" s="370">
        <v>1.0561313730362922</v>
      </c>
      <c r="I32" s="370">
        <v>2.1064054779658115E-2</v>
      </c>
    </row>
    <row r="33" spans="1:255" s="227" customFormat="1" ht="18" hidden="1" customHeight="1">
      <c r="B33" s="220"/>
      <c r="C33" s="221"/>
      <c r="D33" s="222"/>
      <c r="E33" s="370"/>
      <c r="F33" s="370"/>
      <c r="G33" s="277"/>
      <c r="H33" s="370"/>
      <c r="I33" s="370"/>
    </row>
    <row r="34" spans="1:255" s="223" customFormat="1" ht="18" customHeight="1">
      <c r="A34" s="12"/>
      <c r="B34" s="220"/>
      <c r="C34" s="221" t="s">
        <v>70</v>
      </c>
      <c r="D34" s="222">
        <v>614667</v>
      </c>
      <c r="E34" s="370">
        <v>6.2265920448508878E-2</v>
      </c>
      <c r="F34" s="370">
        <v>6.0115156613649301E-3</v>
      </c>
      <c r="G34" s="277">
        <v>1029.993076495078</v>
      </c>
      <c r="H34" s="370">
        <v>0.99353843544457277</v>
      </c>
      <c r="I34" s="370">
        <v>2.3496434094138374E-2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1" customFormat="1" ht="18" customHeight="1">
      <c r="A35" s="408"/>
      <c r="B35" s="230">
        <v>5</v>
      </c>
      <c r="C35" s="224" t="s">
        <v>71</v>
      </c>
      <c r="D35" s="225">
        <v>38802</v>
      </c>
      <c r="E35" s="371">
        <v>3.9306522804104359E-3</v>
      </c>
      <c r="F35" s="371">
        <v>7.1639931474847263E-3</v>
      </c>
      <c r="G35" s="278">
        <v>900.03292536467177</v>
      </c>
      <c r="H35" s="371">
        <v>0.86817797606787228</v>
      </c>
      <c r="I35" s="371">
        <v>2.1659585720172903E-2</v>
      </c>
    </row>
    <row r="36" spans="1:255" s="227" customFormat="1" ht="18" customHeight="1">
      <c r="B36" s="220">
        <v>9</v>
      </c>
      <c r="C36" s="224" t="s">
        <v>72</v>
      </c>
      <c r="D36" s="225">
        <v>90936</v>
      </c>
      <c r="E36" s="371">
        <v>9.2118394869182881E-3</v>
      </c>
      <c r="F36" s="371">
        <v>6.6307271660559497E-3</v>
      </c>
      <c r="G36" s="278">
        <v>1105.7558379519664</v>
      </c>
      <c r="H36" s="371">
        <v>1.0666197184168638</v>
      </c>
      <c r="I36" s="371">
        <v>2.4133729368920998E-2</v>
      </c>
    </row>
    <row r="37" spans="1:255" s="227" customFormat="1" ht="18" customHeight="1">
      <c r="B37" s="220">
        <v>24</v>
      </c>
      <c r="C37" s="224" t="s">
        <v>73</v>
      </c>
      <c r="D37" s="225">
        <v>140489</v>
      </c>
      <c r="E37" s="371">
        <v>1.4231570749512442E-2</v>
      </c>
      <c r="F37" s="371">
        <v>-1.0594576145849244E-3</v>
      </c>
      <c r="G37" s="278">
        <v>1026.3447850009611</v>
      </c>
      <c r="H37" s="371">
        <v>0.99001926827167774</v>
      </c>
      <c r="I37" s="371">
        <v>2.5007456377650783E-2</v>
      </c>
    </row>
    <row r="38" spans="1:255" s="227" customFormat="1" ht="18" customHeight="1">
      <c r="B38" s="220">
        <v>34</v>
      </c>
      <c r="C38" s="227" t="s">
        <v>74</v>
      </c>
      <c r="D38" s="229">
        <v>42538</v>
      </c>
      <c r="E38" s="372">
        <v>4.3091100124761387E-3</v>
      </c>
      <c r="F38" s="372">
        <v>2.8289876939036063E-3</v>
      </c>
      <c r="G38" s="279">
        <v>1055.0904447787852</v>
      </c>
      <c r="H38" s="372">
        <v>1.0177475302311336</v>
      </c>
      <c r="I38" s="372">
        <v>2.4420713971670116E-2</v>
      </c>
    </row>
    <row r="39" spans="1:255" s="227" customFormat="1" ht="18" customHeight="1">
      <c r="B39" s="220">
        <v>37</v>
      </c>
      <c r="C39" s="227" t="s">
        <v>75</v>
      </c>
      <c r="D39" s="229">
        <v>80823</v>
      </c>
      <c r="E39" s="372">
        <v>8.1873900639042492E-3</v>
      </c>
      <c r="F39" s="372">
        <v>9.6943045960498075E-3</v>
      </c>
      <c r="G39" s="279">
        <v>957.45468059834423</v>
      </c>
      <c r="H39" s="372">
        <v>0.92356739776134589</v>
      </c>
      <c r="I39" s="372">
        <v>2.2414644073389001E-2</v>
      </c>
    </row>
    <row r="40" spans="1:255" s="227" customFormat="1" ht="18" customHeight="1">
      <c r="B40" s="220">
        <v>40</v>
      </c>
      <c r="C40" s="224" t="s">
        <v>76</v>
      </c>
      <c r="D40" s="225">
        <v>33908</v>
      </c>
      <c r="E40" s="371">
        <v>3.4348888594442832E-3</v>
      </c>
      <c r="F40" s="371">
        <v>1.6914587332053754E-2</v>
      </c>
      <c r="G40" s="278">
        <v>977.7246351893358</v>
      </c>
      <c r="H40" s="371">
        <v>0.94311993595839516</v>
      </c>
      <c r="I40" s="371">
        <v>2.4561214019043875E-2</v>
      </c>
    </row>
    <row r="41" spans="1:255" s="227" customFormat="1" ht="18" customHeight="1">
      <c r="B41" s="220">
        <v>42</v>
      </c>
      <c r="C41" s="224" t="s">
        <v>77</v>
      </c>
      <c r="D41" s="225">
        <v>22309</v>
      </c>
      <c r="E41" s="371">
        <v>2.259907265699614E-3</v>
      </c>
      <c r="F41" s="371">
        <v>5.9974747474746959E-3</v>
      </c>
      <c r="G41" s="278">
        <v>979.23299744497729</v>
      </c>
      <c r="H41" s="371">
        <v>0.94457491260799875</v>
      </c>
      <c r="I41" s="371">
        <v>2.8676294794380164E-2</v>
      </c>
    </row>
    <row r="42" spans="1:255" s="227" customFormat="1" ht="18" customHeight="1">
      <c r="B42" s="220">
        <v>47</v>
      </c>
      <c r="C42" s="224" t="s">
        <v>78</v>
      </c>
      <c r="D42" s="225">
        <v>116900</v>
      </c>
      <c r="E42" s="371">
        <v>1.1841999164475541E-2</v>
      </c>
      <c r="F42" s="371">
        <v>1.4536775873291496E-2</v>
      </c>
      <c r="G42" s="278">
        <v>1149.5147523524379</v>
      </c>
      <c r="H42" s="371">
        <v>1.1088298694774326</v>
      </c>
      <c r="I42" s="371">
        <v>1.9087545319464772E-2</v>
      </c>
    </row>
    <row r="43" spans="1:255" s="227" customFormat="1" ht="18" customHeight="1">
      <c r="B43" s="220">
        <v>49</v>
      </c>
      <c r="C43" s="224" t="s">
        <v>79</v>
      </c>
      <c r="D43" s="225">
        <v>47962</v>
      </c>
      <c r="E43" s="371">
        <v>4.858562565667887E-3</v>
      </c>
      <c r="F43" s="371">
        <v>-6.6483027152414165E-3</v>
      </c>
      <c r="G43" s="278">
        <v>871.39910741837321</v>
      </c>
      <c r="H43" s="371">
        <v>0.84055759751156434</v>
      </c>
      <c r="I43" s="371">
        <v>2.5599084948326745E-2</v>
      </c>
    </row>
    <row r="44" spans="1:255" s="227" customFormat="1" ht="18" hidden="1" customHeight="1">
      <c r="B44" s="220"/>
      <c r="C44" s="224"/>
      <c r="D44" s="225"/>
      <c r="E44" s="371"/>
      <c r="F44" s="371"/>
      <c r="G44" s="278"/>
      <c r="H44" s="371"/>
      <c r="I44" s="371"/>
    </row>
    <row r="45" spans="1:255" s="223" customFormat="1" ht="18" customHeight="1">
      <c r="A45" s="12"/>
      <c r="B45" s="220"/>
      <c r="C45" s="221" t="s">
        <v>80</v>
      </c>
      <c r="D45" s="222">
        <v>378448</v>
      </c>
      <c r="E45" s="370">
        <v>3.8336876816060225E-2</v>
      </c>
      <c r="F45" s="370">
        <v>1.2941198512899765E-2</v>
      </c>
      <c r="G45" s="277">
        <v>957.76421318120333</v>
      </c>
      <c r="H45" s="370">
        <v>0.92386597502862178</v>
      </c>
      <c r="I45" s="370">
        <v>2.1928805424520803E-2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26" customFormat="1" ht="18" customHeight="1">
      <c r="B46" s="220">
        <v>2</v>
      </c>
      <c r="C46" s="224" t="s">
        <v>81</v>
      </c>
      <c r="D46" s="225">
        <v>73059</v>
      </c>
      <c r="E46" s="371">
        <v>7.4008949269240261E-3</v>
      </c>
      <c r="F46" s="371">
        <v>9.0743349631225989E-3</v>
      </c>
      <c r="G46" s="278">
        <v>922.87002190010799</v>
      </c>
      <c r="H46" s="371">
        <v>0.8902067971150226</v>
      </c>
      <c r="I46" s="371">
        <v>2.290825483450698E-2</v>
      </c>
    </row>
    <row r="47" spans="1:255" s="227" customFormat="1" ht="18" customHeight="1">
      <c r="B47" s="220">
        <v>13</v>
      </c>
      <c r="C47" s="224" t="s">
        <v>82</v>
      </c>
      <c r="D47" s="225">
        <v>99985</v>
      </c>
      <c r="E47" s="371">
        <v>1.0128505444483208E-2</v>
      </c>
      <c r="F47" s="371">
        <v>1.0459828196058618E-2</v>
      </c>
      <c r="G47" s="278">
        <v>962.57052447867238</v>
      </c>
      <c r="H47" s="371">
        <v>0.92850217610193042</v>
      </c>
      <c r="I47" s="371">
        <v>1.9923841453364011E-2</v>
      </c>
    </row>
    <row r="48" spans="1:255" s="231" customFormat="1" ht="18" customHeight="1">
      <c r="A48" s="408"/>
      <c r="B48" s="230">
        <v>16</v>
      </c>
      <c r="C48" s="227" t="s">
        <v>83</v>
      </c>
      <c r="D48" s="225">
        <v>44517</v>
      </c>
      <c r="E48" s="371">
        <v>4.5095832062015204E-3</v>
      </c>
      <c r="F48" s="371">
        <v>6.6936523371248224E-3</v>
      </c>
      <c r="G48" s="278">
        <v>879.24819304984635</v>
      </c>
      <c r="H48" s="371">
        <v>0.84812887972299544</v>
      </c>
      <c r="I48" s="371">
        <v>2.1153320121514385E-2</v>
      </c>
    </row>
    <row r="49" spans="1:255" s="227" customFormat="1" ht="18" customHeight="1">
      <c r="B49" s="220">
        <v>19</v>
      </c>
      <c r="C49" s="227" t="s">
        <v>84</v>
      </c>
      <c r="D49" s="229">
        <v>42644</v>
      </c>
      <c r="E49" s="372">
        <v>4.3198478389212579E-3</v>
      </c>
      <c r="F49" s="372">
        <v>2.3619779164666399E-2</v>
      </c>
      <c r="G49" s="279">
        <v>1095.6803273614107</v>
      </c>
      <c r="H49" s="372">
        <v>1.0569008113126432</v>
      </c>
      <c r="I49" s="372">
        <v>2.6486808942468576E-2</v>
      </c>
    </row>
    <row r="50" spans="1:255" s="227" customFormat="1" ht="18" customHeight="1">
      <c r="B50" s="220">
        <v>45</v>
      </c>
      <c r="C50" s="224" t="s">
        <v>85</v>
      </c>
      <c r="D50" s="225">
        <v>118243</v>
      </c>
      <c r="E50" s="371">
        <v>1.1978045399530211E-2</v>
      </c>
      <c r="F50" s="371">
        <v>1.600790513833994E-2</v>
      </c>
      <c r="G50" s="278">
        <v>955.08142080292293</v>
      </c>
      <c r="H50" s="371">
        <v>0.92127813497127931</v>
      </c>
      <c r="I50" s="371">
        <v>2.0648567709802279E-2</v>
      </c>
    </row>
    <row r="51" spans="1:255" s="227" customFormat="1" ht="18" hidden="1" customHeight="1">
      <c r="B51" s="220"/>
      <c r="C51" s="224"/>
      <c r="D51" s="225"/>
      <c r="E51" s="371"/>
      <c r="F51" s="371"/>
      <c r="G51" s="278"/>
      <c r="H51" s="371"/>
      <c r="I51" s="371"/>
    </row>
    <row r="52" spans="1:255" s="223" customFormat="1" ht="18" customHeight="1">
      <c r="A52" s="12"/>
      <c r="B52" s="220"/>
      <c r="C52" s="221" t="s">
        <v>86</v>
      </c>
      <c r="D52" s="222">
        <v>1744528</v>
      </c>
      <c r="E52" s="370">
        <v>0.17672112162877834</v>
      </c>
      <c r="F52" s="370">
        <v>7.167546228219468E-3</v>
      </c>
      <c r="G52" s="277">
        <v>1076.6574745145961</v>
      </c>
      <c r="H52" s="370">
        <v>1.0385512360713898</v>
      </c>
      <c r="I52" s="370">
        <v>2.2553839957925925E-2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26" customFormat="1" ht="18" customHeight="1">
      <c r="B53" s="220">
        <v>8</v>
      </c>
      <c r="C53" s="227" t="s">
        <v>87</v>
      </c>
      <c r="D53" s="229">
        <v>1310302</v>
      </c>
      <c r="E53" s="372">
        <v>0.13273391949709692</v>
      </c>
      <c r="F53" s="372">
        <v>5.9236012056018694E-3</v>
      </c>
      <c r="G53" s="279">
        <v>1111.8489545463558</v>
      </c>
      <c r="H53" s="372">
        <v>1.0724971807671653</v>
      </c>
      <c r="I53" s="372">
        <v>2.2077122854359699E-2</v>
      </c>
    </row>
    <row r="54" spans="1:255" s="227" customFormat="1" ht="18" customHeight="1">
      <c r="B54" s="220">
        <v>17</v>
      </c>
      <c r="C54" s="227" t="s">
        <v>185</v>
      </c>
      <c r="D54" s="229">
        <v>160641</v>
      </c>
      <c r="E54" s="372">
        <v>1.6272973377078833E-2</v>
      </c>
      <c r="F54" s="372">
        <v>1.0155572044822758E-2</v>
      </c>
      <c r="G54" s="279">
        <v>961.58030845176552</v>
      </c>
      <c r="H54" s="372">
        <v>0.92754700688324698</v>
      </c>
      <c r="I54" s="372">
        <v>2.559468436656398E-2</v>
      </c>
    </row>
    <row r="55" spans="1:255" s="231" customFormat="1" ht="18" customHeight="1">
      <c r="A55" s="408"/>
      <c r="B55" s="230">
        <v>25</v>
      </c>
      <c r="C55" s="227" t="s">
        <v>191</v>
      </c>
      <c r="D55" s="225">
        <v>100175</v>
      </c>
      <c r="E55" s="371">
        <v>1.0147752491884836E-2</v>
      </c>
      <c r="F55" s="371">
        <v>7.7460892309240137E-3</v>
      </c>
      <c r="G55" s="278">
        <v>920.59098447716531</v>
      </c>
      <c r="H55" s="371">
        <v>0.88800842187621498</v>
      </c>
      <c r="I55" s="371">
        <v>2.6935797265773553E-2</v>
      </c>
    </row>
    <row r="56" spans="1:255" s="227" customFormat="1" ht="18" customHeight="1">
      <c r="B56" s="220">
        <v>43</v>
      </c>
      <c r="C56" s="227" t="s">
        <v>88</v>
      </c>
      <c r="D56" s="229">
        <v>173410</v>
      </c>
      <c r="E56" s="372">
        <v>1.7566476262717741E-2</v>
      </c>
      <c r="F56" s="372">
        <v>1.3524571001075403E-2</v>
      </c>
      <c r="G56" s="279">
        <v>1007.5069353555151</v>
      </c>
      <c r="H56" s="372">
        <v>0.97184814839622691</v>
      </c>
      <c r="I56" s="372">
        <v>2.2708881528924252E-2</v>
      </c>
    </row>
    <row r="57" spans="1:255" s="227" customFormat="1" ht="18" hidden="1" customHeight="1">
      <c r="B57" s="220"/>
      <c r="D57" s="229"/>
      <c r="E57" s="372"/>
      <c r="F57" s="372"/>
      <c r="G57" s="279"/>
      <c r="H57" s="372"/>
      <c r="I57" s="372"/>
      <c r="J57" s="227" t="s">
        <v>193</v>
      </c>
    </row>
    <row r="58" spans="1:255" s="223" customFormat="1" ht="18" customHeight="1">
      <c r="A58" s="12"/>
      <c r="B58" s="220"/>
      <c r="C58" s="221" t="s">
        <v>89</v>
      </c>
      <c r="D58" s="222">
        <v>1010251</v>
      </c>
      <c r="E58" s="370">
        <v>0.10233867833969701</v>
      </c>
      <c r="F58" s="370">
        <v>1.1167117408372063E-2</v>
      </c>
      <c r="G58" s="277">
        <v>955.6968091890036</v>
      </c>
      <c r="H58" s="370">
        <v>0.92187174285879825</v>
      </c>
      <c r="I58" s="370">
        <v>2.1541621275132705E-2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26" customFormat="1" ht="18" customHeight="1">
      <c r="B59" s="220">
        <v>3</v>
      </c>
      <c r="C59" s="227" t="s">
        <v>90</v>
      </c>
      <c r="D59" s="229">
        <v>325957</v>
      </c>
      <c r="E59" s="372">
        <v>3.3019525420487209E-2</v>
      </c>
      <c r="F59" s="372">
        <v>1.3116303067412183E-2</v>
      </c>
      <c r="G59" s="279">
        <v>897.96936117340579</v>
      </c>
      <c r="H59" s="372">
        <v>0.86618744779654977</v>
      </c>
      <c r="I59" s="372">
        <v>2.1071328987280813E-2</v>
      </c>
    </row>
    <row r="60" spans="1:255" s="227" customFormat="1" ht="18" customHeight="1">
      <c r="B60" s="220">
        <v>12</v>
      </c>
      <c r="C60" s="227" t="s">
        <v>91</v>
      </c>
      <c r="D60" s="229">
        <v>134063</v>
      </c>
      <c r="E60" s="372">
        <v>1.3580615346339475E-2</v>
      </c>
      <c r="F60" s="372">
        <v>1.1864956864994669E-2</v>
      </c>
      <c r="G60" s="279">
        <v>924.67472076561035</v>
      </c>
      <c r="H60" s="372">
        <v>0.89194762210520728</v>
      </c>
      <c r="I60" s="372">
        <v>2.3103918891785868E-2</v>
      </c>
    </row>
    <row r="61" spans="1:255" s="227" customFormat="1" ht="18" customHeight="1">
      <c r="B61" s="220">
        <v>46</v>
      </c>
      <c r="C61" s="227" t="s">
        <v>92</v>
      </c>
      <c r="D61" s="229">
        <v>550231</v>
      </c>
      <c r="E61" s="372">
        <v>5.5738537572870332E-2</v>
      </c>
      <c r="F61" s="372">
        <v>9.8464576611496657E-3</v>
      </c>
      <c r="G61" s="279">
        <v>997.4530534084779</v>
      </c>
      <c r="H61" s="372">
        <v>0.96215010443092697</v>
      </c>
      <c r="I61" s="372">
        <v>2.1568587150937235E-2</v>
      </c>
    </row>
    <row r="62" spans="1:255" s="227" customFormat="1" ht="18" hidden="1" customHeight="1">
      <c r="B62" s="220"/>
      <c r="D62" s="229"/>
      <c r="E62" s="372"/>
      <c r="F62" s="372"/>
      <c r="G62" s="279"/>
      <c r="H62" s="372"/>
      <c r="I62" s="372"/>
    </row>
    <row r="63" spans="1:255" s="223" customFormat="1" ht="18" customHeight="1">
      <c r="A63" s="12"/>
      <c r="B63" s="220"/>
      <c r="C63" s="221" t="s">
        <v>93</v>
      </c>
      <c r="D63" s="222">
        <v>231332</v>
      </c>
      <c r="E63" s="370">
        <v>2.3433989313228879E-2</v>
      </c>
      <c r="F63" s="370">
        <v>1.0593821945156678E-2</v>
      </c>
      <c r="G63" s="277">
        <v>863.17141303408141</v>
      </c>
      <c r="H63" s="370">
        <v>0.83262110668222589</v>
      </c>
      <c r="I63" s="370">
        <v>2.1638571413287844E-2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6" customFormat="1" ht="18" customHeight="1">
      <c r="B64" s="220">
        <v>6</v>
      </c>
      <c r="C64" s="227" t="s">
        <v>94</v>
      </c>
      <c r="D64" s="229">
        <v>135391</v>
      </c>
      <c r="E64" s="372">
        <v>1.3715142077651909E-2</v>
      </c>
      <c r="F64" s="372">
        <v>1.2958349232000899E-2</v>
      </c>
      <c r="G64" s="279">
        <v>868.95897696301847</v>
      </c>
      <c r="H64" s="372">
        <v>0.83820383082107019</v>
      </c>
      <c r="I64" s="372">
        <v>2.1435942589109303E-2</v>
      </c>
    </row>
    <row r="65" spans="1:255" s="227" customFormat="1" ht="18" customHeight="1">
      <c r="B65" s="220">
        <v>10</v>
      </c>
      <c r="C65" s="224" t="s">
        <v>95</v>
      </c>
      <c r="D65" s="225">
        <v>95941</v>
      </c>
      <c r="E65" s="371">
        <v>9.7188472355769721E-3</v>
      </c>
      <c r="F65" s="371">
        <v>7.2757433226944279E-3</v>
      </c>
      <c r="G65" s="278">
        <v>855.00405947405272</v>
      </c>
      <c r="H65" s="371">
        <v>0.82474282102872776</v>
      </c>
      <c r="I65" s="371">
        <v>2.1872919293546511E-2</v>
      </c>
    </row>
    <row r="66" spans="1:255" s="227" customFormat="1" ht="18" hidden="1" customHeight="1">
      <c r="B66" s="220"/>
      <c r="C66" s="224"/>
      <c r="D66" s="225"/>
      <c r="E66" s="371"/>
      <c r="F66" s="371"/>
      <c r="G66" s="278"/>
      <c r="H66" s="371"/>
      <c r="I66" s="371"/>
    </row>
    <row r="67" spans="1:255" s="223" customFormat="1" ht="18" customHeight="1">
      <c r="A67" s="12"/>
      <c r="B67" s="220"/>
      <c r="C67" s="221" t="s">
        <v>96</v>
      </c>
      <c r="D67" s="222">
        <v>767116</v>
      </c>
      <c r="E67" s="370">
        <v>7.7709042181829086E-2</v>
      </c>
      <c r="F67" s="370">
        <v>4.0627634120931067E-3</v>
      </c>
      <c r="G67" s="277">
        <v>883.24433021863774</v>
      </c>
      <c r="H67" s="370">
        <v>0.85198358123614859</v>
      </c>
      <c r="I67" s="370">
        <v>2.3432935806019017E-2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26" customFormat="1" ht="18" customHeight="1">
      <c r="B68" s="220">
        <v>15</v>
      </c>
      <c r="C68" s="232" t="s">
        <v>186</v>
      </c>
      <c r="D68" s="233">
        <v>300779</v>
      </c>
      <c r="E68" s="373">
        <v>3.0468987739023002E-2</v>
      </c>
      <c r="F68" s="373">
        <v>5.4219022118819904E-3</v>
      </c>
      <c r="G68" s="280">
        <v>927.88659008773948</v>
      </c>
      <c r="H68" s="373">
        <v>0.89504581343676415</v>
      </c>
      <c r="I68" s="373">
        <v>2.2256008771061042E-2</v>
      </c>
    </row>
    <row r="69" spans="1:255" s="227" customFormat="1" ht="18" customHeight="1">
      <c r="B69" s="220">
        <v>27</v>
      </c>
      <c r="C69" s="232" t="s">
        <v>97</v>
      </c>
      <c r="D69" s="233">
        <v>114914</v>
      </c>
      <c r="E69" s="373">
        <v>1.1640816869003786E-2</v>
      </c>
      <c r="F69" s="373">
        <v>-2.7769581894232509E-3</v>
      </c>
      <c r="G69" s="280">
        <v>790.37172807490902</v>
      </c>
      <c r="H69" s="373">
        <v>0.76239802776472443</v>
      </c>
      <c r="I69" s="373">
        <v>2.6975963140717818E-2</v>
      </c>
    </row>
    <row r="70" spans="1:255" s="227" customFormat="1" ht="18" customHeight="1">
      <c r="B70" s="234">
        <v>32</v>
      </c>
      <c r="C70" s="232" t="s">
        <v>187</v>
      </c>
      <c r="D70" s="233">
        <v>106652</v>
      </c>
      <c r="E70" s="373">
        <v>1.0803874207781399E-2</v>
      </c>
      <c r="F70" s="373">
        <v>-3.8667737657146484E-3</v>
      </c>
      <c r="G70" s="280">
        <v>766.52991776994361</v>
      </c>
      <c r="H70" s="373">
        <v>0.73940005287622546</v>
      </c>
      <c r="I70" s="373">
        <v>2.5929726371537676E-2</v>
      </c>
    </row>
    <row r="71" spans="1:255" s="227" customFormat="1" ht="18" customHeight="1">
      <c r="B71" s="235">
        <v>36</v>
      </c>
      <c r="C71" s="236" t="s">
        <v>98</v>
      </c>
      <c r="D71" s="233">
        <v>244771</v>
      </c>
      <c r="E71" s="373">
        <v>2.4795363366020898E-2</v>
      </c>
      <c r="F71" s="373">
        <v>9.1360722310402931E-3</v>
      </c>
      <c r="G71" s="280">
        <v>922.84352063765789</v>
      </c>
      <c r="H71" s="373">
        <v>0.89018123381422687</v>
      </c>
      <c r="I71" s="373">
        <v>2.1459005750809945E-2</v>
      </c>
    </row>
    <row r="72" spans="1:255" s="227" customFormat="1" ht="18" hidden="1" customHeight="1">
      <c r="B72" s="235"/>
      <c r="C72" s="236"/>
      <c r="D72" s="233"/>
      <c r="E72" s="373"/>
      <c r="F72" s="373"/>
      <c r="G72" s="280"/>
      <c r="H72" s="373"/>
      <c r="I72" s="373"/>
    </row>
    <row r="73" spans="1:255" s="223" customFormat="1" ht="18" customHeight="1">
      <c r="A73" s="12"/>
      <c r="B73" s="234">
        <v>28</v>
      </c>
      <c r="C73" s="237" t="s">
        <v>99</v>
      </c>
      <c r="D73" s="238">
        <v>1188101</v>
      </c>
      <c r="E73" s="374">
        <v>0.12035492771011597</v>
      </c>
      <c r="F73" s="374">
        <v>1.5920723876040821E-2</v>
      </c>
      <c r="G73" s="281">
        <v>1215.8501005554242</v>
      </c>
      <c r="H73" s="374">
        <v>1.1728174045126558</v>
      </c>
      <c r="I73" s="374">
        <v>1.9083466319932185E-2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3" customFormat="1" ht="18" hidden="1" customHeight="1">
      <c r="A74" s="12"/>
      <c r="B74" s="234"/>
      <c r="C74" s="237"/>
      <c r="D74" s="238"/>
      <c r="E74" s="374"/>
      <c r="F74" s="374"/>
      <c r="G74" s="281"/>
      <c r="H74" s="374"/>
      <c r="I74" s="37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3" customFormat="1" ht="18" customHeight="1">
      <c r="A75" s="12"/>
      <c r="B75" s="234">
        <v>30</v>
      </c>
      <c r="C75" s="237" t="s">
        <v>100</v>
      </c>
      <c r="D75" s="238">
        <v>252403</v>
      </c>
      <c r="E75" s="374">
        <v>2.5568486870069462E-2</v>
      </c>
      <c r="F75" s="374">
        <v>1.1282638919495103E-2</v>
      </c>
      <c r="G75" s="281">
        <v>915.62244905963883</v>
      </c>
      <c r="H75" s="374">
        <v>0.88321573829626487</v>
      </c>
      <c r="I75" s="374">
        <v>2.3741552875768956E-2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3" customFormat="1" ht="18" hidden="1" customHeight="1">
      <c r="A76" s="12"/>
      <c r="B76" s="234"/>
      <c r="C76" s="237"/>
      <c r="D76" s="238"/>
      <c r="E76" s="374"/>
      <c r="F76" s="374"/>
      <c r="G76" s="281"/>
      <c r="H76" s="374"/>
      <c r="I76" s="37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3" customFormat="1" ht="18" customHeight="1">
      <c r="A77" s="12"/>
      <c r="B77" s="220">
        <v>31</v>
      </c>
      <c r="C77" s="237" t="s">
        <v>101</v>
      </c>
      <c r="D77" s="238">
        <v>139711</v>
      </c>
      <c r="E77" s="374">
        <v>1.4152759155415248E-2</v>
      </c>
      <c r="F77" s="374">
        <v>1.7048970291696053E-2</v>
      </c>
      <c r="G77" s="281">
        <v>1190.4982591206131</v>
      </c>
      <c r="H77" s="374">
        <v>1.1483628431669692</v>
      </c>
      <c r="I77" s="374">
        <v>2.0295266269197754E-2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3" customFormat="1" ht="18" hidden="1" customHeight="1">
      <c r="A78" s="12"/>
      <c r="B78" s="220"/>
      <c r="C78" s="237"/>
      <c r="D78" s="238"/>
      <c r="E78" s="374"/>
      <c r="F78" s="374"/>
      <c r="G78" s="281"/>
      <c r="H78" s="374"/>
      <c r="I78" s="37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3" customFormat="1" ht="18" customHeight="1">
      <c r="A79" s="12"/>
      <c r="B79" s="220"/>
      <c r="C79" s="221" t="s">
        <v>102</v>
      </c>
      <c r="D79" s="222">
        <v>566286</v>
      </c>
      <c r="E79" s="370">
        <v>5.7364913078307926E-2</v>
      </c>
      <c r="F79" s="370">
        <v>1.1219582752235224E-2</v>
      </c>
      <c r="G79" s="277">
        <v>1285.9005930219002</v>
      </c>
      <c r="H79" s="370">
        <v>1.2403885933638432</v>
      </c>
      <c r="I79" s="370">
        <v>2.0439950816329544E-2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26" customFormat="1" ht="18" customHeight="1">
      <c r="B80" s="220">
        <v>1</v>
      </c>
      <c r="C80" s="239" t="s">
        <v>188</v>
      </c>
      <c r="D80" s="225">
        <v>79308</v>
      </c>
      <c r="E80" s="371">
        <v>8.0339201859386342E-3</v>
      </c>
      <c r="F80" s="375">
        <v>1.6365290717791581E-2</v>
      </c>
      <c r="G80" s="278">
        <v>1307.1357507439352</v>
      </c>
      <c r="H80" s="375">
        <v>1.2608721731674692</v>
      </c>
      <c r="I80" s="375">
        <v>1.9232878398814046E-2</v>
      </c>
    </row>
    <row r="81" spans="1:255" s="227" customFormat="1" ht="18" customHeight="1">
      <c r="B81" s="220">
        <v>20</v>
      </c>
      <c r="C81" s="239" t="s">
        <v>189</v>
      </c>
      <c r="D81" s="225">
        <v>191938</v>
      </c>
      <c r="E81" s="371">
        <v>1.9443367285124951E-2</v>
      </c>
      <c r="F81" s="375">
        <v>8.6551649841557499E-3</v>
      </c>
      <c r="G81" s="278">
        <v>1259.0169456803758</v>
      </c>
      <c r="H81" s="375">
        <v>1.214456441460811</v>
      </c>
      <c r="I81" s="375">
        <v>1.9841641811945809E-2</v>
      </c>
    </row>
    <row r="82" spans="1:255" s="227" customFormat="1" ht="18" customHeight="1">
      <c r="B82" s="220">
        <v>48</v>
      </c>
      <c r="C82" s="239" t="s">
        <v>190</v>
      </c>
      <c r="D82" s="225">
        <v>295040</v>
      </c>
      <c r="E82" s="371">
        <v>2.9887625607244346E-2</v>
      </c>
      <c r="F82" s="375">
        <v>1.1516005499158322E-2</v>
      </c>
      <c r="G82" s="278">
        <v>1297.6816247966374</v>
      </c>
      <c r="H82" s="375">
        <v>1.2517526579818552</v>
      </c>
      <c r="I82" s="375">
        <v>2.1084516380530216E-2</v>
      </c>
    </row>
    <row r="83" spans="1:255" s="227" customFormat="1" ht="18" hidden="1" customHeight="1">
      <c r="B83" s="220"/>
      <c r="C83" s="239"/>
      <c r="D83" s="225"/>
      <c r="E83" s="371"/>
      <c r="F83" s="375"/>
      <c r="G83" s="278"/>
      <c r="H83" s="375"/>
      <c r="I83" s="375"/>
    </row>
    <row r="84" spans="1:255" s="223" customFormat="1" ht="18" customHeight="1">
      <c r="A84" s="12"/>
      <c r="B84" s="220">
        <v>26</v>
      </c>
      <c r="C84" s="221" t="s">
        <v>103</v>
      </c>
      <c r="D84" s="222">
        <v>71215</v>
      </c>
      <c r="E84" s="370">
        <v>7.2140972668787492E-3</v>
      </c>
      <c r="F84" s="370">
        <v>1.5268590328467058E-2</v>
      </c>
      <c r="G84" s="277">
        <v>1019.632427859299</v>
      </c>
      <c r="H84" s="370">
        <v>0.98354448221256574</v>
      </c>
      <c r="I84" s="370">
        <v>2.5299006128372881E-2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3" customFormat="1" ht="18" hidden="1" customHeight="1">
      <c r="A85" s="12"/>
      <c r="B85" s="220"/>
      <c r="C85" s="221"/>
      <c r="D85" s="222"/>
      <c r="E85" s="370"/>
      <c r="F85" s="370"/>
      <c r="G85" s="277"/>
      <c r="H85" s="370"/>
      <c r="I85" s="370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3" customFormat="1" ht="18" customHeight="1">
      <c r="A86" s="12"/>
      <c r="B86" s="220">
        <v>51</v>
      </c>
      <c r="C86" s="239" t="s">
        <v>104</v>
      </c>
      <c r="D86" s="225">
        <v>8847</v>
      </c>
      <c r="E86" s="371">
        <v>8.9620330716950493E-4</v>
      </c>
      <c r="F86" s="375">
        <v>1.4331575326759882E-2</v>
      </c>
      <c r="G86" s="278">
        <v>1045.5256437210357</v>
      </c>
      <c r="H86" s="375">
        <v>1.0085212570695776</v>
      </c>
      <c r="I86" s="375">
        <v>1.7432625813369906E-2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3" customFormat="1" ht="18" customHeight="1">
      <c r="A87" s="12"/>
      <c r="B87" s="220">
        <v>52</v>
      </c>
      <c r="C87" s="239" t="s">
        <v>105</v>
      </c>
      <c r="D87" s="225">
        <v>8137</v>
      </c>
      <c r="E87" s="371">
        <v>8.2428013003710428E-4</v>
      </c>
      <c r="F87" s="375">
        <v>2.2750125691302081E-2</v>
      </c>
      <c r="G87" s="278">
        <v>1003.0303834336976</v>
      </c>
      <c r="H87" s="375">
        <v>0.96753003549422212</v>
      </c>
      <c r="I87" s="375">
        <v>2.8666287207267827E-2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3" customFormat="1" ht="18" hidden="1" customHeight="1">
      <c r="A88" s="12"/>
      <c r="B88" s="220"/>
      <c r="C88" s="239"/>
      <c r="D88" s="225"/>
      <c r="E88" s="371"/>
      <c r="F88" s="375"/>
      <c r="G88" s="278"/>
      <c r="H88" s="375"/>
      <c r="I88" s="375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0"/>
      <c r="C89" s="221" t="s">
        <v>45</v>
      </c>
      <c r="D89" s="222">
        <v>9871644</v>
      </c>
      <c r="E89" s="370">
        <v>1</v>
      </c>
      <c r="F89" s="370">
        <v>1.088460508131206E-2</v>
      </c>
      <c r="G89" s="277">
        <v>1036.6917270132515</v>
      </c>
      <c r="H89" s="370">
        <v>1</v>
      </c>
      <c r="I89" s="370">
        <v>2.1413116012355404E-2</v>
      </c>
    </row>
    <row r="90" spans="1:255" ht="18" customHeight="1">
      <c r="B90" s="240"/>
      <c r="D90" s="190"/>
      <c r="E90" s="241"/>
      <c r="F90" s="241"/>
      <c r="G90" s="242"/>
      <c r="H90" s="241"/>
      <c r="I90" s="241"/>
    </row>
    <row r="91" spans="1:255" ht="18" customHeight="1">
      <c r="B91" s="240"/>
      <c r="D91" s="202"/>
      <c r="E91" s="241"/>
      <c r="G91" s="242"/>
      <c r="H91" s="241"/>
      <c r="I91" s="241"/>
    </row>
    <row r="92" spans="1:255" ht="18" customHeight="1">
      <c r="B92" s="240"/>
      <c r="D92" s="202"/>
      <c r="H92" s="241"/>
      <c r="I92" s="241"/>
    </row>
    <row r="93" spans="1:255" ht="18" customHeight="1">
      <c r="B93" s="240"/>
      <c r="D93" s="202"/>
      <c r="H93" s="241"/>
      <c r="I93" s="241"/>
    </row>
    <row r="94" spans="1:255" ht="18" customHeight="1">
      <c r="B94" s="240"/>
      <c r="D94" s="202"/>
      <c r="H94" s="241"/>
      <c r="I94" s="241"/>
    </row>
    <row r="95" spans="1:255" ht="18" customHeight="1">
      <c r="B95" s="240"/>
      <c r="D95" s="202"/>
      <c r="H95" s="241"/>
      <c r="I95" s="241"/>
    </row>
    <row r="96" spans="1:255" ht="18" customHeight="1">
      <c r="B96" s="243"/>
      <c r="C96" s="244"/>
      <c r="D96" s="245"/>
      <c r="E96" s="244"/>
      <c r="F96" s="244"/>
      <c r="G96" s="244"/>
      <c r="H96" s="244"/>
      <c r="I96" s="244"/>
    </row>
    <row r="97" spans="2:9" ht="18" customHeight="1">
      <c r="B97" s="243"/>
      <c r="C97" s="244"/>
      <c r="D97" s="245"/>
      <c r="E97" s="244"/>
      <c r="F97" s="244"/>
      <c r="G97" s="244"/>
      <c r="H97" s="244"/>
      <c r="I97" s="244"/>
    </row>
    <row r="98" spans="2:9" ht="18" customHeight="1">
      <c r="B98" s="206"/>
      <c r="D98" s="202"/>
    </row>
    <row r="99" spans="2:9" ht="18" customHeight="1">
      <c r="B99" s="206"/>
      <c r="D99" s="202"/>
    </row>
    <row r="100" spans="2:9" ht="18" customHeight="1">
      <c r="B100" s="206"/>
      <c r="D100" s="202"/>
    </row>
    <row r="101" spans="2:9" ht="18" customHeight="1">
      <c r="B101" s="206"/>
      <c r="D101" s="202"/>
    </row>
    <row r="102" spans="2:9" ht="18" customHeight="1">
      <c r="B102" s="206"/>
      <c r="D102" s="202"/>
    </row>
    <row r="103" spans="2:9" ht="18" customHeight="1">
      <c r="B103" s="206"/>
      <c r="D103" s="202"/>
    </row>
    <row r="104" spans="2:9" ht="18" customHeight="1">
      <c r="B104" s="206"/>
      <c r="D104" s="202"/>
    </row>
    <row r="105" spans="2:9" ht="18" customHeight="1">
      <c r="B105" s="206"/>
      <c r="D105" s="202"/>
    </row>
    <row r="106" spans="2:9" ht="18" customHeight="1">
      <c r="B106" s="206"/>
      <c r="D106" s="202"/>
    </row>
    <row r="107" spans="2:9" ht="18" customHeight="1">
      <c r="B107" s="206"/>
      <c r="D107" s="202"/>
    </row>
    <row r="108" spans="2:9" ht="18" customHeight="1">
      <c r="B108" s="206"/>
      <c r="D108" s="202"/>
    </row>
    <row r="109" spans="2:9" ht="18" customHeight="1">
      <c r="B109" s="206"/>
      <c r="D109" s="202"/>
    </row>
    <row r="110" spans="2:9" ht="18" customHeight="1">
      <c r="B110" s="206"/>
      <c r="D110" s="202"/>
    </row>
    <row r="111" spans="2:9" ht="18" customHeight="1">
      <c r="B111" s="206"/>
      <c r="D111" s="202"/>
    </row>
    <row r="112" spans="2:9" ht="18" customHeight="1">
      <c r="B112" s="206"/>
      <c r="D112" s="202"/>
    </row>
    <row r="113" spans="2:4">
      <c r="B113" s="206"/>
      <c r="D113" s="202"/>
    </row>
    <row r="114" spans="2:4">
      <c r="B114" s="206"/>
      <c r="D114" s="202"/>
    </row>
    <row r="115" spans="2:4">
      <c r="B115" s="206"/>
      <c r="D115" s="202"/>
    </row>
    <row r="116" spans="2:4">
      <c r="B116" s="206"/>
      <c r="D116" s="202"/>
    </row>
    <row r="117" spans="2:4">
      <c r="B117" s="206"/>
      <c r="D117" s="202"/>
    </row>
    <row r="118" spans="2:4">
      <c r="B118" s="206"/>
      <c r="D118" s="202"/>
    </row>
    <row r="119" spans="2:4">
      <c r="B119" s="206"/>
      <c r="D119" s="202"/>
    </row>
    <row r="120" spans="2:4">
      <c r="B120" s="206"/>
    </row>
  </sheetData>
  <hyperlinks>
    <hyperlink ref="K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L86"/>
  <sheetViews>
    <sheetView showGridLines="0" showRowColHeaders="0" zoomScaleNormal="100" workbookViewId="0">
      <pane ySplit="5" topLeftCell="A10" activePane="bottomLeft" state="frozen"/>
      <selection activeCell="J28" sqref="J28"/>
      <selection pane="bottomLeft" activeCell="L61" sqref="L61"/>
    </sheetView>
  </sheetViews>
  <sheetFormatPr baseColWidth="10" defaultColWidth="10.33203125" defaultRowHeight="15.6"/>
  <cols>
    <col min="1" max="1" width="2.6640625" style="251" customWidth="1"/>
    <col min="2" max="2" width="7" style="274" customWidth="1"/>
    <col min="3" max="3" width="27.44140625" style="247" customWidth="1"/>
    <col min="4" max="4" width="20.6640625" style="248" customWidth="1"/>
    <col min="5" max="5" width="20.6640625" style="249" customWidth="1"/>
    <col min="6" max="7" width="20.6640625" style="250" customWidth="1"/>
    <col min="8" max="16384" width="10.33203125" style="251"/>
  </cols>
  <sheetData>
    <row r="1" spans="2:9">
      <c r="B1" s="246"/>
    </row>
    <row r="2" spans="2:9" s="247" customFormat="1" ht="22.65" customHeight="1">
      <c r="B2" s="252"/>
      <c r="C2" s="513" t="s">
        <v>161</v>
      </c>
      <c r="D2" s="514"/>
      <c r="E2" s="514"/>
      <c r="F2" s="514"/>
      <c r="G2" s="514"/>
    </row>
    <row r="3" spans="2:9" s="247" customFormat="1" ht="18.899999999999999" customHeight="1">
      <c r="B3" s="252"/>
      <c r="C3" s="513" t="s">
        <v>151</v>
      </c>
      <c r="D3" s="514"/>
      <c r="E3" s="514"/>
      <c r="F3" s="514"/>
      <c r="G3" s="514"/>
    </row>
    <row r="4" spans="2:9" ht="19.649999999999999" customHeight="1">
      <c r="B4" s="519" t="s">
        <v>167</v>
      </c>
      <c r="C4" s="515" t="s">
        <v>213</v>
      </c>
      <c r="D4" s="517" t="s">
        <v>162</v>
      </c>
      <c r="E4" s="253" t="s">
        <v>163</v>
      </c>
      <c r="F4" s="253"/>
      <c r="G4" s="254"/>
      <c r="I4" s="9" t="s">
        <v>178</v>
      </c>
    </row>
    <row r="5" spans="2:9" ht="19.649999999999999" customHeight="1">
      <c r="B5" s="520"/>
      <c r="C5" s="516"/>
      <c r="D5" s="518"/>
      <c r="E5" s="255" t="s">
        <v>4</v>
      </c>
      <c r="F5" s="256" t="s">
        <v>3</v>
      </c>
      <c r="G5" s="257" t="s">
        <v>6</v>
      </c>
    </row>
    <row r="6" spans="2:9">
      <c r="B6" s="258">
        <v>4</v>
      </c>
      <c r="C6" s="259" t="s">
        <v>53</v>
      </c>
      <c r="D6" s="260">
        <v>36396</v>
      </c>
      <c r="E6" s="376">
        <v>0.39913217044172522</v>
      </c>
      <c r="F6" s="376">
        <v>0.25848765432098764</v>
      </c>
      <c r="G6" s="376">
        <v>0.33252021378648761</v>
      </c>
    </row>
    <row r="7" spans="2:9">
      <c r="B7" s="261">
        <v>11</v>
      </c>
      <c r="C7" s="262" t="s">
        <v>54</v>
      </c>
      <c r="D7" s="263">
        <v>66979</v>
      </c>
      <c r="E7" s="377">
        <v>0.37063631719361978</v>
      </c>
      <c r="F7" s="377">
        <v>0.23363810548253722</v>
      </c>
      <c r="G7" s="377">
        <v>0.29808321354345146</v>
      </c>
      <c r="H7" s="247"/>
    </row>
    <row r="8" spans="2:9">
      <c r="B8" s="261">
        <v>14</v>
      </c>
      <c r="C8" s="262" t="s">
        <v>55</v>
      </c>
      <c r="D8" s="263">
        <v>57893</v>
      </c>
      <c r="E8" s="377">
        <v>0.39326356053764011</v>
      </c>
      <c r="F8" s="377">
        <v>0.26079136690647481</v>
      </c>
      <c r="G8" s="377">
        <v>0.33237455505798597</v>
      </c>
      <c r="H8" s="247"/>
    </row>
    <row r="9" spans="2:9">
      <c r="B9" s="261">
        <v>18</v>
      </c>
      <c r="C9" s="262" t="s">
        <v>56</v>
      </c>
      <c r="D9" s="263">
        <v>62742</v>
      </c>
      <c r="E9" s="377">
        <v>0.39227646205896566</v>
      </c>
      <c r="F9" s="377">
        <v>0.25520521442719607</v>
      </c>
      <c r="G9" s="377">
        <v>0.3297229973671349</v>
      </c>
      <c r="H9" s="247"/>
    </row>
    <row r="10" spans="2:9">
      <c r="B10" s="261">
        <v>21</v>
      </c>
      <c r="C10" s="262" t="s">
        <v>57</v>
      </c>
      <c r="D10" s="263">
        <v>30609</v>
      </c>
      <c r="E10" s="377">
        <v>0.3896394579770931</v>
      </c>
      <c r="F10" s="377">
        <v>0.22604550552796027</v>
      </c>
      <c r="G10" s="377">
        <v>0.30756631832797426</v>
      </c>
      <c r="H10" s="247"/>
    </row>
    <row r="11" spans="2:9">
      <c r="B11" s="261">
        <v>23</v>
      </c>
      <c r="C11" s="262" t="s">
        <v>58</v>
      </c>
      <c r="D11" s="263">
        <v>54981</v>
      </c>
      <c r="E11" s="377">
        <v>0.4627182601403898</v>
      </c>
      <c r="F11" s="377">
        <v>0.29624716504771276</v>
      </c>
      <c r="G11" s="377">
        <v>0.38169587070617311</v>
      </c>
      <c r="H11" s="247"/>
    </row>
    <row r="12" spans="2:9">
      <c r="B12" s="261">
        <v>29</v>
      </c>
      <c r="C12" s="262" t="s">
        <v>59</v>
      </c>
      <c r="D12" s="263">
        <v>78437</v>
      </c>
      <c r="E12" s="377">
        <v>0.35405275576088951</v>
      </c>
      <c r="F12" s="377">
        <v>0.21288368002044791</v>
      </c>
      <c r="G12" s="377">
        <v>0.28566173792701582</v>
      </c>
      <c r="H12" s="247"/>
    </row>
    <row r="13" spans="2:9">
      <c r="B13" s="261">
        <v>41</v>
      </c>
      <c r="C13" s="262" t="s">
        <v>60</v>
      </c>
      <c r="D13" s="263">
        <v>110670</v>
      </c>
      <c r="E13" s="377">
        <v>0.34736763423445871</v>
      </c>
      <c r="F13" s="377">
        <v>0.22291880948882467</v>
      </c>
      <c r="G13" s="377">
        <v>0.28788150737847562</v>
      </c>
      <c r="H13" s="247"/>
    </row>
    <row r="14" spans="2:9" s="268" customFormat="1">
      <c r="B14" s="264"/>
      <c r="C14" s="265" t="s">
        <v>52</v>
      </c>
      <c r="D14" s="266">
        <v>498707</v>
      </c>
      <c r="E14" s="378">
        <v>0.37879425726189264</v>
      </c>
      <c r="F14" s="378">
        <v>0.23959614999774062</v>
      </c>
      <c r="G14" s="378">
        <v>0.31145944838664147</v>
      </c>
      <c r="H14" s="267"/>
    </row>
    <row r="15" spans="2:9">
      <c r="B15" s="261">
        <v>22</v>
      </c>
      <c r="C15" s="262" t="s">
        <v>62</v>
      </c>
      <c r="D15" s="263">
        <v>13254</v>
      </c>
      <c r="E15" s="377">
        <v>0.32829104110728735</v>
      </c>
      <c r="F15" s="377">
        <v>0.16895112129160972</v>
      </c>
      <c r="G15" s="377">
        <v>0.24769202018314335</v>
      </c>
      <c r="H15" s="247"/>
    </row>
    <row r="16" spans="2:9">
      <c r="B16" s="261">
        <v>44</v>
      </c>
      <c r="C16" s="262" t="s">
        <v>63</v>
      </c>
      <c r="D16" s="263">
        <v>8959</v>
      </c>
      <c r="E16" s="377">
        <v>0.31083013902397161</v>
      </c>
      <c r="F16" s="377">
        <v>0.1909868919943668</v>
      </c>
      <c r="G16" s="377">
        <v>0.24926963634845997</v>
      </c>
      <c r="H16" s="247"/>
    </row>
    <row r="17" spans="2:8">
      <c r="B17" s="261">
        <v>50</v>
      </c>
      <c r="C17" s="262" t="s">
        <v>64</v>
      </c>
      <c r="D17" s="263">
        <v>40877</v>
      </c>
      <c r="E17" s="377">
        <v>0.25862115115231221</v>
      </c>
      <c r="F17" s="377">
        <v>0.1142267050912584</v>
      </c>
      <c r="G17" s="377">
        <v>0.18908867188764866</v>
      </c>
      <c r="H17" s="247"/>
    </row>
    <row r="18" spans="2:8" s="268" customFormat="1">
      <c r="B18" s="261"/>
      <c r="C18" s="265" t="s">
        <v>61</v>
      </c>
      <c r="D18" s="266">
        <v>63090</v>
      </c>
      <c r="E18" s="378">
        <v>0.27628028025461376</v>
      </c>
      <c r="F18" s="378">
        <v>0.13359709681946683</v>
      </c>
      <c r="G18" s="378">
        <v>0.20642607073912903</v>
      </c>
      <c r="H18" s="267"/>
    </row>
    <row r="19" spans="2:8" s="268" customFormat="1">
      <c r="B19" s="261">
        <v>33</v>
      </c>
      <c r="C19" s="265" t="s">
        <v>65</v>
      </c>
      <c r="D19" s="266">
        <v>45737</v>
      </c>
      <c r="E19" s="378">
        <v>0.21449570773391871</v>
      </c>
      <c r="F19" s="378">
        <v>8.7557947750303733E-2</v>
      </c>
      <c r="G19" s="378">
        <v>0.15224960720087347</v>
      </c>
      <c r="H19" s="267"/>
    </row>
    <row r="20" spans="2:8" s="268" customFormat="1">
      <c r="B20" s="261">
        <v>7</v>
      </c>
      <c r="C20" s="265" t="s">
        <v>184</v>
      </c>
      <c r="D20" s="266">
        <v>35880</v>
      </c>
      <c r="E20" s="378">
        <v>0.23110066952056385</v>
      </c>
      <c r="F20" s="378">
        <v>0.12057694417023143</v>
      </c>
      <c r="G20" s="378">
        <v>0.18042934943854691</v>
      </c>
      <c r="H20" s="267"/>
    </row>
    <row r="21" spans="2:8">
      <c r="B21" s="261">
        <v>35</v>
      </c>
      <c r="C21" s="262" t="s">
        <v>67</v>
      </c>
      <c r="D21" s="263">
        <v>48663</v>
      </c>
      <c r="E21" s="377">
        <v>0.33055746498236444</v>
      </c>
      <c r="F21" s="377">
        <v>0.21339147714727313</v>
      </c>
      <c r="G21" s="377">
        <v>0.2713736818331372</v>
      </c>
      <c r="H21" s="247"/>
    </row>
    <row r="22" spans="2:8">
      <c r="B22" s="261">
        <v>38</v>
      </c>
      <c r="C22" s="262" t="s">
        <v>68</v>
      </c>
      <c r="D22" s="263">
        <v>50959</v>
      </c>
      <c r="E22" s="377">
        <v>0.36907925209039272</v>
      </c>
      <c r="F22" s="377">
        <v>0.25879613983703204</v>
      </c>
      <c r="G22" s="377">
        <v>0.31468216230903184</v>
      </c>
      <c r="H22" s="247"/>
    </row>
    <row r="23" spans="2:8" s="268" customFormat="1">
      <c r="B23" s="261"/>
      <c r="C23" s="265" t="s">
        <v>66</v>
      </c>
      <c r="D23" s="266">
        <v>99622</v>
      </c>
      <c r="E23" s="378">
        <v>0.3490628458336017</v>
      </c>
      <c r="F23" s="378">
        <v>0.2346705929971315</v>
      </c>
      <c r="G23" s="378">
        <v>0.29192490161431639</v>
      </c>
      <c r="H23" s="267"/>
    </row>
    <row r="24" spans="2:8" s="268" customFormat="1">
      <c r="B24" s="261">
        <v>39</v>
      </c>
      <c r="C24" s="265" t="s">
        <v>69</v>
      </c>
      <c r="D24" s="266">
        <v>24647</v>
      </c>
      <c r="E24" s="378">
        <v>0.22743203561617883</v>
      </c>
      <c r="F24" s="378">
        <v>0.11304648748413888</v>
      </c>
      <c r="G24" s="378">
        <v>0.17205344428001004</v>
      </c>
      <c r="H24" s="267"/>
    </row>
    <row r="25" spans="2:8">
      <c r="B25" s="261">
        <v>5</v>
      </c>
      <c r="C25" s="262" t="s">
        <v>71</v>
      </c>
      <c r="D25" s="263">
        <v>14668</v>
      </c>
      <c r="E25" s="377">
        <v>0.46094182825484764</v>
      </c>
      <c r="F25" s="377">
        <v>0.30589822667694683</v>
      </c>
      <c r="G25" s="377">
        <v>0.3780217514561105</v>
      </c>
      <c r="H25" s="247"/>
    </row>
    <row r="26" spans="2:8">
      <c r="B26" s="261">
        <v>9</v>
      </c>
      <c r="C26" s="262" t="s">
        <v>72</v>
      </c>
      <c r="D26" s="263">
        <v>17763</v>
      </c>
      <c r="E26" s="377">
        <v>0.26303750137468385</v>
      </c>
      <c r="F26" s="377">
        <v>0.1276417936706912</v>
      </c>
      <c r="G26" s="377">
        <v>0.19533518078648721</v>
      </c>
      <c r="H26" s="247"/>
    </row>
    <row r="27" spans="2:8">
      <c r="B27" s="261">
        <v>24</v>
      </c>
      <c r="C27" s="262" t="s">
        <v>73</v>
      </c>
      <c r="D27" s="263">
        <v>30048</v>
      </c>
      <c r="E27" s="377">
        <v>0.2771415354854988</v>
      </c>
      <c r="F27" s="377">
        <v>0.14860663205541658</v>
      </c>
      <c r="G27" s="377">
        <v>0.21388151385517729</v>
      </c>
      <c r="H27" s="247"/>
    </row>
    <row r="28" spans="2:8">
      <c r="B28" s="261">
        <v>34</v>
      </c>
      <c r="C28" s="262" t="s">
        <v>74</v>
      </c>
      <c r="D28" s="263">
        <v>10536</v>
      </c>
      <c r="E28" s="377">
        <v>0.33000049253804858</v>
      </c>
      <c r="F28" s="377">
        <v>0.17252080053968968</v>
      </c>
      <c r="G28" s="377">
        <v>0.24768442333913207</v>
      </c>
      <c r="H28" s="247"/>
    </row>
    <row r="29" spans="2:8">
      <c r="B29" s="261">
        <v>37</v>
      </c>
      <c r="C29" s="262" t="s">
        <v>75</v>
      </c>
      <c r="D29" s="263">
        <v>26933</v>
      </c>
      <c r="E29" s="377">
        <v>0.39511850017686595</v>
      </c>
      <c r="F29" s="377">
        <v>0.27385801571137619</v>
      </c>
      <c r="G29" s="377">
        <v>0.33323435160783438</v>
      </c>
      <c r="H29" s="247"/>
    </row>
    <row r="30" spans="2:8">
      <c r="B30" s="261">
        <v>40</v>
      </c>
      <c r="C30" s="262" t="s">
        <v>76</v>
      </c>
      <c r="D30" s="263">
        <v>9420</v>
      </c>
      <c r="E30" s="377">
        <v>0.36799467988634305</v>
      </c>
      <c r="F30" s="377">
        <v>0.19191570219381585</v>
      </c>
      <c r="G30" s="377">
        <v>0.27781054618379142</v>
      </c>
      <c r="H30" s="247"/>
    </row>
    <row r="31" spans="2:8">
      <c r="B31" s="261">
        <v>42</v>
      </c>
      <c r="C31" s="262" t="s">
        <v>77</v>
      </c>
      <c r="D31" s="263">
        <v>5604</v>
      </c>
      <c r="E31" s="377">
        <v>0.32841195534749729</v>
      </c>
      <c r="F31" s="377">
        <v>0.1746272654227301</v>
      </c>
      <c r="G31" s="377">
        <v>0.25119906764086242</v>
      </c>
      <c r="H31" s="247"/>
    </row>
    <row r="32" spans="2:8">
      <c r="B32" s="261">
        <v>47</v>
      </c>
      <c r="C32" s="262" t="s">
        <v>78</v>
      </c>
      <c r="D32" s="263">
        <v>23848</v>
      </c>
      <c r="E32" s="377">
        <v>0.28337705873779334</v>
      </c>
      <c r="F32" s="377">
        <v>0.13374830677933303</v>
      </c>
      <c r="G32" s="377">
        <v>0.20400342172797262</v>
      </c>
      <c r="H32" s="247"/>
    </row>
    <row r="33" spans="2:8">
      <c r="B33" s="261">
        <v>49</v>
      </c>
      <c r="C33" s="262" t="s">
        <v>79</v>
      </c>
      <c r="D33" s="263">
        <v>19354</v>
      </c>
      <c r="E33" s="377">
        <v>0.46463599049470727</v>
      </c>
      <c r="F33" s="377">
        <v>0.34653664826530201</v>
      </c>
      <c r="G33" s="377">
        <v>0.40352779283599516</v>
      </c>
      <c r="H33" s="247"/>
    </row>
    <row r="34" spans="2:8" s="268" customFormat="1">
      <c r="B34" s="261"/>
      <c r="C34" s="265" t="s">
        <v>70</v>
      </c>
      <c r="D34" s="266">
        <v>158174</v>
      </c>
      <c r="E34" s="378">
        <v>0.32764790274851291</v>
      </c>
      <c r="F34" s="378">
        <v>0.19011099513759833</v>
      </c>
      <c r="G34" s="378">
        <v>0.25733283224900638</v>
      </c>
      <c r="H34" s="267"/>
    </row>
    <row r="35" spans="2:8">
      <c r="B35" s="261">
        <v>2</v>
      </c>
      <c r="C35" s="262" t="s">
        <v>81</v>
      </c>
      <c r="D35" s="263">
        <v>27812</v>
      </c>
      <c r="E35" s="377">
        <v>0.45598794433117629</v>
      </c>
      <c r="F35" s="377">
        <v>0.31568747450020401</v>
      </c>
      <c r="G35" s="377">
        <v>0.38067862960073368</v>
      </c>
      <c r="H35" s="247"/>
    </row>
    <row r="36" spans="2:8">
      <c r="B36" s="261">
        <v>13</v>
      </c>
      <c r="C36" s="262" t="s">
        <v>82</v>
      </c>
      <c r="D36" s="263">
        <v>37125</v>
      </c>
      <c r="E36" s="377">
        <v>0.47066836381501082</v>
      </c>
      <c r="F36" s="377">
        <v>0.29070357220491266</v>
      </c>
      <c r="G36" s="377">
        <v>0.37130569585437817</v>
      </c>
      <c r="H36" s="247"/>
    </row>
    <row r="37" spans="2:8">
      <c r="B37" s="261">
        <v>16</v>
      </c>
      <c r="C37" s="262" t="s">
        <v>83</v>
      </c>
      <c r="D37" s="263">
        <v>18874</v>
      </c>
      <c r="E37" s="377">
        <v>0.49881199881199884</v>
      </c>
      <c r="F37" s="377">
        <v>0.36179313181163891</v>
      </c>
      <c r="G37" s="377">
        <v>0.4239728642990318</v>
      </c>
      <c r="H37" s="247"/>
    </row>
    <row r="38" spans="2:8">
      <c r="B38" s="261">
        <v>19</v>
      </c>
      <c r="C38" s="262" t="s">
        <v>84</v>
      </c>
      <c r="D38" s="263">
        <v>9043</v>
      </c>
      <c r="E38" s="377">
        <v>0.30357770083797481</v>
      </c>
      <c r="F38" s="377">
        <v>0.13176315210213516</v>
      </c>
      <c r="G38" s="377">
        <v>0.21205796829565707</v>
      </c>
      <c r="H38" s="247"/>
    </row>
    <row r="39" spans="2:8">
      <c r="B39" s="261">
        <v>45</v>
      </c>
      <c r="C39" s="262" t="s">
        <v>85</v>
      </c>
      <c r="D39" s="263">
        <v>39643</v>
      </c>
      <c r="E39" s="377">
        <v>0.44409820585457982</v>
      </c>
      <c r="F39" s="377">
        <v>0.24700963349823105</v>
      </c>
      <c r="G39" s="377">
        <v>0.33526720397824816</v>
      </c>
      <c r="H39" s="247"/>
    </row>
    <row r="40" spans="2:8" s="270" customFormat="1">
      <c r="B40" s="261"/>
      <c r="C40" s="265" t="s">
        <v>80</v>
      </c>
      <c r="D40" s="266">
        <v>132497</v>
      </c>
      <c r="E40" s="378">
        <v>0.44349902448967704</v>
      </c>
      <c r="F40" s="378">
        <v>0.27254127104666181</v>
      </c>
      <c r="G40" s="378">
        <v>0.35010622331205343</v>
      </c>
      <c r="H40" s="269"/>
    </row>
    <row r="41" spans="2:8">
      <c r="B41" s="261">
        <v>8</v>
      </c>
      <c r="C41" s="262" t="s">
        <v>87</v>
      </c>
      <c r="D41" s="263">
        <v>183570</v>
      </c>
      <c r="E41" s="377">
        <v>0.18801242142928193</v>
      </c>
      <c r="F41" s="377">
        <v>7.9090497447098645E-2</v>
      </c>
      <c r="G41" s="377">
        <v>0.14009747371216713</v>
      </c>
      <c r="H41" s="247"/>
    </row>
    <row r="42" spans="2:8">
      <c r="B42" s="261">
        <v>17</v>
      </c>
      <c r="C42" s="262" t="s">
        <v>185</v>
      </c>
      <c r="D42" s="263">
        <v>26605</v>
      </c>
      <c r="E42" s="377">
        <v>0.21300897092879464</v>
      </c>
      <c r="F42" s="377">
        <v>0.10681155579114762</v>
      </c>
      <c r="G42" s="377">
        <v>0.16561774391344675</v>
      </c>
      <c r="H42" s="247"/>
    </row>
    <row r="43" spans="2:8">
      <c r="B43" s="261">
        <v>25</v>
      </c>
      <c r="C43" s="262" t="s">
        <v>191</v>
      </c>
      <c r="D43" s="263">
        <v>21347</v>
      </c>
      <c r="E43" s="377">
        <v>0.27755693427945166</v>
      </c>
      <c r="F43" s="377">
        <v>0.13821454004013725</v>
      </c>
      <c r="G43" s="377">
        <v>0.21309708010980782</v>
      </c>
      <c r="H43" s="247"/>
    </row>
    <row r="44" spans="2:8">
      <c r="B44" s="261">
        <v>43</v>
      </c>
      <c r="C44" s="262" t="s">
        <v>88</v>
      </c>
      <c r="D44" s="263">
        <v>32107</v>
      </c>
      <c r="E44" s="377">
        <v>0.24845013551027573</v>
      </c>
      <c r="F44" s="377">
        <v>0.11503306106573317</v>
      </c>
      <c r="G44" s="377">
        <v>0.18515079868519693</v>
      </c>
      <c r="H44" s="247"/>
    </row>
    <row r="45" spans="2:8" s="270" customFormat="1">
      <c r="B45" s="261"/>
      <c r="C45" s="265" t="s">
        <v>86</v>
      </c>
      <c r="D45" s="266">
        <v>263629</v>
      </c>
      <c r="E45" s="378">
        <v>0.20098200281457879</v>
      </c>
      <c r="F45" s="378">
        <v>8.8983820070219891E-2</v>
      </c>
      <c r="G45" s="378">
        <v>0.15111766621114708</v>
      </c>
      <c r="H45" s="269"/>
    </row>
    <row r="46" spans="2:8">
      <c r="B46" s="261">
        <v>3</v>
      </c>
      <c r="C46" s="262" t="s">
        <v>90</v>
      </c>
      <c r="D46" s="263">
        <v>92025</v>
      </c>
      <c r="E46" s="377">
        <v>0.33790329683234005</v>
      </c>
      <c r="F46" s="377">
        <v>0.22149975263269489</v>
      </c>
      <c r="G46" s="377">
        <v>0.2823225149329513</v>
      </c>
      <c r="H46" s="247"/>
    </row>
    <row r="47" spans="2:8">
      <c r="B47" s="261">
        <v>12</v>
      </c>
      <c r="C47" s="262" t="s">
        <v>91</v>
      </c>
      <c r="D47" s="263">
        <v>31586</v>
      </c>
      <c r="E47" s="377">
        <v>0.30748640500408553</v>
      </c>
      <c r="F47" s="377">
        <v>0.15472415979708307</v>
      </c>
      <c r="G47" s="377">
        <v>0.23560564809082296</v>
      </c>
      <c r="H47" s="247"/>
    </row>
    <row r="48" spans="2:8">
      <c r="B48" s="261">
        <v>46</v>
      </c>
      <c r="C48" s="262" t="s">
        <v>92</v>
      </c>
      <c r="D48" s="263">
        <v>134125</v>
      </c>
      <c r="E48" s="377">
        <v>0.3154200512928782</v>
      </c>
      <c r="F48" s="377">
        <v>0.16452096839623725</v>
      </c>
      <c r="G48" s="377">
        <v>0.2437612566358493</v>
      </c>
      <c r="H48" s="247"/>
    </row>
    <row r="49" spans="2:8" s="270" customFormat="1">
      <c r="B49" s="261"/>
      <c r="C49" s="265" t="s">
        <v>89</v>
      </c>
      <c r="D49" s="266">
        <v>257736</v>
      </c>
      <c r="E49" s="378">
        <v>0.32157985462802652</v>
      </c>
      <c r="F49" s="378">
        <v>0.1817081478364308</v>
      </c>
      <c r="G49" s="378">
        <v>0.25512075711877541</v>
      </c>
      <c r="H49" s="269"/>
    </row>
    <row r="50" spans="2:8">
      <c r="B50" s="261">
        <v>6</v>
      </c>
      <c r="C50" s="262" t="s">
        <v>94</v>
      </c>
      <c r="D50" s="263">
        <v>59748</v>
      </c>
      <c r="E50" s="377">
        <v>0.50850428767707401</v>
      </c>
      <c r="F50" s="377">
        <v>0.38225336478423755</v>
      </c>
      <c r="G50" s="377">
        <v>0.44129964325546012</v>
      </c>
      <c r="H50" s="247"/>
    </row>
    <row r="51" spans="2:8">
      <c r="B51" s="261">
        <v>10</v>
      </c>
      <c r="C51" s="262" t="s">
        <v>95</v>
      </c>
      <c r="D51" s="263">
        <v>38782</v>
      </c>
      <c r="E51" s="377">
        <v>0.47037860047796737</v>
      </c>
      <c r="F51" s="377">
        <v>0.33881299363585482</v>
      </c>
      <c r="G51" s="377">
        <v>0.40422759821140075</v>
      </c>
      <c r="H51" s="247"/>
    </row>
    <row r="52" spans="2:8" s="270" customFormat="1">
      <c r="B52" s="261"/>
      <c r="C52" s="265" t="s">
        <v>93</v>
      </c>
      <c r="D52" s="266">
        <v>98530</v>
      </c>
      <c r="E52" s="378">
        <v>0.49212325374021598</v>
      </c>
      <c r="F52" s="378">
        <v>0.36483554846270855</v>
      </c>
      <c r="G52" s="378">
        <v>0.425924645098819</v>
      </c>
      <c r="H52" s="269"/>
    </row>
    <row r="53" spans="2:8">
      <c r="B53" s="261">
        <v>15</v>
      </c>
      <c r="C53" s="262" t="s">
        <v>186</v>
      </c>
      <c r="D53" s="263">
        <v>83080</v>
      </c>
      <c r="E53" s="377">
        <v>0.35445326086279005</v>
      </c>
      <c r="F53" s="377">
        <v>0.18678523332122016</v>
      </c>
      <c r="G53" s="377">
        <v>0.2762160922138846</v>
      </c>
      <c r="H53" s="247"/>
    </row>
    <row r="54" spans="2:8">
      <c r="B54" s="261">
        <v>27</v>
      </c>
      <c r="C54" s="262" t="s">
        <v>97</v>
      </c>
      <c r="D54" s="263">
        <v>36278</v>
      </c>
      <c r="E54" s="377">
        <v>0.35215108533813966</v>
      </c>
      <c r="F54" s="377">
        <v>0.27018724686454443</v>
      </c>
      <c r="G54" s="377">
        <v>0.31569695598447534</v>
      </c>
      <c r="H54" s="247"/>
    </row>
    <row r="55" spans="2:8">
      <c r="B55" s="261">
        <v>32</v>
      </c>
      <c r="C55" s="262" t="s">
        <v>187</v>
      </c>
      <c r="D55" s="263">
        <v>37829</v>
      </c>
      <c r="E55" s="377">
        <v>0.41458237036276169</v>
      </c>
      <c r="F55" s="377">
        <v>0.28218417015630831</v>
      </c>
      <c r="G55" s="377">
        <v>0.35469564565127704</v>
      </c>
      <c r="H55" s="247"/>
    </row>
    <row r="56" spans="2:8">
      <c r="B56" s="261">
        <v>36</v>
      </c>
      <c r="C56" s="262" t="s">
        <v>98</v>
      </c>
      <c r="D56" s="263">
        <v>63446</v>
      </c>
      <c r="E56" s="377">
        <v>0.33987073256650996</v>
      </c>
      <c r="F56" s="377">
        <v>0.16696003993379396</v>
      </c>
      <c r="G56" s="377">
        <v>0.25920554314032301</v>
      </c>
      <c r="H56" s="247"/>
    </row>
    <row r="57" spans="2:8" s="270" customFormat="1">
      <c r="B57" s="261"/>
      <c r="C57" s="265" t="s">
        <v>96</v>
      </c>
      <c r="D57" s="266">
        <v>220633</v>
      </c>
      <c r="E57" s="378">
        <v>0.35798931837486359</v>
      </c>
      <c r="F57" s="378">
        <v>0.20543745178436698</v>
      </c>
      <c r="G57" s="378">
        <v>0.2876136073292696</v>
      </c>
      <c r="H57" s="269"/>
    </row>
    <row r="58" spans="2:8" s="270" customFormat="1">
      <c r="B58" s="261">
        <v>28</v>
      </c>
      <c r="C58" s="265" t="s">
        <v>99</v>
      </c>
      <c r="D58" s="266">
        <v>177503</v>
      </c>
      <c r="E58" s="378">
        <v>0.20674449259831768</v>
      </c>
      <c r="F58" s="378">
        <v>8.4070047569833314E-2</v>
      </c>
      <c r="G58" s="378">
        <v>0.1494005980972998</v>
      </c>
      <c r="H58" s="269"/>
    </row>
    <row r="59" spans="2:8" s="270" customFormat="1">
      <c r="B59" s="261">
        <v>30</v>
      </c>
      <c r="C59" s="265" t="s">
        <v>100</v>
      </c>
      <c r="D59" s="266">
        <v>72277</v>
      </c>
      <c r="E59" s="378">
        <v>0.36102345415778253</v>
      </c>
      <c r="F59" s="378">
        <v>0.20833198301843989</v>
      </c>
      <c r="G59" s="378">
        <v>0.2863555504490834</v>
      </c>
      <c r="H59" s="269"/>
    </row>
    <row r="60" spans="2:8" s="270" customFormat="1">
      <c r="B60" s="261">
        <v>31</v>
      </c>
      <c r="C60" s="265" t="s">
        <v>101</v>
      </c>
      <c r="D60" s="266">
        <v>22785</v>
      </c>
      <c r="E60" s="378">
        <v>0.23546157550349828</v>
      </c>
      <c r="F60" s="378">
        <v>8.9139714926561031E-2</v>
      </c>
      <c r="G60" s="378">
        <v>0.16308665745717946</v>
      </c>
      <c r="H60" s="269"/>
    </row>
    <row r="61" spans="2:8">
      <c r="B61" s="261">
        <v>1</v>
      </c>
      <c r="C61" s="262" t="s">
        <v>188</v>
      </c>
      <c r="D61" s="263">
        <v>8266</v>
      </c>
      <c r="E61" s="377">
        <v>0.15577309236947792</v>
      </c>
      <c r="F61" s="377">
        <v>5.219418262896524E-2</v>
      </c>
      <c r="G61" s="377">
        <v>0.10422655974176628</v>
      </c>
      <c r="H61" s="247"/>
    </row>
    <row r="62" spans="2:8">
      <c r="B62" s="261">
        <v>20</v>
      </c>
      <c r="C62" s="262" t="s">
        <v>189</v>
      </c>
      <c r="D62" s="263">
        <v>18977</v>
      </c>
      <c r="E62" s="377">
        <v>0.1438383758978844</v>
      </c>
      <c r="F62" s="377">
        <v>4.81196837120582E-2</v>
      </c>
      <c r="G62" s="377">
        <v>9.8870468588815139E-2</v>
      </c>
      <c r="H62" s="247"/>
    </row>
    <row r="63" spans="2:8">
      <c r="B63" s="261">
        <v>48</v>
      </c>
      <c r="C63" s="262" t="s">
        <v>190</v>
      </c>
      <c r="D63" s="263">
        <v>33393</v>
      </c>
      <c r="E63" s="377">
        <v>0.16485460775995317</v>
      </c>
      <c r="F63" s="377">
        <v>5.8236947734996714E-2</v>
      </c>
      <c r="G63" s="377">
        <v>0.11318126355748373</v>
      </c>
      <c r="H63" s="247"/>
    </row>
    <row r="64" spans="2:8" s="270" customFormat="1">
      <c r="B64" s="261">
        <v>16</v>
      </c>
      <c r="C64" s="265" t="s">
        <v>164</v>
      </c>
      <c r="D64" s="266">
        <v>60636</v>
      </c>
      <c r="E64" s="378">
        <v>0.15633896827450927</v>
      </c>
      <c r="F64" s="378">
        <v>5.4016087088882447E-2</v>
      </c>
      <c r="G64" s="378">
        <v>0.10707663618736822</v>
      </c>
      <c r="H64" s="269"/>
    </row>
    <row r="65" spans="2:12" s="270" customFormat="1">
      <c r="B65" s="261">
        <v>26</v>
      </c>
      <c r="C65" s="265" t="s">
        <v>160</v>
      </c>
      <c r="D65" s="266">
        <v>15602</v>
      </c>
      <c r="E65" s="378">
        <v>0.2862538597265108</v>
      </c>
      <c r="F65" s="378">
        <v>0.14935752511232578</v>
      </c>
      <c r="G65" s="378">
        <v>0.21908305834444991</v>
      </c>
      <c r="H65" s="269"/>
    </row>
    <row r="66" spans="2:12">
      <c r="B66" s="261">
        <v>51</v>
      </c>
      <c r="C66" s="262" t="s">
        <v>104</v>
      </c>
      <c r="D66" s="263">
        <v>2155</v>
      </c>
      <c r="E66" s="377">
        <v>0.30008748906386701</v>
      </c>
      <c r="F66" s="377">
        <v>0.1831578947368421</v>
      </c>
      <c r="G66" s="377">
        <v>0.24358539617949587</v>
      </c>
      <c r="H66" s="247"/>
    </row>
    <row r="67" spans="2:12">
      <c r="B67" s="261">
        <v>52</v>
      </c>
      <c r="C67" s="262" t="s">
        <v>105</v>
      </c>
      <c r="D67" s="263">
        <v>2250</v>
      </c>
      <c r="E67" s="377">
        <v>0.32320113987176441</v>
      </c>
      <c r="F67" s="377">
        <v>0.22643912379011716</v>
      </c>
      <c r="G67" s="377">
        <v>0.27651468600221213</v>
      </c>
      <c r="H67" s="247"/>
    </row>
    <row r="68" spans="2:12" ht="18.600000000000001" customHeight="1">
      <c r="B68" s="271"/>
      <c r="C68" s="272" t="s">
        <v>45</v>
      </c>
      <c r="D68" s="273">
        <v>2252090</v>
      </c>
      <c r="E68" s="378">
        <v>0.28799999999999998</v>
      </c>
      <c r="F68" s="378">
        <v>0.16200000000000001</v>
      </c>
      <c r="G68" s="378">
        <v>0.22800000000000001</v>
      </c>
    </row>
    <row r="69" spans="2:12">
      <c r="C69" s="275"/>
      <c r="D69" s="302"/>
      <c r="E69" s="308"/>
      <c r="F69" s="303"/>
      <c r="G69" s="298"/>
      <c r="H69" s="303"/>
      <c r="I69" s="298"/>
    </row>
    <row r="70" spans="2:12">
      <c r="F70" s="344"/>
      <c r="G70" s="344"/>
      <c r="H70" s="247"/>
      <c r="I70" s="247"/>
    </row>
    <row r="73" spans="2:12">
      <c r="F73" s="344"/>
      <c r="G73" s="344"/>
      <c r="H73" s="247"/>
      <c r="I73" s="247"/>
    </row>
    <row r="74" spans="2:12">
      <c r="F74" s="344"/>
      <c r="G74" s="344"/>
      <c r="H74" s="247"/>
      <c r="I74" s="247"/>
    </row>
    <row r="75" spans="2:12">
      <c r="C75" s="446"/>
      <c r="D75" s="302"/>
      <c r="E75" s="308"/>
      <c r="F75" s="303"/>
      <c r="G75" s="298"/>
      <c r="H75" s="303"/>
      <c r="I75" s="298"/>
      <c r="J75" s="446"/>
      <c r="K75" s="446"/>
      <c r="L75" s="446"/>
    </row>
    <row r="76" spans="2:12">
      <c r="C76" s="446"/>
      <c r="D76" s="447"/>
      <c r="E76" s="448"/>
      <c r="F76" s="449"/>
      <c r="G76" s="449"/>
      <c r="H76" s="446"/>
      <c r="I76" s="446"/>
      <c r="J76" s="446"/>
      <c r="K76" s="446"/>
      <c r="L76" s="446"/>
    </row>
    <row r="77" spans="2:12">
      <c r="C77" s="446"/>
      <c r="D77" s="313"/>
      <c r="E77" s="289"/>
      <c r="F77" s="290"/>
      <c r="G77" s="314"/>
      <c r="H77" s="290"/>
      <c r="I77" s="315"/>
      <c r="J77" s="290"/>
      <c r="K77" s="446"/>
      <c r="L77" s="446"/>
    </row>
    <row r="78" spans="2:12">
      <c r="C78" s="446"/>
      <c r="D78" s="302"/>
      <c r="E78" s="297"/>
      <c r="F78" s="299"/>
      <c r="G78" s="298"/>
      <c r="H78" s="299"/>
      <c r="I78" s="298"/>
      <c r="J78" s="299"/>
      <c r="K78" s="446"/>
      <c r="L78" s="446"/>
    </row>
    <row r="79" spans="2:12">
      <c r="C79" s="446"/>
      <c r="D79" s="302"/>
      <c r="E79" s="308"/>
      <c r="F79" s="303"/>
      <c r="G79" s="298"/>
      <c r="H79" s="303"/>
      <c r="I79" s="298"/>
      <c r="J79" s="303"/>
      <c r="K79" s="446"/>
      <c r="L79" s="446"/>
    </row>
    <row r="80" spans="2:12">
      <c r="C80" s="446"/>
      <c r="D80" s="313"/>
      <c r="E80" s="289"/>
      <c r="F80" s="290"/>
      <c r="G80" s="314"/>
      <c r="H80" s="290"/>
      <c r="I80" s="315"/>
      <c r="J80" s="446"/>
      <c r="K80" s="446"/>
      <c r="L80" s="446"/>
    </row>
    <row r="81" spans="4:9">
      <c r="D81" s="302"/>
      <c r="E81" s="297"/>
      <c r="F81" s="299"/>
      <c r="G81" s="298"/>
      <c r="H81" s="299"/>
      <c r="I81" s="298"/>
    </row>
    <row r="82" spans="4:9">
      <c r="D82" s="302"/>
      <c r="E82" s="308"/>
      <c r="F82" s="303"/>
      <c r="G82" s="298"/>
      <c r="H82" s="303"/>
      <c r="I82" s="298"/>
    </row>
    <row r="83" spans="4:9">
      <c r="F83" s="344"/>
      <c r="G83" s="344"/>
      <c r="H83" s="247"/>
      <c r="I83" s="247"/>
    </row>
    <row r="84" spans="4:9">
      <c r="F84" s="344"/>
      <c r="G84" s="344"/>
      <c r="H84" s="247"/>
      <c r="I84" s="247"/>
    </row>
    <row r="85" spans="4:9">
      <c r="F85" s="344"/>
      <c r="G85" s="344"/>
      <c r="H85" s="247"/>
      <c r="I85" s="247"/>
    </row>
    <row r="86" spans="4:9">
      <c r="F86" s="344"/>
      <c r="G86" s="344"/>
      <c r="H86" s="247"/>
      <c r="I86" s="24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G96"/>
  <sheetViews>
    <sheetView showGridLines="0" showRowColHeaders="0" tabSelected="1" showOutlineSymbols="0" zoomScaleNormal="100" workbookViewId="0">
      <pane ySplit="8" topLeftCell="A63" activePane="bottomLeft" state="frozen"/>
      <selection activeCell="J28" sqref="J28"/>
      <selection pane="bottomLeft" activeCell="K72" sqref="K72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3.6640625" style="174" customWidth="1"/>
    <col min="10" max="16384" width="11.44140625" style="215"/>
  </cols>
  <sheetData>
    <row r="1" spans="1:247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47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47" s="214" customFormat="1" ht="18">
      <c r="A3" s="407"/>
      <c r="B3" s="8"/>
      <c r="C3" s="165" t="s">
        <v>203</v>
      </c>
      <c r="D3" s="207"/>
      <c r="E3" s="208"/>
      <c r="F3" s="207"/>
      <c r="G3" s="207"/>
      <c r="H3" s="207"/>
      <c r="I3" s="207"/>
    </row>
    <row r="4" spans="1:247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47" s="214" customFormat="1" ht="18">
      <c r="A5" s="407"/>
      <c r="B5" s="8"/>
      <c r="C5" s="169" t="s">
        <v>215</v>
      </c>
      <c r="D5" s="207"/>
      <c r="E5" s="208"/>
      <c r="F5" s="207"/>
      <c r="G5" s="207"/>
      <c r="H5" s="207"/>
      <c r="I5" s="207"/>
      <c r="K5" s="9" t="s">
        <v>178</v>
      </c>
    </row>
    <row r="6" spans="1:247" ht="2.4" customHeight="1">
      <c r="C6" s="171"/>
      <c r="D6" s="172"/>
      <c r="E6" s="173"/>
      <c r="F6" s="172"/>
      <c r="G6" s="172"/>
      <c r="H6" s="172"/>
      <c r="I6" s="172"/>
    </row>
    <row r="7" spans="1:247" ht="69" customHeight="1">
      <c r="B7" s="216" t="s">
        <v>167</v>
      </c>
      <c r="C7" s="217" t="s">
        <v>47</v>
      </c>
      <c r="D7" s="216" t="s">
        <v>196</v>
      </c>
      <c r="E7" s="218" t="s">
        <v>197</v>
      </c>
      <c r="F7" s="216" t="s">
        <v>198</v>
      </c>
      <c r="G7" s="216" t="s">
        <v>199</v>
      </c>
      <c r="H7" s="216" t="s">
        <v>200</v>
      </c>
      <c r="I7" s="216" t="s">
        <v>201</v>
      </c>
    </row>
    <row r="8" spans="1:247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47" s="223" customFormat="1" ht="18" customHeight="1">
      <c r="A9" s="12"/>
      <c r="B9" s="220"/>
      <c r="C9" s="221" t="s">
        <v>52</v>
      </c>
      <c r="D9" s="222">
        <v>9950</v>
      </c>
      <c r="E9" s="222">
        <v>68.437098520846945</v>
      </c>
      <c r="F9" s="222">
        <v>145.875</v>
      </c>
      <c r="G9" s="222">
        <v>544.25</v>
      </c>
      <c r="H9" s="222">
        <v>326.125</v>
      </c>
      <c r="I9" s="222">
        <v>227.5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 s="226" customFormat="1" ht="18" customHeight="1">
      <c r="B10" s="220">
        <v>4</v>
      </c>
      <c r="C10" s="224" t="s">
        <v>53</v>
      </c>
      <c r="D10" s="225">
        <v>722</v>
      </c>
      <c r="E10" s="225">
        <v>70.37950138504155</v>
      </c>
      <c r="F10" s="225">
        <v>71</v>
      </c>
      <c r="G10" s="225">
        <v>294</v>
      </c>
      <c r="H10" s="225">
        <v>205</v>
      </c>
      <c r="I10" s="225">
        <v>152</v>
      </c>
    </row>
    <row r="11" spans="1:247" s="227" customFormat="1" ht="18" customHeight="1">
      <c r="B11" s="220">
        <v>11</v>
      </c>
      <c r="C11" s="224" t="s">
        <v>54</v>
      </c>
      <c r="D11" s="225">
        <v>653</v>
      </c>
      <c r="E11" s="225">
        <v>69.277947932618687</v>
      </c>
      <c r="F11" s="225">
        <v>77</v>
      </c>
      <c r="G11" s="225">
        <v>263</v>
      </c>
      <c r="H11" s="225">
        <v>178</v>
      </c>
      <c r="I11" s="225">
        <v>135</v>
      </c>
    </row>
    <row r="12" spans="1:247" s="227" customFormat="1" ht="18" customHeight="1">
      <c r="B12" s="220">
        <v>14</v>
      </c>
      <c r="C12" s="224" t="s">
        <v>55</v>
      </c>
      <c r="D12" s="225">
        <v>698</v>
      </c>
      <c r="E12" s="225">
        <v>71.290830945558739</v>
      </c>
      <c r="F12" s="225">
        <v>51</v>
      </c>
      <c r="G12" s="225">
        <v>298</v>
      </c>
      <c r="H12" s="225">
        <v>200</v>
      </c>
      <c r="I12" s="225">
        <v>149</v>
      </c>
    </row>
    <row r="13" spans="1:247" s="227" customFormat="1" ht="18" customHeight="1">
      <c r="B13" s="220">
        <v>18</v>
      </c>
      <c r="C13" s="224" t="s">
        <v>56</v>
      </c>
      <c r="D13" s="225">
        <v>1696</v>
      </c>
      <c r="E13" s="225">
        <v>68.499469339622649</v>
      </c>
      <c r="F13" s="225">
        <v>197</v>
      </c>
      <c r="G13" s="225">
        <v>703</v>
      </c>
      <c r="H13" s="225">
        <v>457</v>
      </c>
      <c r="I13" s="225">
        <v>339</v>
      </c>
    </row>
    <row r="14" spans="1:247" s="227" customFormat="1" ht="18" customHeight="1">
      <c r="B14" s="220">
        <v>21</v>
      </c>
      <c r="C14" s="224" t="s">
        <v>57</v>
      </c>
      <c r="D14" s="225">
        <v>701</v>
      </c>
      <c r="E14" s="225">
        <v>67.711840228245364</v>
      </c>
      <c r="F14" s="225">
        <v>87</v>
      </c>
      <c r="G14" s="225">
        <v>298</v>
      </c>
      <c r="H14" s="225">
        <v>185</v>
      </c>
      <c r="I14" s="225">
        <v>131</v>
      </c>
    </row>
    <row r="15" spans="1:247" s="227" customFormat="1" ht="18" customHeight="1">
      <c r="B15" s="220">
        <v>23</v>
      </c>
      <c r="C15" s="224" t="s">
        <v>58</v>
      </c>
      <c r="D15" s="225">
        <v>1075</v>
      </c>
      <c r="E15" s="225">
        <v>69.666799999999995</v>
      </c>
      <c r="F15" s="225">
        <v>85</v>
      </c>
      <c r="G15" s="225">
        <v>491</v>
      </c>
      <c r="H15" s="225">
        <v>288</v>
      </c>
      <c r="I15" s="225">
        <v>211</v>
      </c>
    </row>
    <row r="16" spans="1:247" s="227" customFormat="1" ht="18" customHeight="1">
      <c r="B16" s="220">
        <v>29</v>
      </c>
      <c r="C16" s="224" t="s">
        <v>59</v>
      </c>
      <c r="D16" s="225">
        <v>1930</v>
      </c>
      <c r="E16" s="225">
        <v>64.597974093264241</v>
      </c>
      <c r="F16" s="225">
        <v>286</v>
      </c>
      <c r="G16" s="225">
        <v>870</v>
      </c>
      <c r="H16" s="225">
        <v>477</v>
      </c>
      <c r="I16" s="225">
        <v>297</v>
      </c>
    </row>
    <row r="17" spans="1:449" s="227" customFormat="1" ht="18" customHeight="1">
      <c r="B17" s="220">
        <v>41</v>
      </c>
      <c r="C17" s="224" t="s">
        <v>60</v>
      </c>
      <c r="D17" s="225">
        <v>2475</v>
      </c>
      <c r="E17" s="225">
        <v>66.072424242424248</v>
      </c>
      <c r="F17" s="225">
        <v>313</v>
      </c>
      <c r="G17" s="225">
        <v>1137</v>
      </c>
      <c r="H17" s="225">
        <v>619</v>
      </c>
      <c r="I17" s="225">
        <v>406</v>
      </c>
    </row>
    <row r="18" spans="1:449" s="228" customFormat="1" ht="18" customHeight="1">
      <c r="A18" s="12"/>
      <c r="B18" s="220"/>
      <c r="C18" s="221" t="s">
        <v>61</v>
      </c>
      <c r="D18" s="222">
        <v>2570</v>
      </c>
      <c r="E18" s="222">
        <v>56.859418119066788</v>
      </c>
      <c r="F18" s="222">
        <v>200.66666666666666</v>
      </c>
      <c r="G18" s="222">
        <v>441</v>
      </c>
      <c r="H18" s="222">
        <v>146.33333333333334</v>
      </c>
      <c r="I18" s="222">
        <v>68.666666666666671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</row>
    <row r="19" spans="1:449" s="226" customFormat="1" ht="18" customHeight="1">
      <c r="B19" s="220">
        <v>22</v>
      </c>
      <c r="C19" s="224" t="s">
        <v>62</v>
      </c>
      <c r="D19" s="225">
        <v>438</v>
      </c>
      <c r="E19" s="225">
        <v>55.887762557077629</v>
      </c>
      <c r="F19" s="225">
        <v>95</v>
      </c>
      <c r="G19" s="225">
        <v>244</v>
      </c>
      <c r="H19" s="225">
        <v>60</v>
      </c>
      <c r="I19" s="225">
        <v>39</v>
      </c>
    </row>
    <row r="20" spans="1:449" s="227" customFormat="1" ht="18" customHeight="1">
      <c r="B20" s="220">
        <v>40</v>
      </c>
      <c r="C20" s="224" t="s">
        <v>63</v>
      </c>
      <c r="D20" s="225">
        <v>217</v>
      </c>
      <c r="E20" s="225">
        <v>58.728110599078342</v>
      </c>
      <c r="F20" s="225">
        <v>38</v>
      </c>
      <c r="G20" s="225">
        <v>120</v>
      </c>
      <c r="H20" s="225">
        <v>42</v>
      </c>
      <c r="I20" s="225">
        <v>17</v>
      </c>
    </row>
    <row r="21" spans="1:449" s="227" customFormat="1" ht="18" customHeight="1">
      <c r="B21" s="220">
        <v>50</v>
      </c>
      <c r="C21" s="227" t="s">
        <v>64</v>
      </c>
      <c r="D21" s="229">
        <v>1915</v>
      </c>
      <c r="E21" s="229">
        <v>55.962381201044387</v>
      </c>
      <c r="F21" s="229">
        <v>469</v>
      </c>
      <c r="G21" s="229">
        <v>959</v>
      </c>
      <c r="H21" s="229">
        <v>337</v>
      </c>
      <c r="I21" s="229">
        <v>150</v>
      </c>
    </row>
    <row r="22" spans="1:449" s="223" customFormat="1" ht="18" customHeight="1">
      <c r="A22" s="12"/>
      <c r="B22" s="220">
        <v>33</v>
      </c>
      <c r="C22" s="221" t="s">
        <v>65</v>
      </c>
      <c r="D22" s="222">
        <v>2214</v>
      </c>
      <c r="E22" s="222">
        <v>53.30639114724481</v>
      </c>
      <c r="F22" s="222">
        <v>709</v>
      </c>
      <c r="G22" s="222">
        <v>993</v>
      </c>
      <c r="H22" s="222">
        <v>344</v>
      </c>
      <c r="I22" s="222">
        <v>168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449" s="223" customFormat="1" ht="18" customHeight="1">
      <c r="A23" s="12"/>
      <c r="B23" s="220">
        <v>7</v>
      </c>
      <c r="C23" s="221" t="s">
        <v>184</v>
      </c>
      <c r="D23" s="222">
        <v>763</v>
      </c>
      <c r="E23" s="222">
        <v>59.760747051114016</v>
      </c>
      <c r="F23" s="222">
        <v>149</v>
      </c>
      <c r="G23" s="222">
        <v>366</v>
      </c>
      <c r="H23" s="222">
        <v>171</v>
      </c>
      <c r="I23" s="222">
        <v>77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449" s="223" customFormat="1" ht="18" customHeight="1">
      <c r="A24" s="12"/>
      <c r="B24" s="220"/>
      <c r="C24" s="221" t="s">
        <v>66</v>
      </c>
      <c r="D24" s="222">
        <v>1695</v>
      </c>
      <c r="E24" s="222">
        <v>67.59332108637453</v>
      </c>
      <c r="F24" s="222">
        <v>126.5</v>
      </c>
      <c r="G24" s="222">
        <v>343.5</v>
      </c>
      <c r="H24" s="222">
        <v>197.5</v>
      </c>
      <c r="I24" s="222">
        <v>180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449" s="226" customFormat="1" ht="18" customHeight="1">
      <c r="B25" s="220">
        <v>35</v>
      </c>
      <c r="C25" s="224" t="s">
        <v>67</v>
      </c>
      <c r="D25" s="225">
        <v>755</v>
      </c>
      <c r="E25" s="225">
        <v>68.795695364238412</v>
      </c>
      <c r="F25" s="225">
        <v>125</v>
      </c>
      <c r="G25" s="225">
        <v>275</v>
      </c>
      <c r="H25" s="225">
        <v>165</v>
      </c>
      <c r="I25" s="225">
        <v>190</v>
      </c>
    </row>
    <row r="26" spans="1:449" s="227" customFormat="1" ht="18" customHeight="1">
      <c r="B26" s="220">
        <v>38</v>
      </c>
      <c r="C26" s="224" t="s">
        <v>68</v>
      </c>
      <c r="D26" s="225">
        <v>940</v>
      </c>
      <c r="E26" s="225">
        <v>66.390946808510648</v>
      </c>
      <c r="F26" s="225">
        <v>128</v>
      </c>
      <c r="G26" s="225">
        <v>412</v>
      </c>
      <c r="H26" s="225">
        <v>230</v>
      </c>
      <c r="I26" s="225">
        <v>170</v>
      </c>
    </row>
    <row r="27" spans="1:449" s="227" customFormat="1" ht="18" customHeight="1">
      <c r="B27" s="220">
        <v>39</v>
      </c>
      <c r="C27" s="221" t="s">
        <v>69</v>
      </c>
      <c r="D27" s="222">
        <v>600</v>
      </c>
      <c r="E27" s="222">
        <v>57.221733333333333</v>
      </c>
      <c r="F27" s="222">
        <v>156</v>
      </c>
      <c r="G27" s="222">
        <v>269</v>
      </c>
      <c r="H27" s="222">
        <v>111</v>
      </c>
      <c r="I27" s="222">
        <v>64</v>
      </c>
    </row>
    <row r="28" spans="1:449" s="223" customFormat="1" ht="18" customHeight="1">
      <c r="A28" s="12"/>
      <c r="B28" s="220"/>
      <c r="C28" s="221" t="s">
        <v>70</v>
      </c>
      <c r="D28" s="222">
        <v>4155</v>
      </c>
      <c r="E28" s="222">
        <v>55.911793476708823</v>
      </c>
      <c r="F28" s="222">
        <v>89.222222222222229</v>
      </c>
      <c r="G28" s="222">
        <v>208.66666666666666</v>
      </c>
      <c r="H28" s="222">
        <v>98.333333333333329</v>
      </c>
      <c r="I28" s="222">
        <v>65.444444444444443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</row>
    <row r="29" spans="1:449" s="231" customFormat="1" ht="18" customHeight="1">
      <c r="A29" s="408"/>
      <c r="B29" s="230">
        <v>5</v>
      </c>
      <c r="C29" s="224" t="s">
        <v>71</v>
      </c>
      <c r="D29" s="225">
        <v>333</v>
      </c>
      <c r="E29" s="225">
        <v>64.137867867867868</v>
      </c>
      <c r="F29" s="225">
        <v>54</v>
      </c>
      <c r="G29" s="225">
        <v>147</v>
      </c>
      <c r="H29" s="225">
        <v>82</v>
      </c>
      <c r="I29" s="225">
        <v>50</v>
      </c>
    </row>
    <row r="30" spans="1:449" s="227" customFormat="1" ht="18" customHeight="1">
      <c r="B30" s="220">
        <v>9</v>
      </c>
      <c r="C30" s="224" t="s">
        <v>72</v>
      </c>
      <c r="D30" s="225">
        <v>760</v>
      </c>
      <c r="E30" s="225">
        <v>60.119157894736837</v>
      </c>
      <c r="F30" s="225">
        <v>156</v>
      </c>
      <c r="G30" s="225">
        <v>368</v>
      </c>
      <c r="H30" s="225">
        <v>121</v>
      </c>
      <c r="I30" s="225">
        <v>115</v>
      </c>
    </row>
    <row r="31" spans="1:449" s="227" customFormat="1" ht="18" customHeight="1">
      <c r="B31" s="220">
        <v>24</v>
      </c>
      <c r="C31" s="224" t="s">
        <v>73</v>
      </c>
      <c r="D31" s="225">
        <v>1130</v>
      </c>
      <c r="E31" s="225">
        <v>58.675061946902659</v>
      </c>
      <c r="F31" s="225">
        <v>269</v>
      </c>
      <c r="G31" s="225">
        <v>494</v>
      </c>
      <c r="H31" s="225">
        <v>237</v>
      </c>
      <c r="I31" s="225">
        <v>130</v>
      </c>
    </row>
    <row r="32" spans="1:449" s="227" customFormat="1" ht="18" customHeight="1">
      <c r="B32" s="220">
        <v>34</v>
      </c>
      <c r="C32" s="227" t="s">
        <v>74</v>
      </c>
      <c r="D32" s="229">
        <v>380</v>
      </c>
      <c r="E32" s="229">
        <v>63.360026315789476</v>
      </c>
      <c r="F32" s="229">
        <v>73</v>
      </c>
      <c r="G32" s="229">
        <v>157</v>
      </c>
      <c r="H32" s="229">
        <v>90</v>
      </c>
      <c r="I32" s="229">
        <v>60</v>
      </c>
    </row>
    <row r="33" spans="1:247" s="227" customFormat="1" ht="18" customHeight="1">
      <c r="B33" s="220">
        <v>37</v>
      </c>
      <c r="C33" s="227" t="s">
        <v>75</v>
      </c>
      <c r="D33" s="229">
        <v>0</v>
      </c>
      <c r="E33" s="229">
        <v>0</v>
      </c>
      <c r="F33" s="229">
        <v>0</v>
      </c>
      <c r="G33" s="229">
        <v>0</v>
      </c>
      <c r="H33" s="229">
        <v>0</v>
      </c>
      <c r="I33" s="229">
        <v>0</v>
      </c>
    </row>
    <row r="34" spans="1:247" s="227" customFormat="1" ht="18" customHeight="1">
      <c r="B34" s="220">
        <v>40</v>
      </c>
      <c r="C34" s="224" t="s">
        <v>76</v>
      </c>
      <c r="D34" s="225">
        <v>271</v>
      </c>
      <c r="E34" s="225">
        <v>67.457269372693716</v>
      </c>
      <c r="F34" s="225">
        <v>34</v>
      </c>
      <c r="G34" s="225">
        <v>116</v>
      </c>
      <c r="H34" s="225">
        <v>64</v>
      </c>
      <c r="I34" s="225">
        <v>57</v>
      </c>
    </row>
    <row r="35" spans="1:247" s="227" customFormat="1" ht="18" customHeight="1">
      <c r="B35" s="220">
        <v>42</v>
      </c>
      <c r="C35" s="224" t="s">
        <v>77</v>
      </c>
      <c r="D35" s="225">
        <v>203</v>
      </c>
      <c r="E35" s="225">
        <v>64.955369458128075</v>
      </c>
      <c r="F35" s="225">
        <v>27</v>
      </c>
      <c r="G35" s="225">
        <v>93</v>
      </c>
      <c r="H35" s="225">
        <v>53</v>
      </c>
      <c r="I35" s="225">
        <v>30</v>
      </c>
    </row>
    <row r="36" spans="1:247" s="227" customFormat="1" ht="18" customHeight="1">
      <c r="B36" s="220">
        <v>47</v>
      </c>
      <c r="C36" s="224" t="s">
        <v>78</v>
      </c>
      <c r="D36" s="225">
        <v>702</v>
      </c>
      <c r="E36" s="225">
        <v>62.286282051282051</v>
      </c>
      <c r="F36" s="225">
        <v>122</v>
      </c>
      <c r="G36" s="225">
        <v>331</v>
      </c>
      <c r="H36" s="225">
        <v>156</v>
      </c>
      <c r="I36" s="225">
        <v>93</v>
      </c>
    </row>
    <row r="37" spans="1:247" s="227" customFormat="1" ht="18" customHeight="1">
      <c r="B37" s="220">
        <v>49</v>
      </c>
      <c r="C37" s="224" t="s">
        <v>79</v>
      </c>
      <c r="D37" s="225">
        <v>376</v>
      </c>
      <c r="E37" s="225">
        <v>62.215106382978725</v>
      </c>
      <c r="F37" s="225">
        <v>68</v>
      </c>
      <c r="G37" s="225">
        <v>172</v>
      </c>
      <c r="H37" s="225">
        <v>82</v>
      </c>
      <c r="I37" s="225">
        <v>54</v>
      </c>
    </row>
    <row r="38" spans="1:247" s="223" customFormat="1" ht="18" customHeight="1">
      <c r="A38" s="12"/>
      <c r="B38" s="220"/>
      <c r="C38" s="221" t="s">
        <v>80</v>
      </c>
      <c r="D38" s="222">
        <v>2560</v>
      </c>
      <c r="E38" s="222">
        <v>64.697404171437668</v>
      </c>
      <c r="F38" s="222">
        <v>75.599999999999994</v>
      </c>
      <c r="G38" s="222">
        <v>228.4</v>
      </c>
      <c r="H38" s="222">
        <v>122</v>
      </c>
      <c r="I38" s="222">
        <v>86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</row>
    <row r="39" spans="1:247" s="226" customFormat="1" ht="18" customHeight="1">
      <c r="B39" s="220">
        <v>2</v>
      </c>
      <c r="C39" s="224" t="s">
        <v>81</v>
      </c>
      <c r="D39" s="225">
        <v>646</v>
      </c>
      <c r="E39" s="225">
        <v>67.47910216718266</v>
      </c>
      <c r="F39" s="225">
        <v>87</v>
      </c>
      <c r="G39" s="225">
        <v>265</v>
      </c>
      <c r="H39" s="225">
        <v>172</v>
      </c>
      <c r="I39" s="225">
        <v>122</v>
      </c>
    </row>
    <row r="40" spans="1:247" s="227" customFormat="1" ht="18" customHeight="1">
      <c r="B40" s="220">
        <v>13</v>
      </c>
      <c r="C40" s="224" t="s">
        <v>82</v>
      </c>
      <c r="D40" s="225">
        <v>630</v>
      </c>
      <c r="E40" s="225">
        <v>67.504317460317466</v>
      </c>
      <c r="F40" s="225">
        <v>82</v>
      </c>
      <c r="G40" s="225">
        <v>270</v>
      </c>
      <c r="H40" s="225">
        <v>155</v>
      </c>
      <c r="I40" s="225">
        <v>123</v>
      </c>
    </row>
    <row r="41" spans="1:247" s="231" customFormat="1" ht="18" customHeight="1">
      <c r="A41" s="408"/>
      <c r="B41" s="230">
        <v>16</v>
      </c>
      <c r="C41" s="227" t="s">
        <v>83</v>
      </c>
      <c r="D41" s="225">
        <v>216</v>
      </c>
      <c r="E41" s="225">
        <v>63</v>
      </c>
      <c r="F41" s="225">
        <v>43</v>
      </c>
      <c r="G41" s="225">
        <v>89</v>
      </c>
      <c r="H41" s="225">
        <v>53</v>
      </c>
      <c r="I41" s="225">
        <v>31</v>
      </c>
    </row>
    <row r="42" spans="1:247" s="227" customFormat="1" ht="18" customHeight="1">
      <c r="B42" s="220">
        <v>19</v>
      </c>
      <c r="C42" s="227" t="s">
        <v>84</v>
      </c>
      <c r="D42" s="229">
        <v>276</v>
      </c>
      <c r="E42" s="229">
        <v>61.752717391304351</v>
      </c>
      <c r="F42" s="229">
        <v>45</v>
      </c>
      <c r="G42" s="229">
        <v>147</v>
      </c>
      <c r="H42" s="229">
        <v>43</v>
      </c>
      <c r="I42" s="229">
        <v>41</v>
      </c>
    </row>
    <row r="43" spans="1:247" s="227" customFormat="1" ht="18" customHeight="1">
      <c r="B43" s="220">
        <v>45</v>
      </c>
      <c r="C43" s="224" t="s">
        <v>85</v>
      </c>
      <c r="D43" s="225">
        <v>792</v>
      </c>
      <c r="E43" s="225">
        <v>63.750883838383835</v>
      </c>
      <c r="F43" s="225">
        <v>121</v>
      </c>
      <c r="G43" s="225">
        <v>371</v>
      </c>
      <c r="H43" s="225">
        <v>187</v>
      </c>
      <c r="I43" s="225">
        <v>113</v>
      </c>
    </row>
    <row r="44" spans="1:247" s="223" customFormat="1" ht="18" customHeight="1">
      <c r="A44" s="12"/>
      <c r="B44" s="220"/>
      <c r="C44" s="221" t="s">
        <v>86</v>
      </c>
      <c r="D44" s="222">
        <v>8232</v>
      </c>
      <c r="E44" s="222">
        <v>57.660378089343851</v>
      </c>
      <c r="F44" s="222">
        <v>437</v>
      </c>
      <c r="G44" s="222">
        <v>1063.25</v>
      </c>
      <c r="H44" s="222">
        <v>368.5</v>
      </c>
      <c r="I44" s="222">
        <v>189.25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</row>
    <row r="45" spans="1:247" s="226" customFormat="1" ht="18" customHeight="1">
      <c r="B45" s="220">
        <v>8</v>
      </c>
      <c r="C45" s="227" t="s">
        <v>87</v>
      </c>
      <c r="D45" s="229">
        <v>6244</v>
      </c>
      <c r="E45" s="229">
        <v>57.786595131326074</v>
      </c>
      <c r="F45" s="229">
        <v>1314</v>
      </c>
      <c r="G45" s="229">
        <v>3240</v>
      </c>
      <c r="H45" s="229">
        <v>1108</v>
      </c>
      <c r="I45" s="229">
        <v>582</v>
      </c>
    </row>
    <row r="46" spans="1:247" s="227" customFormat="1" ht="18" customHeight="1">
      <c r="B46" s="220">
        <v>17</v>
      </c>
      <c r="C46" s="227" t="s">
        <v>185</v>
      </c>
      <c r="D46" s="229">
        <v>385</v>
      </c>
      <c r="E46" s="229">
        <v>58.628571428571426</v>
      </c>
      <c r="F46" s="229">
        <v>85</v>
      </c>
      <c r="G46" s="229">
        <v>181</v>
      </c>
      <c r="H46" s="229">
        <v>80</v>
      </c>
      <c r="I46" s="229">
        <v>39</v>
      </c>
    </row>
    <row r="47" spans="1:247" s="231" customFormat="1" ht="18" customHeight="1">
      <c r="A47" s="408"/>
      <c r="B47" s="230">
        <v>25</v>
      </c>
      <c r="C47" s="227" t="s">
        <v>191</v>
      </c>
      <c r="D47" s="225">
        <v>786</v>
      </c>
      <c r="E47" s="225">
        <v>56.623371501272267</v>
      </c>
      <c r="F47" s="225">
        <v>187</v>
      </c>
      <c r="G47" s="225">
        <v>391</v>
      </c>
      <c r="H47" s="225">
        <v>142</v>
      </c>
      <c r="I47" s="225">
        <v>66</v>
      </c>
    </row>
    <row r="48" spans="1:247" s="227" customFormat="1" ht="18" customHeight="1">
      <c r="B48" s="220">
        <v>43</v>
      </c>
      <c r="C48" s="227" t="s">
        <v>88</v>
      </c>
      <c r="D48" s="229">
        <v>817</v>
      </c>
      <c r="E48" s="229">
        <v>57.60297429620563</v>
      </c>
      <c r="F48" s="229">
        <v>162</v>
      </c>
      <c r="G48" s="229">
        <v>441</v>
      </c>
      <c r="H48" s="229">
        <v>144</v>
      </c>
      <c r="I48" s="229">
        <v>70</v>
      </c>
    </row>
    <row r="49" spans="1:247" s="223" customFormat="1" ht="18" customHeight="1">
      <c r="A49" s="12"/>
      <c r="B49" s="220"/>
      <c r="C49" s="221" t="s">
        <v>89</v>
      </c>
      <c r="D49" s="222">
        <v>5922</v>
      </c>
      <c r="E49" s="222">
        <v>59.555584529638757</v>
      </c>
      <c r="F49" s="222">
        <v>353</v>
      </c>
      <c r="G49" s="222">
        <v>994.33333333333337</v>
      </c>
      <c r="H49" s="222">
        <v>414.66666666666669</v>
      </c>
      <c r="I49" s="222">
        <v>212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</row>
    <row r="50" spans="1:247" s="226" customFormat="1" ht="18" customHeight="1">
      <c r="B50" s="220">
        <v>3</v>
      </c>
      <c r="C50" s="227" t="s">
        <v>90</v>
      </c>
      <c r="D50" s="229">
        <v>2593</v>
      </c>
      <c r="E50" s="229">
        <v>61.800605476282286</v>
      </c>
      <c r="F50" s="229">
        <v>417</v>
      </c>
      <c r="G50" s="229">
        <v>1263</v>
      </c>
      <c r="H50" s="229">
        <v>594</v>
      </c>
      <c r="I50" s="229">
        <v>319</v>
      </c>
    </row>
    <row r="51" spans="1:247" s="227" customFormat="1" ht="18" customHeight="1">
      <c r="B51" s="220">
        <v>12</v>
      </c>
      <c r="C51" s="227" t="s">
        <v>91</v>
      </c>
      <c r="D51" s="229">
        <v>1099</v>
      </c>
      <c r="E51" s="229">
        <v>58.430009099181071</v>
      </c>
      <c r="F51" s="229">
        <v>183</v>
      </c>
      <c r="G51" s="229">
        <v>624</v>
      </c>
      <c r="H51" s="229">
        <v>203</v>
      </c>
      <c r="I51" s="229">
        <v>89</v>
      </c>
    </row>
    <row r="52" spans="1:247" s="227" customFormat="1" ht="18" customHeight="1">
      <c r="B52" s="220">
        <v>46</v>
      </c>
      <c r="C52" s="227" t="s">
        <v>92</v>
      </c>
      <c r="D52" s="229">
        <v>2230</v>
      </c>
      <c r="E52" s="229">
        <v>58.436139013452916</v>
      </c>
      <c r="F52" s="229">
        <v>459</v>
      </c>
      <c r="G52" s="229">
        <v>1096</v>
      </c>
      <c r="H52" s="229">
        <v>447</v>
      </c>
      <c r="I52" s="229">
        <v>228</v>
      </c>
    </row>
    <row r="53" spans="1:247" s="223" customFormat="1" ht="18" customHeight="1">
      <c r="A53" s="12"/>
      <c r="B53" s="220"/>
      <c r="C53" s="221" t="s">
        <v>93</v>
      </c>
      <c r="D53" s="222">
        <v>1937</v>
      </c>
      <c r="E53" s="222">
        <v>66.153296186466321</v>
      </c>
      <c r="F53" s="222">
        <v>115.5</v>
      </c>
      <c r="G53" s="222">
        <v>446.5</v>
      </c>
      <c r="H53" s="222">
        <v>239</v>
      </c>
      <c r="I53" s="222">
        <v>167.5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</row>
    <row r="54" spans="1:247" s="226" customFormat="1" ht="18" customHeight="1">
      <c r="B54" s="220">
        <v>6</v>
      </c>
      <c r="C54" s="227" t="s">
        <v>94</v>
      </c>
      <c r="D54" s="229">
        <v>1081</v>
      </c>
      <c r="E54" s="229">
        <v>67.97874190564292</v>
      </c>
      <c r="F54" s="229">
        <v>124</v>
      </c>
      <c r="G54" s="229">
        <v>469</v>
      </c>
      <c r="H54" s="229">
        <v>285</v>
      </c>
      <c r="I54" s="229">
        <v>203</v>
      </c>
    </row>
    <row r="55" spans="1:247" s="227" customFormat="1" ht="18" customHeight="1">
      <c r="B55" s="220">
        <v>10</v>
      </c>
      <c r="C55" s="224" t="s">
        <v>95</v>
      </c>
      <c r="D55" s="225">
        <v>856</v>
      </c>
      <c r="E55" s="225">
        <v>64.327850467289721</v>
      </c>
      <c r="F55" s="225">
        <v>107</v>
      </c>
      <c r="G55" s="225">
        <v>424</v>
      </c>
      <c r="H55" s="225">
        <v>193</v>
      </c>
      <c r="I55" s="225">
        <v>132</v>
      </c>
    </row>
    <row r="56" spans="1:247" s="223" customFormat="1" ht="18" customHeight="1">
      <c r="A56" s="12"/>
      <c r="B56" s="220"/>
      <c r="C56" s="221" t="s">
        <v>96</v>
      </c>
      <c r="D56" s="222">
        <v>4253</v>
      </c>
      <c r="E56" s="222">
        <v>54.534605956888178</v>
      </c>
      <c r="F56" s="222">
        <v>291</v>
      </c>
      <c r="G56" s="222">
        <v>475.5</v>
      </c>
      <c r="H56" s="222">
        <v>201.5</v>
      </c>
      <c r="I56" s="222">
        <v>95.25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</row>
    <row r="57" spans="1:247" s="226" customFormat="1" ht="18" customHeight="1">
      <c r="B57" s="220">
        <v>15</v>
      </c>
      <c r="C57" s="232" t="s">
        <v>186</v>
      </c>
      <c r="D57" s="233">
        <v>1011</v>
      </c>
      <c r="E57" s="233">
        <v>53.734490603363014</v>
      </c>
      <c r="F57" s="233">
        <v>288</v>
      </c>
      <c r="G57" s="233">
        <v>456</v>
      </c>
      <c r="H57" s="233">
        <v>194</v>
      </c>
      <c r="I57" s="233">
        <v>73</v>
      </c>
    </row>
    <row r="58" spans="1:247" s="227" customFormat="1" ht="18" customHeight="1">
      <c r="B58" s="220">
        <v>27</v>
      </c>
      <c r="C58" s="232" t="s">
        <v>97</v>
      </c>
      <c r="D58" s="233">
        <v>856</v>
      </c>
      <c r="E58" s="233">
        <v>52.058668224299069</v>
      </c>
      <c r="F58" s="233">
        <v>293</v>
      </c>
      <c r="G58" s="233">
        <v>372</v>
      </c>
      <c r="H58" s="233">
        <v>130</v>
      </c>
      <c r="I58" s="233">
        <v>61</v>
      </c>
    </row>
    <row r="59" spans="1:247" s="227" customFormat="1" ht="18" customHeight="1">
      <c r="B59" s="234">
        <v>32</v>
      </c>
      <c r="C59" s="232" t="s">
        <v>187</v>
      </c>
      <c r="D59" s="233">
        <v>622</v>
      </c>
      <c r="E59" s="233">
        <v>53.807475884244376</v>
      </c>
      <c r="F59" s="233">
        <v>190</v>
      </c>
      <c r="G59" s="233">
        <v>271</v>
      </c>
      <c r="H59" s="233">
        <v>101</v>
      </c>
      <c r="I59" s="233">
        <v>60</v>
      </c>
    </row>
    <row r="60" spans="1:247" s="227" customFormat="1" ht="18" customHeight="1">
      <c r="B60" s="234">
        <v>36</v>
      </c>
      <c r="C60" s="236" t="s">
        <v>98</v>
      </c>
      <c r="D60" s="233">
        <v>1764</v>
      </c>
      <c r="E60" s="233">
        <v>58.537789115646255</v>
      </c>
      <c r="F60" s="233">
        <v>393</v>
      </c>
      <c r="G60" s="233">
        <v>803</v>
      </c>
      <c r="H60" s="233">
        <v>381</v>
      </c>
      <c r="I60" s="233">
        <v>187</v>
      </c>
    </row>
    <row r="61" spans="1:247" s="223" customFormat="1" ht="18" customHeight="1">
      <c r="A61" s="12"/>
      <c r="B61" s="234">
        <v>28</v>
      </c>
      <c r="C61" s="237" t="s">
        <v>99</v>
      </c>
      <c r="D61" s="238">
        <v>4369</v>
      </c>
      <c r="E61" s="238">
        <v>58.359922178988327</v>
      </c>
      <c r="F61" s="238">
        <v>816</v>
      </c>
      <c r="G61" s="238">
        <v>2341</v>
      </c>
      <c r="H61" s="238">
        <v>838</v>
      </c>
      <c r="I61" s="238">
        <v>374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</row>
    <row r="62" spans="1:247" s="223" customFormat="1" ht="18" customHeight="1">
      <c r="A62" s="12"/>
      <c r="B62" s="234">
        <v>30</v>
      </c>
      <c r="C62" s="237" t="s">
        <v>100</v>
      </c>
      <c r="D62" s="238">
        <v>1710</v>
      </c>
      <c r="E62" s="238">
        <v>70.009877192982444</v>
      </c>
      <c r="F62" s="238">
        <v>187</v>
      </c>
      <c r="G62" s="238">
        <v>676</v>
      </c>
      <c r="H62" s="238">
        <v>474</v>
      </c>
      <c r="I62" s="238">
        <v>373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</row>
    <row r="63" spans="1:247" s="223" customFormat="1" ht="18" customHeight="1">
      <c r="A63" s="12"/>
      <c r="B63" s="220">
        <v>31</v>
      </c>
      <c r="C63" s="237" t="s">
        <v>101</v>
      </c>
      <c r="D63" s="238">
        <v>562</v>
      </c>
      <c r="E63" s="238">
        <v>59.813167259786475</v>
      </c>
      <c r="F63" s="238">
        <v>119</v>
      </c>
      <c r="G63" s="238">
        <v>273</v>
      </c>
      <c r="H63" s="238">
        <v>95</v>
      </c>
      <c r="I63" s="238">
        <v>75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</row>
    <row r="64" spans="1:247" s="223" customFormat="1" ht="18" customHeight="1">
      <c r="A64" s="12"/>
      <c r="B64" s="220"/>
      <c r="C64" s="221" t="s">
        <v>102</v>
      </c>
      <c r="D64" s="222">
        <v>3520</v>
      </c>
      <c r="E64" s="222">
        <v>56.423868537229431</v>
      </c>
      <c r="F64" s="222">
        <v>278</v>
      </c>
      <c r="G64" s="222">
        <v>603.66666666666663</v>
      </c>
      <c r="H64" s="222">
        <v>186.66666666666666</v>
      </c>
      <c r="I64" s="222">
        <v>105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</row>
    <row r="65" spans="1:247" s="226" customFormat="1" ht="18" customHeight="1">
      <c r="B65" s="220">
        <v>1</v>
      </c>
      <c r="C65" s="239" t="s">
        <v>188</v>
      </c>
      <c r="D65" s="225">
        <v>389</v>
      </c>
      <c r="E65" s="225">
        <v>55.596401028277633</v>
      </c>
      <c r="F65" s="225">
        <v>94</v>
      </c>
      <c r="G65" s="225">
        <v>206</v>
      </c>
      <c r="H65" s="225">
        <v>60</v>
      </c>
      <c r="I65" s="225">
        <v>29</v>
      </c>
    </row>
    <row r="66" spans="1:247" s="227" customFormat="1" ht="18" customHeight="1">
      <c r="B66" s="220">
        <v>20</v>
      </c>
      <c r="C66" s="239" t="s">
        <v>189</v>
      </c>
      <c r="D66" s="225">
        <v>595</v>
      </c>
      <c r="E66" s="225">
        <v>57.242941176470595</v>
      </c>
      <c r="F66" s="225">
        <v>138</v>
      </c>
      <c r="G66" s="225">
        <v>299</v>
      </c>
      <c r="H66" s="225">
        <v>96</v>
      </c>
      <c r="I66" s="225">
        <v>62</v>
      </c>
    </row>
    <row r="67" spans="1:247" s="227" customFormat="1" ht="18" customHeight="1">
      <c r="B67" s="220">
        <v>48</v>
      </c>
      <c r="C67" s="239" t="s">
        <v>190</v>
      </c>
      <c r="D67" s="225">
        <v>2536</v>
      </c>
      <c r="E67" s="225">
        <v>56.432263406940066</v>
      </c>
      <c r="F67" s="225">
        <v>602</v>
      </c>
      <c r="G67" s="225">
        <v>1306</v>
      </c>
      <c r="H67" s="225">
        <v>404</v>
      </c>
      <c r="I67" s="225">
        <v>224</v>
      </c>
    </row>
    <row r="68" spans="1:247" s="223" customFormat="1" ht="18" customHeight="1">
      <c r="A68" s="12"/>
      <c r="B68" s="220">
        <v>26</v>
      </c>
      <c r="C68" s="221" t="s">
        <v>103</v>
      </c>
      <c r="D68" s="222">
        <v>643</v>
      </c>
      <c r="E68" s="222">
        <v>57.970482115085545</v>
      </c>
      <c r="F68" s="222">
        <v>130</v>
      </c>
      <c r="G68" s="222">
        <v>333</v>
      </c>
      <c r="H68" s="222">
        <v>126</v>
      </c>
      <c r="I68" s="222">
        <v>54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</row>
    <row r="69" spans="1:247" s="223" customFormat="1" ht="18" customHeight="1">
      <c r="A69" s="12"/>
      <c r="B69" s="220">
        <v>51</v>
      </c>
      <c r="C69" s="239" t="s">
        <v>104</v>
      </c>
      <c r="D69" s="225">
        <v>80</v>
      </c>
      <c r="E69" s="225">
        <v>73.237499999999997</v>
      </c>
      <c r="F69" s="225">
        <v>7</v>
      </c>
      <c r="G69" s="225">
        <v>29</v>
      </c>
      <c r="H69" s="225">
        <v>24</v>
      </c>
      <c r="I69" s="225">
        <v>20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</row>
    <row r="70" spans="1:247" s="223" customFormat="1" ht="18" customHeight="1">
      <c r="A70" s="12"/>
      <c r="B70" s="220">
        <v>52</v>
      </c>
      <c r="C70" s="239" t="s">
        <v>105</v>
      </c>
      <c r="D70" s="225">
        <v>19</v>
      </c>
      <c r="E70" s="225">
        <v>72.473684210526315</v>
      </c>
      <c r="F70" s="225">
        <v>2</v>
      </c>
      <c r="G70" s="225">
        <v>9</v>
      </c>
      <c r="H70" s="225">
        <v>1</v>
      </c>
      <c r="I70" s="225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</row>
    <row r="71" spans="1:247" s="12" customFormat="1" ht="18" customHeight="1">
      <c r="B71" s="220"/>
      <c r="C71" s="221" t="s">
        <v>45</v>
      </c>
      <c r="D71" s="222">
        <v>55754</v>
      </c>
      <c r="E71" s="277">
        <v>60.946871793952013</v>
      </c>
      <c r="F71" s="222">
        <v>10514</v>
      </c>
      <c r="G71" s="222">
        <v>26515</v>
      </c>
      <c r="H71" s="222">
        <v>11684</v>
      </c>
      <c r="I71" s="222">
        <v>7041</v>
      </c>
    </row>
    <row r="72" spans="1:247" ht="18" customHeight="1">
      <c r="B72" s="240"/>
      <c r="D72" s="190"/>
      <c r="E72" s="241"/>
      <c r="F72" s="241"/>
      <c r="G72" s="242"/>
      <c r="H72" s="241"/>
      <c r="I72" s="241"/>
      <c r="L72" s="440"/>
      <c r="M72" s="440"/>
      <c r="N72" s="440"/>
      <c r="O72" s="440"/>
      <c r="P72" s="440"/>
      <c r="Q72" s="440"/>
      <c r="R72" s="440"/>
      <c r="S72" s="440"/>
    </row>
    <row r="73" spans="1:247" ht="18" customHeight="1">
      <c r="B73" s="240"/>
      <c r="D73" s="202"/>
      <c r="E73" s="241"/>
      <c r="G73" s="242"/>
      <c r="H73" s="241"/>
      <c r="I73" s="241"/>
      <c r="L73" s="440"/>
      <c r="M73" s="440"/>
      <c r="N73" s="440"/>
      <c r="O73" s="440"/>
      <c r="P73" s="440"/>
      <c r="Q73" s="440"/>
      <c r="R73" s="440"/>
      <c r="S73" s="440"/>
    </row>
    <row r="74" spans="1:247" ht="18" customHeight="1">
      <c r="B74" s="240"/>
      <c r="C74" s="524" t="s">
        <v>204</v>
      </c>
      <c r="D74" s="437" t="s">
        <v>4</v>
      </c>
      <c r="E74" s="437" t="s">
        <v>3</v>
      </c>
      <c r="F74" s="437" t="s">
        <v>205</v>
      </c>
      <c r="I74" s="241"/>
      <c r="L74" s="440"/>
      <c r="M74" s="523"/>
      <c r="N74" s="523"/>
      <c r="O74" s="523"/>
      <c r="P74" s="441"/>
      <c r="Q74" s="441"/>
      <c r="R74" s="441"/>
      <c r="S74" s="440"/>
    </row>
    <row r="75" spans="1:247" ht="18" customHeight="1">
      <c r="B75" s="206"/>
      <c r="C75" s="525"/>
      <c r="D75" s="438">
        <v>53404</v>
      </c>
      <c r="E75" s="439">
        <v>2350</v>
      </c>
      <c r="F75" s="439">
        <v>55754</v>
      </c>
      <c r="L75" s="440"/>
      <c r="M75" s="526"/>
      <c r="N75" s="526"/>
      <c r="O75" s="526"/>
      <c r="P75" s="442"/>
      <c r="Q75" s="443"/>
      <c r="R75" s="443"/>
      <c r="S75" s="440"/>
    </row>
    <row r="76" spans="1:247" ht="18" customHeight="1">
      <c r="B76" s="206"/>
      <c r="D76" s="202"/>
      <c r="L76" s="440"/>
      <c r="M76" s="440"/>
      <c r="N76" s="440"/>
      <c r="O76" s="440"/>
      <c r="P76" s="440"/>
      <c r="Q76" s="440"/>
      <c r="R76" s="440"/>
      <c r="S76" s="440"/>
    </row>
    <row r="77" spans="1:247" ht="18" customHeight="1">
      <c r="B77" s="206"/>
      <c r="D77" s="202"/>
      <c r="L77" s="440"/>
      <c r="M77" s="440"/>
      <c r="N77" s="440"/>
      <c r="O77" s="440"/>
      <c r="P77" s="440"/>
      <c r="Q77" s="440"/>
      <c r="R77" s="440"/>
      <c r="S77" s="440"/>
    </row>
    <row r="78" spans="1:247" ht="18" customHeight="1">
      <c r="B78" s="206"/>
      <c r="D78" s="202"/>
      <c r="L78" s="440"/>
      <c r="M78" s="440"/>
      <c r="N78" s="440"/>
      <c r="O78" s="440"/>
      <c r="P78" s="440"/>
      <c r="Q78" s="440"/>
      <c r="R78" s="440"/>
      <c r="S78" s="440"/>
    </row>
    <row r="79" spans="1:247" ht="18" customHeight="1">
      <c r="B79" s="206"/>
      <c r="D79" s="202"/>
      <c r="L79" s="440"/>
      <c r="M79" s="440"/>
      <c r="N79" s="440"/>
      <c r="O79" s="440"/>
      <c r="P79" s="440"/>
      <c r="Q79" s="440"/>
      <c r="R79" s="440"/>
      <c r="S79" s="440"/>
    </row>
    <row r="80" spans="1:247" ht="18" customHeight="1">
      <c r="B80" s="206"/>
      <c r="D80" s="202"/>
    </row>
    <row r="81" spans="1:449" ht="18" customHeight="1">
      <c r="B81" s="206"/>
      <c r="D81" s="202"/>
    </row>
    <row r="82" spans="1:449" ht="18" customHeight="1">
      <c r="B82" s="450"/>
      <c r="C82" s="440"/>
      <c r="D82" s="451"/>
      <c r="E82" s="440"/>
      <c r="F82" s="440"/>
      <c r="G82" s="440"/>
      <c r="H82" s="440"/>
      <c r="I82" s="440"/>
    </row>
    <row r="83" spans="1:449" ht="18" customHeight="1">
      <c r="B83" s="450"/>
      <c r="C83" s="440"/>
      <c r="D83" s="451"/>
      <c r="E83" s="440"/>
      <c r="F83" s="440"/>
      <c r="G83" s="440"/>
      <c r="H83" s="440"/>
      <c r="I83" s="440"/>
    </row>
    <row r="84" spans="1:449" ht="18" customHeight="1">
      <c r="B84" s="450"/>
      <c r="C84" s="523"/>
      <c r="D84" s="523"/>
      <c r="E84" s="523"/>
      <c r="F84" s="523"/>
      <c r="G84" s="523"/>
      <c r="H84" s="523"/>
      <c r="I84" s="440"/>
    </row>
    <row r="85" spans="1:449" ht="18" customHeight="1">
      <c r="B85" s="450"/>
      <c r="C85" s="523"/>
      <c r="D85" s="523"/>
      <c r="E85" s="523"/>
      <c r="F85" s="441"/>
      <c r="G85" s="441"/>
      <c r="H85" s="441"/>
      <c r="I85" s="440"/>
    </row>
    <row r="86" spans="1:449" ht="18" customHeight="1">
      <c r="B86" s="450"/>
      <c r="C86" s="521"/>
      <c r="D86" s="521"/>
      <c r="E86" s="521"/>
      <c r="F86" s="452"/>
      <c r="G86" s="452"/>
      <c r="H86" s="452"/>
      <c r="I86" s="440"/>
    </row>
    <row r="87" spans="1:449" ht="18" customHeight="1">
      <c r="B87" s="450"/>
      <c r="C87" s="521"/>
      <c r="D87" s="521"/>
      <c r="E87" s="521"/>
      <c r="F87" s="452"/>
      <c r="G87" s="452"/>
      <c r="H87" s="452"/>
      <c r="I87" s="440"/>
    </row>
    <row r="88" spans="1:449" ht="18" customHeight="1">
      <c r="B88" s="450"/>
      <c r="C88" s="521"/>
      <c r="D88" s="521"/>
      <c r="E88" s="521"/>
      <c r="F88" s="452"/>
      <c r="G88" s="452"/>
      <c r="H88" s="452"/>
      <c r="I88" s="440"/>
    </row>
    <row r="89" spans="1:449" s="174" customFormat="1">
      <c r="A89" s="215"/>
      <c r="B89" s="450"/>
      <c r="C89" s="521"/>
      <c r="D89" s="521"/>
      <c r="E89" s="521"/>
      <c r="F89" s="452"/>
      <c r="G89" s="452"/>
      <c r="H89" s="452"/>
      <c r="I89" s="440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  <c r="ER89" s="215"/>
      <c r="ES89" s="215"/>
      <c r="ET89" s="215"/>
      <c r="EU89" s="215"/>
      <c r="EV89" s="215"/>
      <c r="EW89" s="215"/>
      <c r="EX89" s="215"/>
      <c r="EY89" s="215"/>
      <c r="EZ89" s="215"/>
      <c r="FA89" s="215"/>
      <c r="FB89" s="215"/>
      <c r="FC89" s="215"/>
      <c r="FD89" s="215"/>
      <c r="FE89" s="215"/>
      <c r="FF89" s="215"/>
      <c r="FG89" s="215"/>
      <c r="FH89" s="215"/>
      <c r="FI89" s="215"/>
      <c r="FJ89" s="215"/>
      <c r="FK89" s="215"/>
      <c r="FL89" s="215"/>
      <c r="FM89" s="215"/>
      <c r="FN89" s="215"/>
      <c r="FO89" s="215"/>
      <c r="FP89" s="215"/>
      <c r="FQ89" s="215"/>
      <c r="FR89" s="215"/>
      <c r="FS89" s="215"/>
      <c r="FT89" s="215"/>
      <c r="FU89" s="215"/>
      <c r="FV89" s="215"/>
      <c r="FW89" s="215"/>
      <c r="FX89" s="215"/>
      <c r="FY89" s="215"/>
      <c r="FZ89" s="215"/>
      <c r="GA89" s="215"/>
      <c r="GB89" s="215"/>
      <c r="GC89" s="215"/>
      <c r="GD89" s="215"/>
      <c r="GE89" s="215"/>
      <c r="GF89" s="215"/>
      <c r="GG89" s="215"/>
      <c r="GH89" s="215"/>
      <c r="GI89" s="215"/>
      <c r="GJ89" s="215"/>
      <c r="GK89" s="215"/>
      <c r="GL89" s="215"/>
      <c r="GM89" s="215"/>
      <c r="GN89" s="215"/>
      <c r="GO89" s="215"/>
      <c r="GP89" s="215"/>
      <c r="GQ89" s="215"/>
      <c r="GR89" s="215"/>
      <c r="GS89" s="215"/>
      <c r="GT89" s="215"/>
      <c r="GU89" s="215"/>
      <c r="GV89" s="215"/>
      <c r="GW89" s="215"/>
      <c r="GX89" s="215"/>
      <c r="GY89" s="215"/>
      <c r="GZ89" s="215"/>
      <c r="HA89" s="215"/>
      <c r="HB89" s="215"/>
      <c r="HC89" s="215"/>
      <c r="HD89" s="215"/>
      <c r="HE89" s="215"/>
      <c r="HF89" s="215"/>
      <c r="HG89" s="215"/>
      <c r="HH89" s="215"/>
      <c r="HI89" s="215"/>
      <c r="HJ89" s="215"/>
      <c r="HK89" s="215"/>
      <c r="HL89" s="215"/>
      <c r="HM89" s="215"/>
      <c r="HN89" s="215"/>
      <c r="HO89" s="215"/>
      <c r="HP89" s="215"/>
      <c r="HQ89" s="215"/>
      <c r="HR89" s="215"/>
      <c r="HS89" s="215"/>
      <c r="HT89" s="215"/>
      <c r="HU89" s="215"/>
      <c r="HV89" s="215"/>
      <c r="HW89" s="215"/>
      <c r="HX89" s="215"/>
      <c r="HY89" s="215"/>
      <c r="HZ89" s="215"/>
      <c r="IA89" s="215"/>
      <c r="IB89" s="215"/>
      <c r="IC89" s="215"/>
      <c r="ID89" s="215"/>
      <c r="IE89" s="215"/>
      <c r="IF89" s="215"/>
      <c r="IG89" s="215"/>
      <c r="IH89" s="215"/>
      <c r="II89" s="215"/>
      <c r="IJ89" s="215"/>
      <c r="IK89" s="215"/>
      <c r="IL89" s="215"/>
      <c r="IM89" s="215"/>
      <c r="IN89" s="215"/>
      <c r="IO89" s="215"/>
      <c r="IP89" s="215"/>
      <c r="IQ89" s="215"/>
      <c r="IR89" s="215"/>
      <c r="IS89" s="215"/>
      <c r="IT89" s="215"/>
      <c r="IU89" s="215"/>
      <c r="IV89" s="215"/>
      <c r="IW89" s="215"/>
      <c r="IX89" s="215"/>
      <c r="IY89" s="215"/>
      <c r="IZ89" s="215"/>
      <c r="JA89" s="215"/>
      <c r="JB89" s="215"/>
      <c r="JC89" s="215"/>
      <c r="JD89" s="215"/>
      <c r="JE89" s="215"/>
      <c r="JF89" s="215"/>
      <c r="JG89" s="215"/>
      <c r="JH89" s="215"/>
      <c r="JI89" s="215"/>
      <c r="JJ89" s="215"/>
      <c r="JK89" s="215"/>
      <c r="JL89" s="215"/>
      <c r="JM89" s="215"/>
      <c r="JN89" s="215"/>
      <c r="JO89" s="215"/>
      <c r="JP89" s="215"/>
      <c r="JQ89" s="215"/>
      <c r="JR89" s="215"/>
      <c r="JS89" s="215"/>
      <c r="JT89" s="215"/>
      <c r="JU89" s="215"/>
      <c r="JV89" s="215"/>
      <c r="JW89" s="215"/>
      <c r="JX89" s="215"/>
      <c r="JY89" s="215"/>
      <c r="JZ89" s="215"/>
      <c r="KA89" s="215"/>
      <c r="KB89" s="215"/>
      <c r="KC89" s="215"/>
      <c r="KD89" s="215"/>
      <c r="KE89" s="215"/>
      <c r="KF89" s="215"/>
      <c r="KG89" s="215"/>
      <c r="KH89" s="215"/>
      <c r="KI89" s="215"/>
      <c r="KJ89" s="215"/>
      <c r="KK89" s="215"/>
      <c r="KL89" s="215"/>
      <c r="KM89" s="215"/>
      <c r="KN89" s="215"/>
      <c r="KO89" s="215"/>
      <c r="KP89" s="215"/>
      <c r="KQ89" s="215"/>
      <c r="KR89" s="215"/>
      <c r="KS89" s="215"/>
      <c r="KT89" s="215"/>
      <c r="KU89" s="215"/>
      <c r="KV89" s="215"/>
      <c r="KW89" s="215"/>
      <c r="KX89" s="215"/>
      <c r="KY89" s="215"/>
      <c r="KZ89" s="215"/>
      <c r="LA89" s="215"/>
      <c r="LB89" s="215"/>
      <c r="LC89" s="215"/>
      <c r="LD89" s="215"/>
      <c r="LE89" s="215"/>
      <c r="LF89" s="215"/>
      <c r="LG89" s="215"/>
      <c r="LH89" s="215"/>
      <c r="LI89" s="215"/>
      <c r="LJ89" s="215"/>
      <c r="LK89" s="215"/>
      <c r="LL89" s="215"/>
      <c r="LM89" s="215"/>
      <c r="LN89" s="215"/>
      <c r="LO89" s="215"/>
      <c r="LP89" s="215"/>
      <c r="LQ89" s="215"/>
      <c r="LR89" s="215"/>
      <c r="LS89" s="215"/>
      <c r="LT89" s="215"/>
      <c r="LU89" s="215"/>
      <c r="LV89" s="215"/>
      <c r="LW89" s="215"/>
      <c r="LX89" s="215"/>
      <c r="LY89" s="215"/>
      <c r="LZ89" s="215"/>
      <c r="MA89" s="215"/>
      <c r="MB89" s="215"/>
      <c r="MC89" s="215"/>
      <c r="MD89" s="215"/>
      <c r="ME89" s="215"/>
      <c r="MF89" s="215"/>
      <c r="MG89" s="215"/>
      <c r="MH89" s="215"/>
      <c r="MI89" s="215"/>
      <c r="MJ89" s="215"/>
      <c r="MK89" s="215"/>
      <c r="ML89" s="215"/>
      <c r="MM89" s="215"/>
      <c r="MN89" s="215"/>
      <c r="MO89" s="215"/>
      <c r="MP89" s="215"/>
      <c r="MQ89" s="215"/>
      <c r="MR89" s="215"/>
      <c r="MS89" s="215"/>
      <c r="MT89" s="215"/>
      <c r="MU89" s="215"/>
      <c r="MV89" s="215"/>
      <c r="MW89" s="215"/>
      <c r="MX89" s="215"/>
      <c r="MY89" s="215"/>
      <c r="MZ89" s="215"/>
      <c r="NA89" s="215"/>
      <c r="NB89" s="215"/>
      <c r="NC89" s="215"/>
      <c r="ND89" s="215"/>
      <c r="NE89" s="215"/>
      <c r="NF89" s="215"/>
      <c r="NG89" s="215"/>
      <c r="NH89" s="215"/>
      <c r="NI89" s="215"/>
      <c r="NJ89" s="215"/>
      <c r="NK89" s="215"/>
      <c r="NL89" s="215"/>
      <c r="NM89" s="215"/>
      <c r="NN89" s="215"/>
      <c r="NO89" s="215"/>
      <c r="NP89" s="215"/>
      <c r="NQ89" s="215"/>
      <c r="NR89" s="215"/>
      <c r="NS89" s="215"/>
      <c r="NT89" s="215"/>
      <c r="NU89" s="215"/>
      <c r="NV89" s="215"/>
      <c r="NW89" s="215"/>
      <c r="NX89" s="215"/>
      <c r="NY89" s="215"/>
      <c r="NZ89" s="215"/>
      <c r="OA89" s="215"/>
      <c r="OB89" s="215"/>
      <c r="OC89" s="215"/>
      <c r="OD89" s="215"/>
      <c r="OE89" s="215"/>
      <c r="OF89" s="215"/>
      <c r="OG89" s="215"/>
      <c r="OH89" s="215"/>
      <c r="OI89" s="215"/>
      <c r="OJ89" s="215"/>
      <c r="OK89" s="215"/>
      <c r="OL89" s="215"/>
      <c r="OM89" s="215"/>
      <c r="ON89" s="215"/>
      <c r="OO89" s="215"/>
      <c r="OP89" s="215"/>
      <c r="OQ89" s="215"/>
      <c r="OR89" s="215"/>
      <c r="OS89" s="215"/>
      <c r="OT89" s="215"/>
      <c r="OU89" s="215"/>
      <c r="OV89" s="215"/>
      <c r="OW89" s="215"/>
      <c r="OX89" s="215"/>
      <c r="OY89" s="215"/>
      <c r="OZ89" s="215"/>
      <c r="PA89" s="215"/>
      <c r="PB89" s="215"/>
      <c r="PC89" s="215"/>
      <c r="PD89" s="215"/>
      <c r="PE89" s="215"/>
      <c r="PF89" s="215"/>
      <c r="PG89" s="215"/>
      <c r="PH89" s="215"/>
      <c r="PI89" s="215"/>
      <c r="PJ89" s="215"/>
      <c r="PK89" s="215"/>
      <c r="PL89" s="215"/>
      <c r="PM89" s="215"/>
      <c r="PN89" s="215"/>
      <c r="PO89" s="215"/>
      <c r="PP89" s="215"/>
      <c r="PQ89" s="215"/>
      <c r="PR89" s="215"/>
      <c r="PS89" s="215"/>
      <c r="PT89" s="215"/>
      <c r="PU89" s="215"/>
      <c r="PV89" s="215"/>
      <c r="PW89" s="215"/>
      <c r="PX89" s="215"/>
      <c r="PY89" s="215"/>
      <c r="PZ89" s="215"/>
      <c r="QA89" s="215"/>
      <c r="QB89" s="215"/>
      <c r="QC89" s="215"/>
      <c r="QD89" s="215"/>
      <c r="QE89" s="215"/>
      <c r="QF89" s="215"/>
      <c r="QG89" s="215"/>
    </row>
    <row r="90" spans="1:449" s="174" customFormat="1">
      <c r="A90" s="215"/>
      <c r="B90" s="450"/>
      <c r="C90" s="521"/>
      <c r="D90" s="521"/>
      <c r="E90" s="521"/>
      <c r="F90" s="452"/>
      <c r="G90" s="452"/>
      <c r="H90" s="452"/>
      <c r="I90" s="440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  <c r="ER90" s="215"/>
      <c r="ES90" s="215"/>
      <c r="ET90" s="215"/>
      <c r="EU90" s="215"/>
      <c r="EV90" s="215"/>
      <c r="EW90" s="215"/>
      <c r="EX90" s="215"/>
      <c r="EY90" s="215"/>
      <c r="EZ90" s="215"/>
      <c r="FA90" s="215"/>
      <c r="FB90" s="215"/>
      <c r="FC90" s="215"/>
      <c r="FD90" s="215"/>
      <c r="FE90" s="215"/>
      <c r="FF90" s="215"/>
      <c r="FG90" s="215"/>
      <c r="FH90" s="215"/>
      <c r="FI90" s="215"/>
      <c r="FJ90" s="215"/>
      <c r="FK90" s="215"/>
      <c r="FL90" s="215"/>
      <c r="FM90" s="215"/>
      <c r="FN90" s="215"/>
      <c r="FO90" s="215"/>
      <c r="FP90" s="215"/>
      <c r="FQ90" s="215"/>
      <c r="FR90" s="215"/>
      <c r="FS90" s="215"/>
      <c r="FT90" s="215"/>
      <c r="FU90" s="215"/>
      <c r="FV90" s="215"/>
      <c r="FW90" s="215"/>
      <c r="FX90" s="215"/>
      <c r="FY90" s="215"/>
      <c r="FZ90" s="215"/>
      <c r="GA90" s="215"/>
      <c r="GB90" s="215"/>
      <c r="GC90" s="215"/>
      <c r="GD90" s="215"/>
      <c r="GE90" s="215"/>
      <c r="GF90" s="215"/>
      <c r="GG90" s="215"/>
      <c r="GH90" s="215"/>
      <c r="GI90" s="215"/>
      <c r="GJ90" s="215"/>
      <c r="GK90" s="215"/>
      <c r="GL90" s="215"/>
      <c r="GM90" s="215"/>
      <c r="GN90" s="215"/>
      <c r="GO90" s="215"/>
      <c r="GP90" s="215"/>
      <c r="GQ90" s="215"/>
      <c r="GR90" s="215"/>
      <c r="GS90" s="215"/>
      <c r="GT90" s="215"/>
      <c r="GU90" s="215"/>
      <c r="GV90" s="215"/>
      <c r="GW90" s="215"/>
      <c r="GX90" s="215"/>
      <c r="GY90" s="215"/>
      <c r="GZ90" s="215"/>
      <c r="HA90" s="215"/>
      <c r="HB90" s="215"/>
      <c r="HC90" s="215"/>
      <c r="HD90" s="215"/>
      <c r="HE90" s="215"/>
      <c r="HF90" s="215"/>
      <c r="HG90" s="215"/>
      <c r="HH90" s="215"/>
      <c r="HI90" s="215"/>
      <c r="HJ90" s="215"/>
      <c r="HK90" s="215"/>
      <c r="HL90" s="215"/>
      <c r="HM90" s="215"/>
      <c r="HN90" s="215"/>
      <c r="HO90" s="215"/>
      <c r="HP90" s="215"/>
      <c r="HQ90" s="215"/>
      <c r="HR90" s="215"/>
      <c r="HS90" s="215"/>
      <c r="HT90" s="215"/>
      <c r="HU90" s="215"/>
      <c r="HV90" s="215"/>
      <c r="HW90" s="215"/>
      <c r="HX90" s="215"/>
      <c r="HY90" s="215"/>
      <c r="HZ90" s="215"/>
      <c r="IA90" s="215"/>
      <c r="IB90" s="215"/>
      <c r="IC90" s="215"/>
      <c r="ID90" s="215"/>
      <c r="IE90" s="215"/>
      <c r="IF90" s="215"/>
      <c r="IG90" s="215"/>
      <c r="IH90" s="215"/>
      <c r="II90" s="215"/>
      <c r="IJ90" s="215"/>
      <c r="IK90" s="215"/>
      <c r="IL90" s="215"/>
      <c r="IM90" s="215"/>
      <c r="IN90" s="215"/>
      <c r="IO90" s="215"/>
      <c r="IP90" s="215"/>
      <c r="IQ90" s="215"/>
      <c r="IR90" s="215"/>
      <c r="IS90" s="215"/>
      <c r="IT90" s="215"/>
      <c r="IU90" s="215"/>
      <c r="IV90" s="215"/>
      <c r="IW90" s="215"/>
      <c r="IX90" s="215"/>
      <c r="IY90" s="215"/>
      <c r="IZ90" s="215"/>
      <c r="JA90" s="215"/>
      <c r="JB90" s="215"/>
      <c r="JC90" s="215"/>
      <c r="JD90" s="215"/>
      <c r="JE90" s="215"/>
      <c r="JF90" s="215"/>
      <c r="JG90" s="215"/>
      <c r="JH90" s="215"/>
      <c r="JI90" s="215"/>
      <c r="JJ90" s="215"/>
      <c r="JK90" s="215"/>
      <c r="JL90" s="215"/>
      <c r="JM90" s="215"/>
      <c r="JN90" s="215"/>
      <c r="JO90" s="215"/>
      <c r="JP90" s="215"/>
      <c r="JQ90" s="215"/>
      <c r="JR90" s="215"/>
      <c r="JS90" s="215"/>
      <c r="JT90" s="215"/>
      <c r="JU90" s="215"/>
      <c r="JV90" s="215"/>
      <c r="JW90" s="215"/>
      <c r="JX90" s="215"/>
      <c r="JY90" s="215"/>
      <c r="JZ90" s="215"/>
      <c r="KA90" s="215"/>
      <c r="KB90" s="215"/>
      <c r="KC90" s="215"/>
      <c r="KD90" s="215"/>
      <c r="KE90" s="215"/>
      <c r="KF90" s="215"/>
      <c r="KG90" s="215"/>
      <c r="KH90" s="215"/>
      <c r="KI90" s="215"/>
      <c r="KJ90" s="215"/>
      <c r="KK90" s="215"/>
      <c r="KL90" s="215"/>
      <c r="KM90" s="215"/>
      <c r="KN90" s="215"/>
      <c r="KO90" s="215"/>
      <c r="KP90" s="215"/>
      <c r="KQ90" s="215"/>
      <c r="KR90" s="215"/>
      <c r="KS90" s="215"/>
      <c r="KT90" s="215"/>
      <c r="KU90" s="215"/>
      <c r="KV90" s="215"/>
      <c r="KW90" s="215"/>
      <c r="KX90" s="215"/>
      <c r="KY90" s="215"/>
      <c r="KZ90" s="215"/>
      <c r="LA90" s="215"/>
      <c r="LB90" s="215"/>
      <c r="LC90" s="215"/>
      <c r="LD90" s="215"/>
      <c r="LE90" s="215"/>
      <c r="LF90" s="215"/>
      <c r="LG90" s="215"/>
      <c r="LH90" s="215"/>
      <c r="LI90" s="215"/>
      <c r="LJ90" s="215"/>
      <c r="LK90" s="215"/>
      <c r="LL90" s="215"/>
      <c r="LM90" s="215"/>
      <c r="LN90" s="215"/>
      <c r="LO90" s="215"/>
      <c r="LP90" s="215"/>
      <c r="LQ90" s="215"/>
      <c r="LR90" s="215"/>
      <c r="LS90" s="215"/>
      <c r="LT90" s="215"/>
      <c r="LU90" s="215"/>
      <c r="LV90" s="215"/>
      <c r="LW90" s="215"/>
      <c r="LX90" s="215"/>
      <c r="LY90" s="215"/>
      <c r="LZ90" s="215"/>
      <c r="MA90" s="215"/>
      <c r="MB90" s="215"/>
      <c r="MC90" s="215"/>
      <c r="MD90" s="215"/>
      <c r="ME90" s="215"/>
      <c r="MF90" s="215"/>
      <c r="MG90" s="215"/>
      <c r="MH90" s="215"/>
      <c r="MI90" s="215"/>
      <c r="MJ90" s="215"/>
      <c r="MK90" s="215"/>
      <c r="ML90" s="215"/>
      <c r="MM90" s="215"/>
      <c r="MN90" s="215"/>
      <c r="MO90" s="215"/>
      <c r="MP90" s="215"/>
      <c r="MQ90" s="215"/>
      <c r="MR90" s="215"/>
      <c r="MS90" s="215"/>
      <c r="MT90" s="215"/>
      <c r="MU90" s="215"/>
      <c r="MV90" s="215"/>
      <c r="MW90" s="215"/>
      <c r="MX90" s="215"/>
      <c r="MY90" s="215"/>
      <c r="MZ90" s="215"/>
      <c r="NA90" s="215"/>
      <c r="NB90" s="215"/>
      <c r="NC90" s="215"/>
      <c r="ND90" s="215"/>
      <c r="NE90" s="215"/>
      <c r="NF90" s="215"/>
      <c r="NG90" s="215"/>
      <c r="NH90" s="215"/>
      <c r="NI90" s="215"/>
      <c r="NJ90" s="215"/>
      <c r="NK90" s="215"/>
      <c r="NL90" s="215"/>
      <c r="NM90" s="215"/>
      <c r="NN90" s="215"/>
      <c r="NO90" s="215"/>
      <c r="NP90" s="215"/>
      <c r="NQ90" s="215"/>
      <c r="NR90" s="215"/>
      <c r="NS90" s="215"/>
      <c r="NT90" s="215"/>
      <c r="NU90" s="215"/>
      <c r="NV90" s="215"/>
      <c r="NW90" s="215"/>
      <c r="NX90" s="215"/>
      <c r="NY90" s="215"/>
      <c r="NZ90" s="215"/>
      <c r="OA90" s="215"/>
      <c r="OB90" s="215"/>
      <c r="OC90" s="215"/>
      <c r="OD90" s="215"/>
      <c r="OE90" s="215"/>
      <c r="OF90" s="215"/>
      <c r="OG90" s="215"/>
      <c r="OH90" s="215"/>
      <c r="OI90" s="215"/>
      <c r="OJ90" s="215"/>
      <c r="OK90" s="215"/>
      <c r="OL90" s="215"/>
      <c r="OM90" s="215"/>
      <c r="ON90" s="215"/>
      <c r="OO90" s="215"/>
      <c r="OP90" s="215"/>
      <c r="OQ90" s="215"/>
      <c r="OR90" s="215"/>
      <c r="OS90" s="215"/>
      <c r="OT90" s="215"/>
      <c r="OU90" s="215"/>
      <c r="OV90" s="215"/>
      <c r="OW90" s="215"/>
      <c r="OX90" s="215"/>
      <c r="OY90" s="215"/>
      <c r="OZ90" s="215"/>
      <c r="PA90" s="215"/>
      <c r="PB90" s="215"/>
      <c r="PC90" s="215"/>
      <c r="PD90" s="215"/>
      <c r="PE90" s="215"/>
      <c r="PF90" s="215"/>
      <c r="PG90" s="215"/>
      <c r="PH90" s="215"/>
      <c r="PI90" s="215"/>
      <c r="PJ90" s="215"/>
      <c r="PK90" s="215"/>
      <c r="PL90" s="215"/>
      <c r="PM90" s="215"/>
      <c r="PN90" s="215"/>
      <c r="PO90" s="215"/>
      <c r="PP90" s="215"/>
      <c r="PQ90" s="215"/>
      <c r="PR90" s="215"/>
      <c r="PS90" s="215"/>
      <c r="PT90" s="215"/>
      <c r="PU90" s="215"/>
      <c r="PV90" s="215"/>
      <c r="PW90" s="215"/>
      <c r="PX90" s="215"/>
      <c r="PY90" s="215"/>
      <c r="PZ90" s="215"/>
      <c r="QA90" s="215"/>
      <c r="QB90" s="215"/>
      <c r="QC90" s="215"/>
      <c r="QD90" s="215"/>
      <c r="QE90" s="215"/>
      <c r="QF90" s="215"/>
      <c r="QG90" s="215"/>
    </row>
    <row r="91" spans="1:449" s="174" customFormat="1">
      <c r="A91" s="215"/>
      <c r="B91" s="450"/>
      <c r="C91" s="522"/>
      <c r="D91" s="522"/>
      <c r="E91" s="522"/>
      <c r="F91" s="442"/>
      <c r="G91" s="442"/>
      <c r="H91" s="442"/>
      <c r="I91" s="440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215"/>
      <c r="FG91" s="215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15"/>
      <c r="GC91" s="215"/>
      <c r="GD91" s="215"/>
      <c r="GE91" s="215"/>
      <c r="GF91" s="215"/>
      <c r="GG91" s="215"/>
      <c r="GH91" s="215"/>
      <c r="GI91" s="215"/>
      <c r="GJ91" s="215"/>
      <c r="GK91" s="215"/>
      <c r="GL91" s="215"/>
      <c r="GM91" s="215"/>
      <c r="GN91" s="215"/>
      <c r="GO91" s="215"/>
      <c r="GP91" s="215"/>
      <c r="GQ91" s="215"/>
      <c r="GR91" s="215"/>
      <c r="GS91" s="215"/>
      <c r="GT91" s="215"/>
      <c r="GU91" s="215"/>
      <c r="GV91" s="215"/>
      <c r="GW91" s="215"/>
      <c r="GX91" s="215"/>
      <c r="GY91" s="215"/>
      <c r="GZ91" s="215"/>
      <c r="HA91" s="215"/>
      <c r="HB91" s="215"/>
      <c r="HC91" s="215"/>
      <c r="HD91" s="215"/>
      <c r="HE91" s="215"/>
      <c r="HF91" s="215"/>
      <c r="HG91" s="215"/>
      <c r="HH91" s="215"/>
      <c r="HI91" s="215"/>
      <c r="HJ91" s="215"/>
      <c r="HK91" s="215"/>
      <c r="HL91" s="215"/>
      <c r="HM91" s="215"/>
      <c r="HN91" s="215"/>
      <c r="HO91" s="215"/>
      <c r="HP91" s="215"/>
      <c r="HQ91" s="215"/>
      <c r="HR91" s="215"/>
      <c r="HS91" s="215"/>
      <c r="HT91" s="215"/>
      <c r="HU91" s="215"/>
      <c r="HV91" s="215"/>
      <c r="HW91" s="215"/>
      <c r="HX91" s="215"/>
      <c r="HY91" s="215"/>
      <c r="HZ91" s="215"/>
      <c r="IA91" s="215"/>
      <c r="IB91" s="215"/>
      <c r="IC91" s="215"/>
      <c r="ID91" s="215"/>
      <c r="IE91" s="215"/>
      <c r="IF91" s="215"/>
      <c r="IG91" s="215"/>
      <c r="IH91" s="215"/>
      <c r="II91" s="215"/>
      <c r="IJ91" s="215"/>
      <c r="IK91" s="215"/>
      <c r="IL91" s="215"/>
      <c r="IM91" s="215"/>
      <c r="IN91" s="215"/>
      <c r="IO91" s="215"/>
      <c r="IP91" s="215"/>
      <c r="IQ91" s="215"/>
      <c r="IR91" s="215"/>
      <c r="IS91" s="215"/>
      <c r="IT91" s="215"/>
      <c r="IU91" s="215"/>
      <c r="IV91" s="215"/>
      <c r="IW91" s="215"/>
      <c r="IX91" s="215"/>
      <c r="IY91" s="215"/>
      <c r="IZ91" s="215"/>
      <c r="JA91" s="215"/>
      <c r="JB91" s="215"/>
      <c r="JC91" s="215"/>
      <c r="JD91" s="215"/>
      <c r="JE91" s="215"/>
      <c r="JF91" s="215"/>
      <c r="JG91" s="215"/>
      <c r="JH91" s="215"/>
      <c r="JI91" s="215"/>
      <c r="JJ91" s="215"/>
      <c r="JK91" s="215"/>
      <c r="JL91" s="215"/>
      <c r="JM91" s="215"/>
      <c r="JN91" s="215"/>
      <c r="JO91" s="215"/>
      <c r="JP91" s="215"/>
      <c r="JQ91" s="215"/>
      <c r="JR91" s="215"/>
      <c r="JS91" s="215"/>
      <c r="JT91" s="215"/>
      <c r="JU91" s="215"/>
      <c r="JV91" s="215"/>
      <c r="JW91" s="215"/>
      <c r="JX91" s="215"/>
      <c r="JY91" s="215"/>
      <c r="JZ91" s="215"/>
      <c r="KA91" s="215"/>
      <c r="KB91" s="215"/>
      <c r="KC91" s="215"/>
      <c r="KD91" s="215"/>
      <c r="KE91" s="215"/>
      <c r="KF91" s="215"/>
      <c r="KG91" s="215"/>
      <c r="KH91" s="215"/>
      <c r="KI91" s="215"/>
      <c r="KJ91" s="215"/>
      <c r="KK91" s="215"/>
      <c r="KL91" s="215"/>
      <c r="KM91" s="215"/>
      <c r="KN91" s="215"/>
      <c r="KO91" s="215"/>
      <c r="KP91" s="215"/>
      <c r="KQ91" s="215"/>
      <c r="KR91" s="215"/>
      <c r="KS91" s="215"/>
      <c r="KT91" s="215"/>
      <c r="KU91" s="215"/>
      <c r="KV91" s="215"/>
      <c r="KW91" s="215"/>
      <c r="KX91" s="215"/>
      <c r="KY91" s="215"/>
      <c r="KZ91" s="215"/>
      <c r="LA91" s="215"/>
      <c r="LB91" s="215"/>
      <c r="LC91" s="215"/>
      <c r="LD91" s="215"/>
      <c r="LE91" s="215"/>
      <c r="LF91" s="215"/>
      <c r="LG91" s="215"/>
      <c r="LH91" s="215"/>
      <c r="LI91" s="215"/>
      <c r="LJ91" s="215"/>
      <c r="LK91" s="215"/>
      <c r="LL91" s="215"/>
      <c r="LM91" s="215"/>
      <c r="LN91" s="215"/>
      <c r="LO91" s="215"/>
      <c r="LP91" s="215"/>
      <c r="LQ91" s="215"/>
      <c r="LR91" s="215"/>
      <c r="LS91" s="215"/>
      <c r="LT91" s="215"/>
      <c r="LU91" s="215"/>
      <c r="LV91" s="215"/>
      <c r="LW91" s="215"/>
      <c r="LX91" s="215"/>
      <c r="LY91" s="215"/>
      <c r="LZ91" s="215"/>
      <c r="MA91" s="215"/>
      <c r="MB91" s="215"/>
      <c r="MC91" s="215"/>
      <c r="MD91" s="215"/>
      <c r="ME91" s="215"/>
      <c r="MF91" s="215"/>
      <c r="MG91" s="215"/>
      <c r="MH91" s="215"/>
      <c r="MI91" s="215"/>
      <c r="MJ91" s="215"/>
      <c r="MK91" s="215"/>
      <c r="ML91" s="215"/>
      <c r="MM91" s="215"/>
      <c r="MN91" s="215"/>
      <c r="MO91" s="215"/>
      <c r="MP91" s="215"/>
      <c r="MQ91" s="215"/>
      <c r="MR91" s="215"/>
      <c r="MS91" s="215"/>
      <c r="MT91" s="215"/>
      <c r="MU91" s="215"/>
      <c r="MV91" s="215"/>
      <c r="MW91" s="215"/>
      <c r="MX91" s="215"/>
      <c r="MY91" s="215"/>
      <c r="MZ91" s="215"/>
      <c r="NA91" s="215"/>
      <c r="NB91" s="215"/>
      <c r="NC91" s="215"/>
      <c r="ND91" s="215"/>
      <c r="NE91" s="215"/>
      <c r="NF91" s="215"/>
      <c r="NG91" s="215"/>
      <c r="NH91" s="215"/>
      <c r="NI91" s="215"/>
      <c r="NJ91" s="215"/>
      <c r="NK91" s="215"/>
      <c r="NL91" s="215"/>
      <c r="NM91" s="215"/>
      <c r="NN91" s="215"/>
      <c r="NO91" s="215"/>
      <c r="NP91" s="215"/>
      <c r="NQ91" s="215"/>
      <c r="NR91" s="215"/>
      <c r="NS91" s="215"/>
      <c r="NT91" s="215"/>
      <c r="NU91" s="215"/>
      <c r="NV91" s="215"/>
      <c r="NW91" s="215"/>
      <c r="NX91" s="215"/>
      <c r="NY91" s="215"/>
      <c r="NZ91" s="215"/>
      <c r="OA91" s="215"/>
      <c r="OB91" s="215"/>
      <c r="OC91" s="215"/>
      <c r="OD91" s="215"/>
      <c r="OE91" s="215"/>
      <c r="OF91" s="215"/>
      <c r="OG91" s="215"/>
      <c r="OH91" s="215"/>
      <c r="OI91" s="215"/>
      <c r="OJ91" s="215"/>
      <c r="OK91" s="215"/>
      <c r="OL91" s="215"/>
      <c r="OM91" s="215"/>
      <c r="ON91" s="215"/>
      <c r="OO91" s="215"/>
      <c r="OP91" s="215"/>
      <c r="OQ91" s="215"/>
      <c r="OR91" s="215"/>
      <c r="OS91" s="215"/>
      <c r="OT91" s="215"/>
      <c r="OU91" s="215"/>
      <c r="OV91" s="215"/>
      <c r="OW91" s="215"/>
      <c r="OX91" s="215"/>
      <c r="OY91" s="215"/>
      <c r="OZ91" s="215"/>
      <c r="PA91" s="215"/>
      <c r="PB91" s="215"/>
      <c r="PC91" s="215"/>
      <c r="PD91" s="215"/>
      <c r="PE91" s="215"/>
      <c r="PF91" s="215"/>
      <c r="PG91" s="215"/>
      <c r="PH91" s="215"/>
      <c r="PI91" s="215"/>
      <c r="PJ91" s="215"/>
      <c r="PK91" s="215"/>
      <c r="PL91" s="215"/>
      <c r="PM91" s="215"/>
      <c r="PN91" s="215"/>
      <c r="PO91" s="215"/>
      <c r="PP91" s="215"/>
      <c r="PQ91" s="215"/>
      <c r="PR91" s="215"/>
      <c r="PS91" s="215"/>
      <c r="PT91" s="215"/>
      <c r="PU91" s="215"/>
      <c r="PV91" s="215"/>
      <c r="PW91" s="215"/>
      <c r="PX91" s="215"/>
      <c r="PY91" s="215"/>
      <c r="PZ91" s="215"/>
      <c r="QA91" s="215"/>
      <c r="QB91" s="215"/>
      <c r="QC91" s="215"/>
      <c r="QD91" s="215"/>
      <c r="QE91" s="215"/>
      <c r="QF91" s="215"/>
      <c r="QG91" s="215"/>
    </row>
    <row r="92" spans="1:449" s="174" customFormat="1">
      <c r="A92" s="215"/>
      <c r="B92" s="450"/>
      <c r="C92" s="440"/>
      <c r="D92" s="451"/>
      <c r="E92" s="440"/>
      <c r="F92" s="440"/>
      <c r="G92" s="440"/>
      <c r="H92" s="440"/>
      <c r="I92" s="440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15"/>
      <c r="GC92" s="215"/>
      <c r="GD92" s="215"/>
      <c r="GE92" s="215"/>
      <c r="GF92" s="215"/>
      <c r="GG92" s="215"/>
      <c r="GH92" s="215"/>
      <c r="GI92" s="215"/>
      <c r="GJ92" s="215"/>
      <c r="GK92" s="215"/>
      <c r="GL92" s="215"/>
      <c r="GM92" s="215"/>
      <c r="GN92" s="215"/>
      <c r="GO92" s="215"/>
      <c r="GP92" s="215"/>
      <c r="GQ92" s="215"/>
      <c r="GR92" s="215"/>
      <c r="GS92" s="215"/>
      <c r="GT92" s="215"/>
      <c r="GU92" s="215"/>
      <c r="GV92" s="215"/>
      <c r="GW92" s="215"/>
      <c r="GX92" s="215"/>
      <c r="GY92" s="215"/>
      <c r="GZ92" s="215"/>
      <c r="HA92" s="215"/>
      <c r="HB92" s="215"/>
      <c r="HC92" s="215"/>
      <c r="HD92" s="215"/>
      <c r="HE92" s="215"/>
      <c r="HF92" s="215"/>
      <c r="HG92" s="215"/>
      <c r="HH92" s="215"/>
      <c r="HI92" s="215"/>
      <c r="HJ92" s="215"/>
      <c r="HK92" s="215"/>
      <c r="HL92" s="215"/>
      <c r="HM92" s="215"/>
      <c r="HN92" s="215"/>
      <c r="HO92" s="215"/>
      <c r="HP92" s="215"/>
      <c r="HQ92" s="215"/>
      <c r="HR92" s="215"/>
      <c r="HS92" s="215"/>
      <c r="HT92" s="215"/>
      <c r="HU92" s="215"/>
      <c r="HV92" s="215"/>
      <c r="HW92" s="215"/>
      <c r="HX92" s="215"/>
      <c r="HY92" s="215"/>
      <c r="HZ92" s="215"/>
      <c r="IA92" s="215"/>
      <c r="IB92" s="215"/>
      <c r="IC92" s="215"/>
      <c r="ID92" s="215"/>
      <c r="IE92" s="215"/>
      <c r="IF92" s="215"/>
      <c r="IG92" s="215"/>
      <c r="IH92" s="215"/>
      <c r="II92" s="215"/>
      <c r="IJ92" s="215"/>
      <c r="IK92" s="215"/>
      <c r="IL92" s="215"/>
      <c r="IM92" s="215"/>
      <c r="IN92" s="215"/>
      <c r="IO92" s="215"/>
      <c r="IP92" s="215"/>
      <c r="IQ92" s="215"/>
      <c r="IR92" s="215"/>
      <c r="IS92" s="215"/>
      <c r="IT92" s="215"/>
      <c r="IU92" s="215"/>
      <c r="IV92" s="215"/>
      <c r="IW92" s="215"/>
      <c r="IX92" s="215"/>
      <c r="IY92" s="215"/>
      <c r="IZ92" s="215"/>
      <c r="JA92" s="215"/>
      <c r="JB92" s="215"/>
      <c r="JC92" s="215"/>
      <c r="JD92" s="215"/>
      <c r="JE92" s="215"/>
      <c r="JF92" s="215"/>
      <c r="JG92" s="215"/>
      <c r="JH92" s="215"/>
      <c r="JI92" s="215"/>
      <c r="JJ92" s="215"/>
      <c r="JK92" s="215"/>
      <c r="JL92" s="215"/>
      <c r="JM92" s="215"/>
      <c r="JN92" s="215"/>
      <c r="JO92" s="215"/>
      <c r="JP92" s="215"/>
      <c r="JQ92" s="215"/>
      <c r="JR92" s="215"/>
      <c r="JS92" s="215"/>
      <c r="JT92" s="215"/>
      <c r="JU92" s="215"/>
      <c r="JV92" s="215"/>
      <c r="JW92" s="215"/>
      <c r="JX92" s="215"/>
      <c r="JY92" s="215"/>
      <c r="JZ92" s="215"/>
      <c r="KA92" s="215"/>
      <c r="KB92" s="215"/>
      <c r="KC92" s="215"/>
      <c r="KD92" s="215"/>
      <c r="KE92" s="215"/>
      <c r="KF92" s="215"/>
      <c r="KG92" s="215"/>
      <c r="KH92" s="215"/>
      <c r="KI92" s="215"/>
      <c r="KJ92" s="215"/>
      <c r="KK92" s="215"/>
      <c r="KL92" s="215"/>
      <c r="KM92" s="215"/>
      <c r="KN92" s="215"/>
      <c r="KO92" s="215"/>
      <c r="KP92" s="215"/>
      <c r="KQ92" s="215"/>
      <c r="KR92" s="215"/>
      <c r="KS92" s="215"/>
      <c r="KT92" s="215"/>
      <c r="KU92" s="215"/>
      <c r="KV92" s="215"/>
      <c r="KW92" s="215"/>
      <c r="KX92" s="215"/>
      <c r="KY92" s="215"/>
      <c r="KZ92" s="215"/>
      <c r="LA92" s="215"/>
      <c r="LB92" s="215"/>
      <c r="LC92" s="215"/>
      <c r="LD92" s="215"/>
      <c r="LE92" s="215"/>
      <c r="LF92" s="215"/>
      <c r="LG92" s="215"/>
      <c r="LH92" s="215"/>
      <c r="LI92" s="215"/>
      <c r="LJ92" s="215"/>
      <c r="LK92" s="215"/>
      <c r="LL92" s="215"/>
      <c r="LM92" s="215"/>
      <c r="LN92" s="215"/>
      <c r="LO92" s="215"/>
      <c r="LP92" s="215"/>
      <c r="LQ92" s="215"/>
      <c r="LR92" s="215"/>
      <c r="LS92" s="215"/>
      <c r="LT92" s="215"/>
      <c r="LU92" s="215"/>
      <c r="LV92" s="215"/>
      <c r="LW92" s="215"/>
      <c r="LX92" s="215"/>
      <c r="LY92" s="215"/>
      <c r="LZ92" s="215"/>
      <c r="MA92" s="215"/>
      <c r="MB92" s="215"/>
      <c r="MC92" s="215"/>
      <c r="MD92" s="215"/>
      <c r="ME92" s="215"/>
      <c r="MF92" s="215"/>
      <c r="MG92" s="215"/>
      <c r="MH92" s="215"/>
      <c r="MI92" s="215"/>
      <c r="MJ92" s="215"/>
      <c r="MK92" s="215"/>
      <c r="ML92" s="215"/>
      <c r="MM92" s="215"/>
      <c r="MN92" s="215"/>
      <c r="MO92" s="215"/>
      <c r="MP92" s="215"/>
      <c r="MQ92" s="215"/>
      <c r="MR92" s="215"/>
      <c r="MS92" s="215"/>
      <c r="MT92" s="215"/>
      <c r="MU92" s="215"/>
      <c r="MV92" s="215"/>
      <c r="MW92" s="215"/>
      <c r="MX92" s="215"/>
      <c r="MY92" s="215"/>
      <c r="MZ92" s="215"/>
      <c r="NA92" s="215"/>
      <c r="NB92" s="215"/>
      <c r="NC92" s="215"/>
      <c r="ND92" s="215"/>
      <c r="NE92" s="215"/>
      <c r="NF92" s="215"/>
      <c r="NG92" s="215"/>
      <c r="NH92" s="215"/>
      <c r="NI92" s="215"/>
      <c r="NJ92" s="215"/>
      <c r="NK92" s="215"/>
      <c r="NL92" s="215"/>
      <c r="NM92" s="215"/>
      <c r="NN92" s="215"/>
      <c r="NO92" s="215"/>
      <c r="NP92" s="215"/>
      <c r="NQ92" s="215"/>
      <c r="NR92" s="215"/>
      <c r="NS92" s="215"/>
      <c r="NT92" s="215"/>
      <c r="NU92" s="215"/>
      <c r="NV92" s="215"/>
      <c r="NW92" s="215"/>
      <c r="NX92" s="215"/>
      <c r="NY92" s="215"/>
      <c r="NZ92" s="215"/>
      <c r="OA92" s="215"/>
      <c r="OB92" s="215"/>
      <c r="OC92" s="215"/>
      <c r="OD92" s="215"/>
      <c r="OE92" s="215"/>
      <c r="OF92" s="215"/>
      <c r="OG92" s="215"/>
      <c r="OH92" s="215"/>
      <c r="OI92" s="215"/>
      <c r="OJ92" s="215"/>
      <c r="OK92" s="215"/>
      <c r="OL92" s="215"/>
      <c r="OM92" s="215"/>
      <c r="ON92" s="215"/>
      <c r="OO92" s="215"/>
      <c r="OP92" s="215"/>
      <c r="OQ92" s="215"/>
      <c r="OR92" s="215"/>
      <c r="OS92" s="215"/>
      <c r="OT92" s="215"/>
      <c r="OU92" s="215"/>
      <c r="OV92" s="215"/>
      <c r="OW92" s="215"/>
      <c r="OX92" s="215"/>
      <c r="OY92" s="215"/>
      <c r="OZ92" s="215"/>
      <c r="PA92" s="215"/>
      <c r="PB92" s="215"/>
      <c r="PC92" s="215"/>
      <c r="PD92" s="215"/>
      <c r="PE92" s="215"/>
      <c r="PF92" s="215"/>
      <c r="PG92" s="215"/>
      <c r="PH92" s="215"/>
      <c r="PI92" s="215"/>
      <c r="PJ92" s="215"/>
      <c r="PK92" s="215"/>
      <c r="PL92" s="215"/>
      <c r="PM92" s="215"/>
      <c r="PN92" s="215"/>
      <c r="PO92" s="215"/>
      <c r="PP92" s="215"/>
      <c r="PQ92" s="215"/>
      <c r="PR92" s="215"/>
      <c r="PS92" s="215"/>
      <c r="PT92" s="215"/>
      <c r="PU92" s="215"/>
      <c r="PV92" s="215"/>
      <c r="PW92" s="215"/>
      <c r="PX92" s="215"/>
      <c r="PY92" s="215"/>
      <c r="PZ92" s="215"/>
      <c r="QA92" s="215"/>
      <c r="QB92" s="215"/>
      <c r="QC92" s="215"/>
      <c r="QD92" s="215"/>
      <c r="QE92" s="215"/>
      <c r="QF92" s="215"/>
      <c r="QG92" s="215"/>
    </row>
    <row r="93" spans="1:449" s="174" customFormat="1">
      <c r="A93" s="215"/>
      <c r="B93" s="450"/>
      <c r="C93" s="440"/>
      <c r="D93" s="451"/>
      <c r="E93" s="440"/>
      <c r="F93" s="440"/>
      <c r="G93" s="440"/>
      <c r="H93" s="440"/>
      <c r="I93" s="440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5"/>
      <c r="FK93" s="215"/>
      <c r="FL93" s="215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215"/>
      <c r="GC93" s="215"/>
      <c r="GD93" s="215"/>
      <c r="GE93" s="215"/>
      <c r="GF93" s="215"/>
      <c r="GG93" s="215"/>
      <c r="GH93" s="215"/>
      <c r="GI93" s="215"/>
      <c r="GJ93" s="215"/>
      <c r="GK93" s="215"/>
      <c r="GL93" s="215"/>
      <c r="GM93" s="215"/>
      <c r="GN93" s="215"/>
      <c r="GO93" s="215"/>
      <c r="GP93" s="215"/>
      <c r="GQ93" s="215"/>
      <c r="GR93" s="215"/>
      <c r="GS93" s="215"/>
      <c r="GT93" s="215"/>
      <c r="GU93" s="215"/>
      <c r="GV93" s="215"/>
      <c r="GW93" s="215"/>
      <c r="GX93" s="215"/>
      <c r="GY93" s="215"/>
      <c r="GZ93" s="215"/>
      <c r="HA93" s="215"/>
      <c r="HB93" s="215"/>
      <c r="HC93" s="215"/>
      <c r="HD93" s="215"/>
      <c r="HE93" s="215"/>
      <c r="HF93" s="215"/>
      <c r="HG93" s="215"/>
      <c r="HH93" s="215"/>
      <c r="HI93" s="215"/>
      <c r="HJ93" s="215"/>
      <c r="HK93" s="215"/>
      <c r="HL93" s="215"/>
      <c r="HM93" s="215"/>
      <c r="HN93" s="215"/>
      <c r="HO93" s="215"/>
      <c r="HP93" s="215"/>
      <c r="HQ93" s="215"/>
      <c r="HR93" s="215"/>
      <c r="HS93" s="215"/>
      <c r="HT93" s="215"/>
      <c r="HU93" s="215"/>
      <c r="HV93" s="215"/>
      <c r="HW93" s="215"/>
      <c r="HX93" s="215"/>
      <c r="HY93" s="215"/>
      <c r="HZ93" s="215"/>
      <c r="IA93" s="215"/>
      <c r="IB93" s="215"/>
      <c r="IC93" s="215"/>
      <c r="ID93" s="215"/>
      <c r="IE93" s="215"/>
      <c r="IF93" s="215"/>
      <c r="IG93" s="215"/>
      <c r="IH93" s="215"/>
      <c r="II93" s="215"/>
      <c r="IJ93" s="215"/>
      <c r="IK93" s="215"/>
      <c r="IL93" s="215"/>
      <c r="IM93" s="215"/>
      <c r="IN93" s="215"/>
      <c r="IO93" s="215"/>
      <c r="IP93" s="215"/>
      <c r="IQ93" s="215"/>
      <c r="IR93" s="215"/>
      <c r="IS93" s="215"/>
      <c r="IT93" s="215"/>
      <c r="IU93" s="215"/>
      <c r="IV93" s="215"/>
      <c r="IW93" s="215"/>
      <c r="IX93" s="215"/>
      <c r="IY93" s="215"/>
      <c r="IZ93" s="215"/>
      <c r="JA93" s="215"/>
      <c r="JB93" s="215"/>
      <c r="JC93" s="215"/>
      <c r="JD93" s="215"/>
      <c r="JE93" s="215"/>
      <c r="JF93" s="215"/>
      <c r="JG93" s="215"/>
      <c r="JH93" s="215"/>
      <c r="JI93" s="215"/>
      <c r="JJ93" s="215"/>
      <c r="JK93" s="215"/>
      <c r="JL93" s="215"/>
      <c r="JM93" s="215"/>
      <c r="JN93" s="215"/>
      <c r="JO93" s="215"/>
      <c r="JP93" s="215"/>
      <c r="JQ93" s="215"/>
      <c r="JR93" s="215"/>
      <c r="JS93" s="215"/>
      <c r="JT93" s="215"/>
      <c r="JU93" s="215"/>
      <c r="JV93" s="215"/>
      <c r="JW93" s="215"/>
      <c r="JX93" s="215"/>
      <c r="JY93" s="215"/>
      <c r="JZ93" s="215"/>
      <c r="KA93" s="215"/>
      <c r="KB93" s="215"/>
      <c r="KC93" s="215"/>
      <c r="KD93" s="215"/>
      <c r="KE93" s="215"/>
      <c r="KF93" s="215"/>
      <c r="KG93" s="215"/>
      <c r="KH93" s="215"/>
      <c r="KI93" s="215"/>
      <c r="KJ93" s="215"/>
      <c r="KK93" s="215"/>
      <c r="KL93" s="215"/>
      <c r="KM93" s="215"/>
      <c r="KN93" s="215"/>
      <c r="KO93" s="215"/>
      <c r="KP93" s="215"/>
      <c r="KQ93" s="215"/>
      <c r="KR93" s="215"/>
      <c r="KS93" s="215"/>
      <c r="KT93" s="215"/>
      <c r="KU93" s="215"/>
      <c r="KV93" s="215"/>
      <c r="KW93" s="215"/>
      <c r="KX93" s="215"/>
      <c r="KY93" s="215"/>
      <c r="KZ93" s="215"/>
      <c r="LA93" s="215"/>
      <c r="LB93" s="215"/>
      <c r="LC93" s="215"/>
      <c r="LD93" s="215"/>
      <c r="LE93" s="215"/>
      <c r="LF93" s="215"/>
      <c r="LG93" s="215"/>
      <c r="LH93" s="215"/>
      <c r="LI93" s="215"/>
      <c r="LJ93" s="215"/>
      <c r="LK93" s="215"/>
      <c r="LL93" s="215"/>
      <c r="LM93" s="215"/>
      <c r="LN93" s="215"/>
      <c r="LO93" s="215"/>
      <c r="LP93" s="215"/>
      <c r="LQ93" s="215"/>
      <c r="LR93" s="215"/>
      <c r="LS93" s="215"/>
      <c r="LT93" s="215"/>
      <c r="LU93" s="215"/>
      <c r="LV93" s="215"/>
      <c r="LW93" s="215"/>
      <c r="LX93" s="215"/>
      <c r="LY93" s="215"/>
      <c r="LZ93" s="215"/>
      <c r="MA93" s="215"/>
      <c r="MB93" s="215"/>
      <c r="MC93" s="215"/>
      <c r="MD93" s="215"/>
      <c r="ME93" s="215"/>
      <c r="MF93" s="215"/>
      <c r="MG93" s="215"/>
      <c r="MH93" s="215"/>
      <c r="MI93" s="215"/>
      <c r="MJ93" s="215"/>
      <c r="MK93" s="215"/>
      <c r="ML93" s="215"/>
      <c r="MM93" s="215"/>
      <c r="MN93" s="215"/>
      <c r="MO93" s="215"/>
      <c r="MP93" s="215"/>
      <c r="MQ93" s="215"/>
      <c r="MR93" s="215"/>
      <c r="MS93" s="215"/>
      <c r="MT93" s="215"/>
      <c r="MU93" s="215"/>
      <c r="MV93" s="215"/>
      <c r="MW93" s="215"/>
      <c r="MX93" s="215"/>
      <c r="MY93" s="215"/>
      <c r="MZ93" s="215"/>
      <c r="NA93" s="215"/>
      <c r="NB93" s="215"/>
      <c r="NC93" s="215"/>
      <c r="ND93" s="215"/>
      <c r="NE93" s="215"/>
      <c r="NF93" s="215"/>
      <c r="NG93" s="215"/>
      <c r="NH93" s="215"/>
      <c r="NI93" s="215"/>
      <c r="NJ93" s="215"/>
      <c r="NK93" s="215"/>
      <c r="NL93" s="215"/>
      <c r="NM93" s="215"/>
      <c r="NN93" s="215"/>
      <c r="NO93" s="215"/>
      <c r="NP93" s="215"/>
      <c r="NQ93" s="215"/>
      <c r="NR93" s="215"/>
      <c r="NS93" s="215"/>
      <c r="NT93" s="215"/>
      <c r="NU93" s="215"/>
      <c r="NV93" s="215"/>
      <c r="NW93" s="215"/>
      <c r="NX93" s="215"/>
      <c r="NY93" s="215"/>
      <c r="NZ93" s="215"/>
      <c r="OA93" s="215"/>
      <c r="OB93" s="215"/>
      <c r="OC93" s="215"/>
      <c r="OD93" s="215"/>
      <c r="OE93" s="215"/>
      <c r="OF93" s="215"/>
      <c r="OG93" s="215"/>
      <c r="OH93" s="215"/>
      <c r="OI93" s="215"/>
      <c r="OJ93" s="215"/>
      <c r="OK93" s="215"/>
      <c r="OL93" s="215"/>
      <c r="OM93" s="215"/>
      <c r="ON93" s="215"/>
      <c r="OO93" s="215"/>
      <c r="OP93" s="215"/>
      <c r="OQ93" s="215"/>
      <c r="OR93" s="215"/>
      <c r="OS93" s="215"/>
      <c r="OT93" s="215"/>
      <c r="OU93" s="215"/>
      <c r="OV93" s="215"/>
      <c r="OW93" s="215"/>
      <c r="OX93" s="215"/>
      <c r="OY93" s="215"/>
      <c r="OZ93" s="215"/>
      <c r="PA93" s="215"/>
      <c r="PB93" s="215"/>
      <c r="PC93" s="215"/>
      <c r="PD93" s="215"/>
      <c r="PE93" s="215"/>
      <c r="PF93" s="215"/>
      <c r="PG93" s="215"/>
      <c r="PH93" s="215"/>
      <c r="PI93" s="215"/>
      <c r="PJ93" s="215"/>
      <c r="PK93" s="215"/>
      <c r="PL93" s="215"/>
      <c r="PM93" s="215"/>
      <c r="PN93" s="215"/>
      <c r="PO93" s="215"/>
      <c r="PP93" s="215"/>
      <c r="PQ93" s="215"/>
      <c r="PR93" s="215"/>
      <c r="PS93" s="215"/>
      <c r="PT93" s="215"/>
      <c r="PU93" s="215"/>
      <c r="PV93" s="215"/>
      <c r="PW93" s="215"/>
      <c r="PX93" s="215"/>
      <c r="PY93" s="215"/>
      <c r="PZ93" s="215"/>
      <c r="QA93" s="215"/>
      <c r="QB93" s="215"/>
      <c r="QC93" s="215"/>
      <c r="QD93" s="215"/>
      <c r="QE93" s="215"/>
      <c r="QF93" s="215"/>
      <c r="QG93" s="215"/>
    </row>
    <row r="94" spans="1:449" s="174" customFormat="1">
      <c r="A94" s="215"/>
      <c r="B94" s="206"/>
      <c r="D94" s="202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5"/>
      <c r="FK94" s="215"/>
      <c r="FL94" s="215"/>
      <c r="FM94" s="215"/>
      <c r="FN94" s="215"/>
      <c r="FO94" s="215"/>
      <c r="FP94" s="215"/>
      <c r="FQ94" s="215"/>
      <c r="FR94" s="215"/>
      <c r="FS94" s="215"/>
      <c r="FT94" s="215"/>
      <c r="FU94" s="215"/>
      <c r="FV94" s="215"/>
      <c r="FW94" s="215"/>
      <c r="FX94" s="215"/>
      <c r="FY94" s="215"/>
      <c r="FZ94" s="215"/>
      <c r="GA94" s="215"/>
      <c r="GB94" s="215"/>
      <c r="GC94" s="215"/>
      <c r="GD94" s="215"/>
      <c r="GE94" s="215"/>
      <c r="GF94" s="215"/>
      <c r="GG94" s="215"/>
      <c r="GH94" s="215"/>
      <c r="GI94" s="215"/>
      <c r="GJ94" s="215"/>
      <c r="GK94" s="215"/>
      <c r="GL94" s="215"/>
      <c r="GM94" s="215"/>
      <c r="GN94" s="215"/>
      <c r="GO94" s="215"/>
      <c r="GP94" s="215"/>
      <c r="GQ94" s="215"/>
      <c r="GR94" s="215"/>
      <c r="GS94" s="215"/>
      <c r="GT94" s="215"/>
      <c r="GU94" s="215"/>
      <c r="GV94" s="215"/>
      <c r="GW94" s="215"/>
      <c r="GX94" s="215"/>
      <c r="GY94" s="215"/>
      <c r="GZ94" s="215"/>
      <c r="HA94" s="215"/>
      <c r="HB94" s="215"/>
      <c r="HC94" s="215"/>
      <c r="HD94" s="215"/>
      <c r="HE94" s="215"/>
      <c r="HF94" s="215"/>
      <c r="HG94" s="215"/>
      <c r="HH94" s="215"/>
      <c r="HI94" s="215"/>
      <c r="HJ94" s="215"/>
      <c r="HK94" s="215"/>
      <c r="HL94" s="215"/>
      <c r="HM94" s="215"/>
      <c r="HN94" s="215"/>
      <c r="HO94" s="215"/>
      <c r="HP94" s="215"/>
      <c r="HQ94" s="215"/>
      <c r="HR94" s="215"/>
      <c r="HS94" s="215"/>
      <c r="HT94" s="215"/>
      <c r="HU94" s="215"/>
      <c r="HV94" s="215"/>
      <c r="HW94" s="215"/>
      <c r="HX94" s="215"/>
      <c r="HY94" s="215"/>
      <c r="HZ94" s="215"/>
      <c r="IA94" s="215"/>
      <c r="IB94" s="215"/>
      <c r="IC94" s="215"/>
      <c r="ID94" s="215"/>
      <c r="IE94" s="215"/>
      <c r="IF94" s="215"/>
      <c r="IG94" s="215"/>
      <c r="IH94" s="215"/>
      <c r="II94" s="215"/>
      <c r="IJ94" s="215"/>
      <c r="IK94" s="215"/>
      <c r="IL94" s="215"/>
      <c r="IM94" s="215"/>
      <c r="IN94" s="215"/>
      <c r="IO94" s="215"/>
      <c r="IP94" s="215"/>
      <c r="IQ94" s="215"/>
      <c r="IR94" s="215"/>
      <c r="IS94" s="215"/>
      <c r="IT94" s="215"/>
      <c r="IU94" s="215"/>
      <c r="IV94" s="215"/>
      <c r="IW94" s="215"/>
      <c r="IX94" s="215"/>
      <c r="IY94" s="215"/>
      <c r="IZ94" s="215"/>
      <c r="JA94" s="215"/>
      <c r="JB94" s="215"/>
      <c r="JC94" s="215"/>
      <c r="JD94" s="215"/>
      <c r="JE94" s="215"/>
      <c r="JF94" s="215"/>
      <c r="JG94" s="215"/>
      <c r="JH94" s="215"/>
      <c r="JI94" s="215"/>
      <c r="JJ94" s="215"/>
      <c r="JK94" s="215"/>
      <c r="JL94" s="215"/>
      <c r="JM94" s="215"/>
      <c r="JN94" s="215"/>
      <c r="JO94" s="215"/>
      <c r="JP94" s="215"/>
      <c r="JQ94" s="215"/>
      <c r="JR94" s="215"/>
      <c r="JS94" s="215"/>
      <c r="JT94" s="215"/>
      <c r="JU94" s="215"/>
      <c r="JV94" s="215"/>
      <c r="JW94" s="215"/>
      <c r="JX94" s="215"/>
      <c r="JY94" s="215"/>
      <c r="JZ94" s="215"/>
      <c r="KA94" s="215"/>
      <c r="KB94" s="215"/>
      <c r="KC94" s="215"/>
      <c r="KD94" s="215"/>
      <c r="KE94" s="215"/>
      <c r="KF94" s="215"/>
      <c r="KG94" s="215"/>
      <c r="KH94" s="215"/>
      <c r="KI94" s="215"/>
      <c r="KJ94" s="215"/>
      <c r="KK94" s="215"/>
      <c r="KL94" s="215"/>
      <c r="KM94" s="215"/>
      <c r="KN94" s="215"/>
      <c r="KO94" s="215"/>
      <c r="KP94" s="215"/>
      <c r="KQ94" s="215"/>
      <c r="KR94" s="215"/>
      <c r="KS94" s="215"/>
      <c r="KT94" s="215"/>
      <c r="KU94" s="215"/>
      <c r="KV94" s="215"/>
      <c r="KW94" s="215"/>
      <c r="KX94" s="215"/>
      <c r="KY94" s="215"/>
      <c r="KZ94" s="215"/>
      <c r="LA94" s="215"/>
      <c r="LB94" s="215"/>
      <c r="LC94" s="215"/>
      <c r="LD94" s="215"/>
      <c r="LE94" s="215"/>
      <c r="LF94" s="215"/>
      <c r="LG94" s="215"/>
      <c r="LH94" s="215"/>
      <c r="LI94" s="215"/>
      <c r="LJ94" s="215"/>
      <c r="LK94" s="215"/>
      <c r="LL94" s="215"/>
      <c r="LM94" s="215"/>
      <c r="LN94" s="215"/>
      <c r="LO94" s="215"/>
      <c r="LP94" s="215"/>
      <c r="LQ94" s="215"/>
      <c r="LR94" s="215"/>
      <c r="LS94" s="215"/>
      <c r="LT94" s="215"/>
      <c r="LU94" s="215"/>
      <c r="LV94" s="215"/>
      <c r="LW94" s="215"/>
      <c r="LX94" s="215"/>
      <c r="LY94" s="215"/>
      <c r="LZ94" s="215"/>
      <c r="MA94" s="215"/>
      <c r="MB94" s="215"/>
      <c r="MC94" s="215"/>
      <c r="MD94" s="215"/>
      <c r="ME94" s="215"/>
      <c r="MF94" s="215"/>
      <c r="MG94" s="215"/>
      <c r="MH94" s="215"/>
      <c r="MI94" s="215"/>
      <c r="MJ94" s="215"/>
      <c r="MK94" s="215"/>
      <c r="ML94" s="215"/>
      <c r="MM94" s="215"/>
      <c r="MN94" s="215"/>
      <c r="MO94" s="215"/>
      <c r="MP94" s="215"/>
      <c r="MQ94" s="215"/>
      <c r="MR94" s="215"/>
      <c r="MS94" s="215"/>
      <c r="MT94" s="215"/>
      <c r="MU94" s="215"/>
      <c r="MV94" s="215"/>
      <c r="MW94" s="215"/>
      <c r="MX94" s="215"/>
      <c r="MY94" s="215"/>
      <c r="MZ94" s="215"/>
      <c r="NA94" s="215"/>
      <c r="NB94" s="215"/>
      <c r="NC94" s="215"/>
      <c r="ND94" s="215"/>
      <c r="NE94" s="215"/>
      <c r="NF94" s="215"/>
      <c r="NG94" s="215"/>
      <c r="NH94" s="215"/>
      <c r="NI94" s="215"/>
      <c r="NJ94" s="215"/>
      <c r="NK94" s="215"/>
      <c r="NL94" s="215"/>
      <c r="NM94" s="215"/>
      <c r="NN94" s="215"/>
      <c r="NO94" s="215"/>
      <c r="NP94" s="215"/>
      <c r="NQ94" s="215"/>
      <c r="NR94" s="215"/>
      <c r="NS94" s="215"/>
      <c r="NT94" s="215"/>
      <c r="NU94" s="215"/>
      <c r="NV94" s="215"/>
      <c r="NW94" s="215"/>
      <c r="NX94" s="215"/>
      <c r="NY94" s="215"/>
      <c r="NZ94" s="215"/>
      <c r="OA94" s="215"/>
      <c r="OB94" s="215"/>
      <c r="OC94" s="215"/>
      <c r="OD94" s="215"/>
      <c r="OE94" s="215"/>
      <c r="OF94" s="215"/>
      <c r="OG94" s="215"/>
      <c r="OH94" s="215"/>
      <c r="OI94" s="215"/>
      <c r="OJ94" s="215"/>
      <c r="OK94" s="215"/>
      <c r="OL94" s="215"/>
      <c r="OM94" s="215"/>
      <c r="ON94" s="215"/>
      <c r="OO94" s="215"/>
      <c r="OP94" s="215"/>
      <c r="OQ94" s="215"/>
      <c r="OR94" s="215"/>
      <c r="OS94" s="215"/>
      <c r="OT94" s="215"/>
      <c r="OU94" s="215"/>
      <c r="OV94" s="215"/>
      <c r="OW94" s="215"/>
      <c r="OX94" s="215"/>
      <c r="OY94" s="215"/>
      <c r="OZ94" s="215"/>
      <c r="PA94" s="215"/>
      <c r="PB94" s="215"/>
      <c r="PC94" s="215"/>
      <c r="PD94" s="215"/>
      <c r="PE94" s="215"/>
      <c r="PF94" s="215"/>
      <c r="PG94" s="215"/>
      <c r="PH94" s="215"/>
      <c r="PI94" s="215"/>
      <c r="PJ94" s="215"/>
      <c r="PK94" s="215"/>
      <c r="PL94" s="215"/>
      <c r="PM94" s="215"/>
      <c r="PN94" s="215"/>
      <c r="PO94" s="215"/>
      <c r="PP94" s="215"/>
      <c r="PQ94" s="215"/>
      <c r="PR94" s="215"/>
      <c r="PS94" s="215"/>
      <c r="PT94" s="215"/>
      <c r="PU94" s="215"/>
      <c r="PV94" s="215"/>
      <c r="PW94" s="215"/>
      <c r="PX94" s="215"/>
      <c r="PY94" s="215"/>
      <c r="PZ94" s="215"/>
      <c r="QA94" s="215"/>
      <c r="QB94" s="215"/>
      <c r="QC94" s="215"/>
      <c r="QD94" s="215"/>
      <c r="QE94" s="215"/>
      <c r="QF94" s="215"/>
      <c r="QG94" s="215"/>
    </row>
    <row r="95" spans="1:449" s="174" customFormat="1">
      <c r="A95" s="215"/>
      <c r="B95" s="206"/>
      <c r="D95" s="202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  <c r="IT95" s="215"/>
      <c r="IU95" s="215"/>
      <c r="IV95" s="215"/>
      <c r="IW95" s="215"/>
      <c r="IX95" s="215"/>
      <c r="IY95" s="215"/>
      <c r="IZ95" s="215"/>
      <c r="JA95" s="215"/>
      <c r="JB95" s="215"/>
      <c r="JC95" s="215"/>
      <c r="JD95" s="215"/>
      <c r="JE95" s="215"/>
      <c r="JF95" s="215"/>
      <c r="JG95" s="215"/>
      <c r="JH95" s="215"/>
      <c r="JI95" s="215"/>
      <c r="JJ95" s="215"/>
      <c r="JK95" s="215"/>
      <c r="JL95" s="215"/>
      <c r="JM95" s="215"/>
      <c r="JN95" s="215"/>
      <c r="JO95" s="215"/>
      <c r="JP95" s="215"/>
      <c r="JQ95" s="215"/>
      <c r="JR95" s="215"/>
      <c r="JS95" s="215"/>
      <c r="JT95" s="215"/>
      <c r="JU95" s="215"/>
      <c r="JV95" s="215"/>
      <c r="JW95" s="215"/>
      <c r="JX95" s="215"/>
      <c r="JY95" s="215"/>
      <c r="JZ95" s="215"/>
      <c r="KA95" s="215"/>
      <c r="KB95" s="215"/>
      <c r="KC95" s="215"/>
      <c r="KD95" s="215"/>
      <c r="KE95" s="215"/>
      <c r="KF95" s="215"/>
      <c r="KG95" s="215"/>
      <c r="KH95" s="215"/>
      <c r="KI95" s="215"/>
      <c r="KJ95" s="215"/>
      <c r="KK95" s="215"/>
      <c r="KL95" s="215"/>
      <c r="KM95" s="215"/>
      <c r="KN95" s="215"/>
      <c r="KO95" s="215"/>
      <c r="KP95" s="215"/>
      <c r="KQ95" s="215"/>
      <c r="KR95" s="215"/>
      <c r="KS95" s="215"/>
      <c r="KT95" s="215"/>
      <c r="KU95" s="215"/>
      <c r="KV95" s="215"/>
      <c r="KW95" s="215"/>
      <c r="KX95" s="215"/>
      <c r="KY95" s="215"/>
      <c r="KZ95" s="215"/>
      <c r="LA95" s="215"/>
      <c r="LB95" s="215"/>
      <c r="LC95" s="215"/>
      <c r="LD95" s="215"/>
      <c r="LE95" s="215"/>
      <c r="LF95" s="215"/>
      <c r="LG95" s="215"/>
      <c r="LH95" s="215"/>
      <c r="LI95" s="215"/>
      <c r="LJ95" s="215"/>
      <c r="LK95" s="215"/>
      <c r="LL95" s="215"/>
      <c r="LM95" s="215"/>
      <c r="LN95" s="215"/>
      <c r="LO95" s="215"/>
      <c r="LP95" s="215"/>
      <c r="LQ95" s="215"/>
      <c r="LR95" s="215"/>
      <c r="LS95" s="215"/>
      <c r="LT95" s="215"/>
      <c r="LU95" s="215"/>
      <c r="LV95" s="215"/>
      <c r="LW95" s="215"/>
      <c r="LX95" s="215"/>
      <c r="LY95" s="215"/>
      <c r="LZ95" s="215"/>
      <c r="MA95" s="215"/>
      <c r="MB95" s="215"/>
      <c r="MC95" s="215"/>
      <c r="MD95" s="215"/>
      <c r="ME95" s="215"/>
      <c r="MF95" s="215"/>
      <c r="MG95" s="215"/>
      <c r="MH95" s="215"/>
      <c r="MI95" s="215"/>
      <c r="MJ95" s="215"/>
      <c r="MK95" s="215"/>
      <c r="ML95" s="215"/>
      <c r="MM95" s="215"/>
      <c r="MN95" s="215"/>
      <c r="MO95" s="215"/>
      <c r="MP95" s="215"/>
      <c r="MQ95" s="215"/>
      <c r="MR95" s="215"/>
      <c r="MS95" s="215"/>
      <c r="MT95" s="215"/>
      <c r="MU95" s="215"/>
      <c r="MV95" s="215"/>
      <c r="MW95" s="215"/>
      <c r="MX95" s="215"/>
      <c r="MY95" s="215"/>
      <c r="MZ95" s="215"/>
      <c r="NA95" s="215"/>
      <c r="NB95" s="215"/>
      <c r="NC95" s="215"/>
      <c r="ND95" s="215"/>
      <c r="NE95" s="215"/>
      <c r="NF95" s="215"/>
      <c r="NG95" s="215"/>
      <c r="NH95" s="215"/>
      <c r="NI95" s="215"/>
      <c r="NJ95" s="215"/>
      <c r="NK95" s="215"/>
      <c r="NL95" s="215"/>
      <c r="NM95" s="215"/>
      <c r="NN95" s="215"/>
      <c r="NO95" s="215"/>
      <c r="NP95" s="215"/>
      <c r="NQ95" s="215"/>
      <c r="NR95" s="215"/>
      <c r="NS95" s="215"/>
      <c r="NT95" s="215"/>
      <c r="NU95" s="215"/>
      <c r="NV95" s="215"/>
      <c r="NW95" s="215"/>
      <c r="NX95" s="215"/>
      <c r="NY95" s="215"/>
      <c r="NZ95" s="215"/>
      <c r="OA95" s="215"/>
      <c r="OB95" s="215"/>
      <c r="OC95" s="215"/>
      <c r="OD95" s="215"/>
      <c r="OE95" s="215"/>
      <c r="OF95" s="215"/>
      <c r="OG95" s="215"/>
      <c r="OH95" s="215"/>
      <c r="OI95" s="215"/>
      <c r="OJ95" s="215"/>
      <c r="OK95" s="215"/>
      <c r="OL95" s="215"/>
      <c r="OM95" s="215"/>
      <c r="ON95" s="215"/>
      <c r="OO95" s="215"/>
      <c r="OP95" s="215"/>
      <c r="OQ95" s="215"/>
      <c r="OR95" s="215"/>
      <c r="OS95" s="215"/>
      <c r="OT95" s="215"/>
      <c r="OU95" s="215"/>
      <c r="OV95" s="215"/>
      <c r="OW95" s="215"/>
      <c r="OX95" s="215"/>
      <c r="OY95" s="215"/>
      <c r="OZ95" s="215"/>
      <c r="PA95" s="215"/>
      <c r="PB95" s="215"/>
      <c r="PC95" s="215"/>
      <c r="PD95" s="215"/>
      <c r="PE95" s="215"/>
      <c r="PF95" s="215"/>
      <c r="PG95" s="215"/>
      <c r="PH95" s="215"/>
      <c r="PI95" s="215"/>
      <c r="PJ95" s="215"/>
      <c r="PK95" s="215"/>
      <c r="PL95" s="215"/>
      <c r="PM95" s="215"/>
      <c r="PN95" s="215"/>
      <c r="PO95" s="215"/>
      <c r="PP95" s="215"/>
      <c r="PQ95" s="215"/>
      <c r="PR95" s="215"/>
      <c r="PS95" s="215"/>
      <c r="PT95" s="215"/>
      <c r="PU95" s="215"/>
      <c r="PV95" s="215"/>
      <c r="PW95" s="215"/>
      <c r="PX95" s="215"/>
      <c r="PY95" s="215"/>
      <c r="PZ95" s="215"/>
      <c r="QA95" s="215"/>
      <c r="QB95" s="215"/>
      <c r="QC95" s="215"/>
      <c r="QD95" s="215"/>
      <c r="QE95" s="215"/>
      <c r="QF95" s="215"/>
      <c r="QG95" s="215"/>
    </row>
    <row r="96" spans="1:449" s="174" customFormat="1">
      <c r="A96" s="215"/>
      <c r="B96" s="206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5"/>
      <c r="FK96" s="215"/>
      <c r="FL96" s="215"/>
      <c r="FM96" s="215"/>
      <c r="FN96" s="215"/>
      <c r="FO96" s="215"/>
      <c r="FP96" s="215"/>
      <c r="FQ96" s="215"/>
      <c r="FR96" s="215"/>
      <c r="FS96" s="215"/>
      <c r="FT96" s="215"/>
      <c r="FU96" s="215"/>
      <c r="FV96" s="215"/>
      <c r="FW96" s="215"/>
      <c r="FX96" s="215"/>
      <c r="FY96" s="215"/>
      <c r="FZ96" s="215"/>
      <c r="GA96" s="215"/>
      <c r="GB96" s="215"/>
      <c r="GC96" s="215"/>
      <c r="GD96" s="215"/>
      <c r="GE96" s="215"/>
      <c r="GF96" s="215"/>
      <c r="GG96" s="215"/>
      <c r="GH96" s="215"/>
      <c r="GI96" s="215"/>
      <c r="GJ96" s="215"/>
      <c r="GK96" s="215"/>
      <c r="GL96" s="215"/>
      <c r="GM96" s="215"/>
      <c r="GN96" s="215"/>
      <c r="GO96" s="215"/>
      <c r="GP96" s="215"/>
      <c r="GQ96" s="215"/>
      <c r="GR96" s="215"/>
      <c r="GS96" s="215"/>
      <c r="GT96" s="215"/>
      <c r="GU96" s="215"/>
      <c r="GV96" s="215"/>
      <c r="GW96" s="215"/>
      <c r="GX96" s="215"/>
      <c r="GY96" s="215"/>
      <c r="GZ96" s="215"/>
      <c r="HA96" s="215"/>
      <c r="HB96" s="215"/>
      <c r="HC96" s="215"/>
      <c r="HD96" s="215"/>
      <c r="HE96" s="215"/>
      <c r="HF96" s="215"/>
      <c r="HG96" s="215"/>
      <c r="HH96" s="215"/>
      <c r="HI96" s="215"/>
      <c r="HJ96" s="215"/>
      <c r="HK96" s="215"/>
      <c r="HL96" s="215"/>
      <c r="HM96" s="215"/>
      <c r="HN96" s="215"/>
      <c r="HO96" s="215"/>
      <c r="HP96" s="215"/>
      <c r="HQ96" s="215"/>
      <c r="HR96" s="215"/>
      <c r="HS96" s="215"/>
      <c r="HT96" s="215"/>
      <c r="HU96" s="215"/>
      <c r="HV96" s="215"/>
      <c r="HW96" s="215"/>
      <c r="HX96" s="215"/>
      <c r="HY96" s="215"/>
      <c r="HZ96" s="215"/>
      <c r="IA96" s="215"/>
      <c r="IB96" s="215"/>
      <c r="IC96" s="215"/>
      <c r="ID96" s="215"/>
      <c r="IE96" s="215"/>
      <c r="IF96" s="215"/>
      <c r="IG96" s="215"/>
      <c r="IH96" s="215"/>
      <c r="II96" s="215"/>
      <c r="IJ96" s="215"/>
      <c r="IK96" s="215"/>
      <c r="IL96" s="215"/>
      <c r="IM96" s="215"/>
      <c r="IN96" s="215"/>
      <c r="IO96" s="215"/>
      <c r="IP96" s="215"/>
      <c r="IQ96" s="215"/>
      <c r="IR96" s="215"/>
      <c r="IS96" s="215"/>
      <c r="IT96" s="215"/>
      <c r="IU96" s="215"/>
      <c r="IV96" s="215"/>
      <c r="IW96" s="215"/>
      <c r="IX96" s="215"/>
      <c r="IY96" s="215"/>
      <c r="IZ96" s="215"/>
      <c r="JA96" s="215"/>
      <c r="JB96" s="215"/>
      <c r="JC96" s="215"/>
      <c r="JD96" s="215"/>
      <c r="JE96" s="215"/>
      <c r="JF96" s="215"/>
      <c r="JG96" s="215"/>
      <c r="JH96" s="215"/>
      <c r="JI96" s="215"/>
      <c r="JJ96" s="215"/>
      <c r="JK96" s="215"/>
      <c r="JL96" s="215"/>
      <c r="JM96" s="215"/>
      <c r="JN96" s="215"/>
      <c r="JO96" s="215"/>
      <c r="JP96" s="215"/>
      <c r="JQ96" s="215"/>
      <c r="JR96" s="215"/>
      <c r="JS96" s="215"/>
      <c r="JT96" s="215"/>
      <c r="JU96" s="215"/>
      <c r="JV96" s="215"/>
      <c r="JW96" s="215"/>
      <c r="JX96" s="215"/>
      <c r="JY96" s="215"/>
      <c r="JZ96" s="215"/>
      <c r="KA96" s="215"/>
      <c r="KB96" s="215"/>
      <c r="KC96" s="215"/>
      <c r="KD96" s="215"/>
      <c r="KE96" s="215"/>
      <c r="KF96" s="215"/>
      <c r="KG96" s="215"/>
      <c r="KH96" s="215"/>
      <c r="KI96" s="215"/>
      <c r="KJ96" s="215"/>
      <c r="KK96" s="215"/>
      <c r="KL96" s="215"/>
      <c r="KM96" s="215"/>
      <c r="KN96" s="215"/>
      <c r="KO96" s="215"/>
      <c r="KP96" s="215"/>
      <c r="KQ96" s="215"/>
      <c r="KR96" s="215"/>
      <c r="KS96" s="215"/>
      <c r="KT96" s="215"/>
      <c r="KU96" s="215"/>
      <c r="KV96" s="215"/>
      <c r="KW96" s="215"/>
      <c r="KX96" s="215"/>
      <c r="KY96" s="215"/>
      <c r="KZ96" s="215"/>
      <c r="LA96" s="215"/>
      <c r="LB96" s="215"/>
      <c r="LC96" s="215"/>
      <c r="LD96" s="215"/>
      <c r="LE96" s="215"/>
      <c r="LF96" s="215"/>
      <c r="LG96" s="215"/>
      <c r="LH96" s="215"/>
      <c r="LI96" s="215"/>
      <c r="LJ96" s="215"/>
      <c r="LK96" s="215"/>
      <c r="LL96" s="215"/>
      <c r="LM96" s="215"/>
      <c r="LN96" s="215"/>
      <c r="LO96" s="215"/>
      <c r="LP96" s="215"/>
      <c r="LQ96" s="215"/>
      <c r="LR96" s="215"/>
      <c r="LS96" s="215"/>
      <c r="LT96" s="215"/>
      <c r="LU96" s="215"/>
      <c r="LV96" s="215"/>
      <c r="LW96" s="215"/>
      <c r="LX96" s="215"/>
      <c r="LY96" s="215"/>
      <c r="LZ96" s="215"/>
      <c r="MA96" s="215"/>
      <c r="MB96" s="215"/>
      <c r="MC96" s="215"/>
      <c r="MD96" s="215"/>
      <c r="ME96" s="215"/>
      <c r="MF96" s="215"/>
      <c r="MG96" s="215"/>
      <c r="MH96" s="215"/>
      <c r="MI96" s="215"/>
      <c r="MJ96" s="215"/>
      <c r="MK96" s="215"/>
      <c r="ML96" s="215"/>
      <c r="MM96" s="215"/>
      <c r="MN96" s="215"/>
      <c r="MO96" s="215"/>
      <c r="MP96" s="215"/>
      <c r="MQ96" s="215"/>
      <c r="MR96" s="215"/>
      <c r="MS96" s="215"/>
      <c r="MT96" s="215"/>
      <c r="MU96" s="215"/>
      <c r="MV96" s="215"/>
      <c r="MW96" s="215"/>
      <c r="MX96" s="215"/>
      <c r="MY96" s="215"/>
      <c r="MZ96" s="215"/>
      <c r="NA96" s="215"/>
      <c r="NB96" s="215"/>
      <c r="NC96" s="215"/>
      <c r="ND96" s="215"/>
      <c r="NE96" s="215"/>
      <c r="NF96" s="215"/>
      <c r="NG96" s="215"/>
      <c r="NH96" s="215"/>
      <c r="NI96" s="215"/>
      <c r="NJ96" s="215"/>
      <c r="NK96" s="215"/>
      <c r="NL96" s="215"/>
      <c r="NM96" s="215"/>
      <c r="NN96" s="215"/>
      <c r="NO96" s="215"/>
      <c r="NP96" s="215"/>
      <c r="NQ96" s="215"/>
      <c r="NR96" s="215"/>
      <c r="NS96" s="215"/>
      <c r="NT96" s="215"/>
      <c r="NU96" s="215"/>
      <c r="NV96" s="215"/>
      <c r="NW96" s="215"/>
      <c r="NX96" s="215"/>
      <c r="NY96" s="215"/>
      <c r="NZ96" s="215"/>
      <c r="OA96" s="215"/>
      <c r="OB96" s="215"/>
      <c r="OC96" s="215"/>
      <c r="OD96" s="215"/>
      <c r="OE96" s="215"/>
      <c r="OF96" s="215"/>
      <c r="OG96" s="215"/>
      <c r="OH96" s="215"/>
      <c r="OI96" s="215"/>
      <c r="OJ96" s="215"/>
      <c r="OK96" s="215"/>
      <c r="OL96" s="215"/>
      <c r="OM96" s="215"/>
      <c r="ON96" s="215"/>
      <c r="OO96" s="215"/>
      <c r="OP96" s="215"/>
      <c r="OQ96" s="215"/>
      <c r="OR96" s="215"/>
      <c r="OS96" s="215"/>
      <c r="OT96" s="215"/>
      <c r="OU96" s="215"/>
      <c r="OV96" s="215"/>
      <c r="OW96" s="215"/>
      <c r="OX96" s="215"/>
      <c r="OY96" s="215"/>
      <c r="OZ96" s="215"/>
      <c r="PA96" s="215"/>
      <c r="PB96" s="215"/>
      <c r="PC96" s="215"/>
      <c r="PD96" s="215"/>
      <c r="PE96" s="215"/>
      <c r="PF96" s="215"/>
      <c r="PG96" s="215"/>
      <c r="PH96" s="215"/>
      <c r="PI96" s="215"/>
      <c r="PJ96" s="215"/>
      <c r="PK96" s="215"/>
      <c r="PL96" s="215"/>
      <c r="PM96" s="215"/>
      <c r="PN96" s="215"/>
      <c r="PO96" s="215"/>
      <c r="PP96" s="215"/>
      <c r="PQ96" s="215"/>
      <c r="PR96" s="215"/>
      <c r="PS96" s="215"/>
      <c r="PT96" s="215"/>
      <c r="PU96" s="215"/>
      <c r="PV96" s="215"/>
      <c r="PW96" s="215"/>
      <c r="PX96" s="215"/>
      <c r="PY96" s="215"/>
      <c r="PZ96" s="215"/>
      <c r="QA96" s="215"/>
      <c r="QB96" s="215"/>
      <c r="QC96" s="215"/>
      <c r="QD96" s="215"/>
      <c r="QE96" s="215"/>
      <c r="QF96" s="215"/>
      <c r="QG96" s="215"/>
    </row>
  </sheetData>
  <mergeCells count="11">
    <mergeCell ref="C74:C75"/>
    <mergeCell ref="M75:O75"/>
    <mergeCell ref="M74:O74"/>
    <mergeCell ref="C87:E87"/>
    <mergeCell ref="C88:E88"/>
    <mergeCell ref="C89:E89"/>
    <mergeCell ref="C90:E90"/>
    <mergeCell ref="C91:E91"/>
    <mergeCell ref="F84:H84"/>
    <mergeCell ref="C86:E86"/>
    <mergeCell ref="C84:E85"/>
  </mergeCells>
  <hyperlinks>
    <hyperlink ref="K5" location="Indice!A1" display="Volver al índice" xr:uid="{00000000-0004-0000-0D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/>
  </sheetViews>
  <sheetFormatPr baseColWidth="10" defaultColWidth="11.44140625" defaultRowHeight="13.8"/>
  <cols>
    <col min="1" max="1" width="3.33203125" style="21" customWidth="1"/>
    <col min="2" max="3" width="11.44140625" style="21"/>
    <col min="4" max="4" width="11.44140625" style="21" customWidth="1"/>
    <col min="5" max="16384" width="11.44140625" style="21"/>
  </cols>
  <sheetData>
    <row r="3" spans="1:10">
      <c r="C3" s="22"/>
    </row>
    <row r="6" spans="1:10" ht="35.25" customHeight="1">
      <c r="J6" s="9"/>
    </row>
    <row r="7" spans="1:10" ht="18">
      <c r="B7" s="453" t="s">
        <v>166</v>
      </c>
      <c r="C7" s="453"/>
      <c r="D7" s="453"/>
      <c r="E7" s="453"/>
      <c r="F7" s="453"/>
      <c r="G7" s="453"/>
      <c r="H7" s="453"/>
      <c r="I7" s="453"/>
    </row>
    <row r="8" spans="1:10" ht="24.9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09"/>
      <c r="B11" s="9" t="s">
        <v>182</v>
      </c>
      <c r="C11" s="410"/>
      <c r="D11" s="410"/>
      <c r="E11" s="410"/>
      <c r="F11" s="410"/>
      <c r="G11" s="410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195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topLeftCell="A29" zoomScaleNormal="100" workbookViewId="0">
      <selection activeCell="E47" sqref="E47"/>
    </sheetView>
  </sheetViews>
  <sheetFormatPr baseColWidth="10" defaultColWidth="11.5546875" defaultRowHeight="15.6"/>
  <cols>
    <col min="1" max="1" width="2.88671875" style="33" customWidth="1"/>
    <col min="2" max="2" width="10.44140625" style="33" customWidth="1"/>
    <col min="3" max="3" width="26" style="33" customWidth="1"/>
    <col min="4" max="4" width="2" style="33" customWidth="1"/>
    <col min="5" max="5" width="12.6640625" style="33" customWidth="1"/>
    <col min="6" max="6" width="1.109375" style="33" customWidth="1"/>
    <col min="7" max="7" width="11.5546875" style="33" customWidth="1"/>
    <col min="8" max="8" width="1.109375" style="33" customWidth="1"/>
    <col min="9" max="9" width="10.44140625" style="33" customWidth="1"/>
    <col min="10" max="10" width="1.109375" style="33" customWidth="1"/>
    <col min="11" max="11" width="12.6640625" style="33" customWidth="1"/>
    <col min="12" max="12" width="1.109375" style="33" customWidth="1"/>
    <col min="13" max="13" width="11.5546875" style="33" customWidth="1"/>
    <col min="14" max="14" width="1.109375" style="33" customWidth="1"/>
    <col min="15" max="15" width="10.44140625" style="33" customWidth="1"/>
    <col min="16" max="16" width="1.109375" style="33" customWidth="1"/>
    <col min="17" max="17" width="12.6640625" style="33" customWidth="1"/>
    <col min="18" max="18" width="1.109375" style="33" customWidth="1"/>
    <col min="19" max="19" width="11.5546875" style="33" customWidth="1"/>
    <col min="20" max="20" width="1.109375" style="33" customWidth="1"/>
    <col min="21" max="21" width="10.44140625" style="33" customWidth="1"/>
    <col min="22" max="22" width="3.33203125" style="33" customWidth="1"/>
    <col min="23" max="23" width="8.88671875" style="33" customWidth="1"/>
    <col min="24" max="28" width="11.33203125" style="34" customWidth="1"/>
    <col min="29" max="32" width="11.5546875" style="34"/>
    <col min="33" max="16384" width="11.5546875" style="33"/>
  </cols>
  <sheetData>
    <row r="1" spans="2:40" ht="65.849999999999994" customHeight="1">
      <c r="B1" s="29" t="s">
        <v>206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2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" customHeight="1">
      <c r="B4" s="466" t="s">
        <v>139</v>
      </c>
      <c r="C4" s="467"/>
      <c r="D4" s="38"/>
      <c r="E4" s="460" t="s">
        <v>140</v>
      </c>
      <c r="F4" s="468"/>
      <c r="G4" s="468"/>
      <c r="H4" s="468"/>
      <c r="I4" s="469"/>
      <c r="J4" s="38"/>
      <c r="K4" s="460" t="s">
        <v>49</v>
      </c>
      <c r="L4" s="468"/>
      <c r="M4" s="468"/>
      <c r="N4" s="468"/>
      <c r="O4" s="469"/>
      <c r="P4" s="38"/>
      <c r="Q4" s="460" t="s">
        <v>50</v>
      </c>
      <c r="R4" s="468"/>
      <c r="S4" s="468"/>
      <c r="T4" s="468"/>
      <c r="U4" s="469"/>
    </row>
    <row r="5" spans="2:40" s="414" customFormat="1" ht="4.5" customHeight="1">
      <c r="B5" s="419"/>
      <c r="C5" s="418"/>
      <c r="D5" s="417"/>
      <c r="E5" s="419"/>
      <c r="F5" s="413"/>
      <c r="G5" s="413"/>
      <c r="H5" s="413"/>
      <c r="I5" s="413"/>
      <c r="J5" s="420"/>
      <c r="K5" s="419"/>
      <c r="L5" s="413"/>
      <c r="M5" s="413"/>
      <c r="N5" s="413"/>
      <c r="O5" s="413"/>
      <c r="P5" s="420"/>
      <c r="Q5" s="419"/>
      <c r="R5" s="413"/>
      <c r="S5" s="413"/>
      <c r="T5" s="413"/>
      <c r="U5" s="413"/>
      <c r="X5" s="415"/>
      <c r="Y5" s="415"/>
      <c r="Z5" s="415"/>
      <c r="AA5" s="415"/>
      <c r="AB5" s="415"/>
      <c r="AC5" s="415"/>
      <c r="AD5" s="415"/>
      <c r="AE5" s="415"/>
      <c r="AF5" s="415"/>
    </row>
    <row r="6" spans="2:40" ht="27.9" customHeight="1">
      <c r="B6" s="422" t="s">
        <v>141</v>
      </c>
      <c r="C6" s="416"/>
      <c r="D6" s="39"/>
      <c r="E6" s="423" t="s">
        <v>7</v>
      </c>
      <c r="F6" s="421"/>
      <c r="G6" s="423" t="s">
        <v>142</v>
      </c>
      <c r="H6" s="421"/>
      <c r="I6" s="423" t="s">
        <v>143</v>
      </c>
      <c r="J6" s="424"/>
      <c r="K6" s="423" t="s">
        <v>7</v>
      </c>
      <c r="L6" s="421"/>
      <c r="M6" s="423" t="s">
        <v>142</v>
      </c>
      <c r="N6" s="421"/>
      <c r="O6" s="423" t="s">
        <v>143</v>
      </c>
      <c r="P6" s="424"/>
      <c r="Q6" s="423" t="s">
        <v>7</v>
      </c>
      <c r="R6" s="421"/>
      <c r="S6" s="423" t="s">
        <v>142</v>
      </c>
      <c r="T6" s="421"/>
      <c r="U6" s="425" t="s">
        <v>143</v>
      </c>
    </row>
    <row r="7" spans="2:40" ht="9.9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899999999999999" customHeight="1">
      <c r="B8" s="33" t="s">
        <v>144</v>
      </c>
      <c r="C8" s="44"/>
      <c r="D8" s="45"/>
      <c r="E8" s="46">
        <v>722757</v>
      </c>
      <c r="F8" s="46"/>
      <c r="G8" s="46">
        <v>732509.95335999981</v>
      </c>
      <c r="H8" s="46"/>
      <c r="I8" s="47">
        <v>1013.4940974075654</v>
      </c>
      <c r="J8" s="434"/>
      <c r="K8" s="46">
        <v>4464852</v>
      </c>
      <c r="L8" s="48"/>
      <c r="M8" s="46">
        <v>5975500.1157799866</v>
      </c>
      <c r="N8" s="48"/>
      <c r="O8" s="47">
        <v>1338.3422598957336</v>
      </c>
      <c r="P8" s="434"/>
      <c r="Q8" s="46">
        <v>1739654</v>
      </c>
      <c r="R8" s="48"/>
      <c r="S8" s="46">
        <v>1373807.85714</v>
      </c>
      <c r="T8" s="48"/>
      <c r="U8" s="47">
        <v>789.70177813519228</v>
      </c>
      <c r="V8" s="49"/>
      <c r="W8" s="49"/>
      <c r="X8" s="352"/>
      <c r="Y8" s="352"/>
      <c r="Z8" s="352"/>
      <c r="AA8" s="352"/>
      <c r="AB8" s="353"/>
      <c r="AC8" s="352"/>
      <c r="AD8" s="352"/>
      <c r="AE8" s="352"/>
      <c r="AF8" s="352"/>
      <c r="AG8" s="352"/>
      <c r="AH8" s="353"/>
      <c r="AI8" s="352"/>
      <c r="AJ8" s="352"/>
      <c r="AK8" s="352"/>
      <c r="AL8" s="352"/>
      <c r="AM8" s="352"/>
      <c r="AN8" s="353"/>
    </row>
    <row r="9" spans="2:40" ht="27.9" customHeight="1">
      <c r="B9" s="33" t="s">
        <v>145</v>
      </c>
      <c r="C9" s="44"/>
      <c r="D9" s="45"/>
      <c r="E9" s="46">
        <v>116182</v>
      </c>
      <c r="F9" s="46"/>
      <c r="G9" s="46">
        <v>87829.964470000123</v>
      </c>
      <c r="H9" s="46"/>
      <c r="I9" s="47">
        <v>755.96877717718849</v>
      </c>
      <c r="J9" s="434"/>
      <c r="K9" s="46">
        <v>1317196</v>
      </c>
      <c r="L9" s="48"/>
      <c r="M9" s="46">
        <v>1046679.6591799993</v>
      </c>
      <c r="N9" s="48"/>
      <c r="O9" s="47">
        <v>794.62711637447978</v>
      </c>
      <c r="P9" s="434"/>
      <c r="Q9" s="46">
        <v>468267</v>
      </c>
      <c r="R9" s="48"/>
      <c r="S9" s="46">
        <v>250034.82625999997</v>
      </c>
      <c r="T9" s="48"/>
      <c r="U9" s="47">
        <v>533.95781949187096</v>
      </c>
      <c r="V9" s="49"/>
      <c r="W9" s="49"/>
      <c r="X9" s="352"/>
      <c r="Y9" s="352"/>
      <c r="Z9" s="352"/>
      <c r="AA9" s="352"/>
      <c r="AB9" s="353"/>
      <c r="AC9" s="352"/>
      <c r="AD9" s="352"/>
      <c r="AE9" s="352"/>
      <c r="AF9" s="352"/>
      <c r="AG9" s="352"/>
      <c r="AH9" s="353"/>
      <c r="AI9" s="352"/>
      <c r="AJ9" s="352"/>
      <c r="AK9" s="352"/>
      <c r="AL9" s="352"/>
      <c r="AM9" s="352"/>
      <c r="AN9" s="353"/>
    </row>
    <row r="10" spans="2:40" ht="27.9" customHeight="1">
      <c r="B10" s="33" t="s">
        <v>146</v>
      </c>
      <c r="C10" s="44"/>
      <c r="D10" s="45"/>
      <c r="E10" s="46">
        <v>6944</v>
      </c>
      <c r="F10" s="46"/>
      <c r="G10" s="46">
        <v>6815.2236600000015</v>
      </c>
      <c r="H10" s="46"/>
      <c r="I10" s="47">
        <v>981.45502016129046</v>
      </c>
      <c r="J10" s="434"/>
      <c r="K10" s="46">
        <v>66858</v>
      </c>
      <c r="L10" s="48"/>
      <c r="M10" s="46">
        <v>88690.887680000058</v>
      </c>
      <c r="N10" s="48"/>
      <c r="O10" s="47">
        <v>1326.5560991953103</v>
      </c>
      <c r="P10" s="434"/>
      <c r="Q10" s="46">
        <v>41559</v>
      </c>
      <c r="R10" s="48"/>
      <c r="S10" s="46">
        <v>30475.444750000002</v>
      </c>
      <c r="T10" s="48"/>
      <c r="U10" s="47">
        <v>733.30553550374179</v>
      </c>
      <c r="V10" s="49"/>
      <c r="W10" s="49"/>
      <c r="X10" s="352"/>
      <c r="Y10" s="352"/>
      <c r="Z10" s="352"/>
      <c r="AA10" s="352"/>
      <c r="AB10" s="353"/>
      <c r="AC10" s="352"/>
      <c r="AD10" s="352"/>
      <c r="AE10" s="352"/>
      <c r="AF10" s="352"/>
      <c r="AG10" s="352"/>
      <c r="AH10" s="353"/>
      <c r="AI10" s="352"/>
      <c r="AJ10" s="352"/>
      <c r="AK10" s="352"/>
      <c r="AL10" s="352"/>
      <c r="AM10" s="352"/>
      <c r="AN10" s="353"/>
    </row>
    <row r="11" spans="2:40" ht="27.9" customHeight="1">
      <c r="B11" s="33" t="s">
        <v>147</v>
      </c>
      <c r="C11" s="44"/>
      <c r="D11" s="45"/>
      <c r="E11" s="46">
        <v>2227</v>
      </c>
      <c r="F11" s="46"/>
      <c r="G11" s="46">
        <v>3640.16383</v>
      </c>
      <c r="H11" s="46"/>
      <c r="I11" s="47">
        <v>1634.5594207453973</v>
      </c>
      <c r="J11" s="434"/>
      <c r="K11" s="46">
        <v>35882</v>
      </c>
      <c r="L11" s="48"/>
      <c r="M11" s="46">
        <v>83653.710030000017</v>
      </c>
      <c r="N11" s="48"/>
      <c r="O11" s="47">
        <v>2331.3558338442676</v>
      </c>
      <c r="P11" s="434"/>
      <c r="Q11" s="46">
        <v>21125</v>
      </c>
      <c r="R11" s="48"/>
      <c r="S11" s="46">
        <v>22895.77278000001</v>
      </c>
      <c r="T11" s="48"/>
      <c r="U11" s="47">
        <v>1083.8235635502963</v>
      </c>
      <c r="V11" s="49"/>
      <c r="W11" s="49"/>
      <c r="X11" s="352"/>
      <c r="Y11" s="352"/>
      <c r="Z11" s="352"/>
      <c r="AA11" s="352"/>
      <c r="AB11" s="353"/>
      <c r="AC11" s="352"/>
      <c r="AD11" s="352"/>
      <c r="AE11" s="352"/>
      <c r="AF11" s="352"/>
      <c r="AG11" s="352"/>
      <c r="AH11" s="353"/>
      <c r="AI11" s="352"/>
      <c r="AJ11" s="352"/>
      <c r="AK11" s="352"/>
      <c r="AL11" s="352"/>
      <c r="AM11" s="352"/>
      <c r="AN11" s="353"/>
    </row>
    <row r="12" spans="2:40" ht="27.9" customHeight="1">
      <c r="B12" s="33" t="s">
        <v>148</v>
      </c>
      <c r="C12" s="44"/>
      <c r="D12" s="45"/>
      <c r="E12" s="46">
        <v>85615</v>
      </c>
      <c r="F12" s="46"/>
      <c r="G12" s="46">
        <v>98798.593909999996</v>
      </c>
      <c r="H12" s="46"/>
      <c r="I12" s="47">
        <v>1153.9869638497926</v>
      </c>
      <c r="J12" s="434"/>
      <c r="K12" s="46">
        <v>53615</v>
      </c>
      <c r="L12" s="48"/>
      <c r="M12" s="46">
        <v>67581.278989999992</v>
      </c>
      <c r="N12" s="48"/>
      <c r="O12" s="47">
        <v>1260.4920076471135</v>
      </c>
      <c r="P12" s="434"/>
      <c r="Q12" s="46">
        <v>52661</v>
      </c>
      <c r="R12" s="48"/>
      <c r="S12" s="46">
        <v>47937.764819999989</v>
      </c>
      <c r="T12" s="48"/>
      <c r="U12" s="47">
        <v>910.30866903400988</v>
      </c>
      <c r="V12" s="49"/>
      <c r="W12" s="49"/>
      <c r="X12" s="352"/>
      <c r="Y12" s="352"/>
      <c r="Z12" s="352"/>
      <c r="AA12" s="352"/>
      <c r="AB12" s="353"/>
      <c r="AC12" s="352"/>
      <c r="AD12" s="352"/>
      <c r="AE12" s="352"/>
      <c r="AF12" s="352"/>
      <c r="AG12" s="352"/>
      <c r="AH12" s="353"/>
      <c r="AI12" s="352"/>
      <c r="AJ12" s="352"/>
      <c r="AK12" s="352"/>
      <c r="AL12" s="352"/>
      <c r="AM12" s="352"/>
      <c r="AN12" s="353"/>
    </row>
    <row r="13" spans="2:40" ht="27.9" customHeight="1">
      <c r="B13" s="33" t="s">
        <v>149</v>
      </c>
      <c r="C13" s="44"/>
      <c r="D13" s="45"/>
      <c r="E13" s="46">
        <v>11910</v>
      </c>
      <c r="F13" s="46"/>
      <c r="G13" s="46">
        <v>13317.446269999993</v>
      </c>
      <c r="H13" s="46"/>
      <c r="I13" s="47">
        <v>1118.173490344248</v>
      </c>
      <c r="J13" s="434"/>
      <c r="K13" s="46">
        <v>10551</v>
      </c>
      <c r="L13" s="48"/>
      <c r="M13" s="46">
        <v>17851.285919999998</v>
      </c>
      <c r="N13" s="48"/>
      <c r="O13" s="47">
        <v>1691.9046460051179</v>
      </c>
      <c r="P13" s="434"/>
      <c r="Q13" s="46">
        <v>10239</v>
      </c>
      <c r="R13" s="48"/>
      <c r="S13" s="46">
        <v>12177.450810000002</v>
      </c>
      <c r="T13" s="48"/>
      <c r="U13" s="47">
        <v>1189.3203252270732</v>
      </c>
      <c r="V13" s="49"/>
      <c r="W13" s="49"/>
      <c r="X13" s="352"/>
      <c r="Y13" s="352"/>
      <c r="Z13" s="352"/>
      <c r="AA13" s="352"/>
      <c r="AB13" s="353"/>
      <c r="AC13" s="352"/>
      <c r="AD13" s="352"/>
      <c r="AE13" s="352"/>
      <c r="AF13" s="352"/>
      <c r="AG13" s="352"/>
      <c r="AH13" s="353"/>
      <c r="AI13" s="352"/>
      <c r="AJ13" s="352"/>
      <c r="AK13" s="352"/>
      <c r="AL13" s="352"/>
      <c r="AM13" s="352"/>
      <c r="AN13" s="353"/>
    </row>
    <row r="14" spans="2:40" ht="27.9" customHeight="1">
      <c r="B14" s="33" t="s">
        <v>150</v>
      </c>
      <c r="C14" s="44"/>
      <c r="D14" s="45"/>
      <c r="E14" s="46">
        <v>5059</v>
      </c>
      <c r="F14" s="46"/>
      <c r="G14" s="46">
        <v>2098.6266499999983</v>
      </c>
      <c r="H14" s="46"/>
      <c r="I14" s="47">
        <v>414.83033208143871</v>
      </c>
      <c r="J14" s="434"/>
      <c r="K14" s="46">
        <v>230921</v>
      </c>
      <c r="L14" s="48"/>
      <c r="M14" s="46">
        <v>93128.508380000087</v>
      </c>
      <c r="N14" s="48"/>
      <c r="O14" s="47">
        <v>403.29163817929111</v>
      </c>
      <c r="P14" s="434"/>
      <c r="Q14" s="46">
        <v>20597</v>
      </c>
      <c r="R14" s="48"/>
      <c r="S14" s="46">
        <v>8544.8795700000046</v>
      </c>
      <c r="T14" s="48"/>
      <c r="U14" s="47">
        <v>414.86039568869273</v>
      </c>
      <c r="V14" s="49"/>
      <c r="W14" s="49"/>
      <c r="X14" s="352"/>
      <c r="Y14" s="352"/>
      <c r="Z14" s="352"/>
      <c r="AA14" s="352"/>
      <c r="AB14" s="353"/>
      <c r="AC14" s="352"/>
      <c r="AD14" s="352"/>
      <c r="AE14" s="352"/>
      <c r="AF14" s="352"/>
      <c r="AG14" s="352"/>
      <c r="AH14" s="353"/>
      <c r="AI14" s="352"/>
      <c r="AJ14" s="352"/>
      <c r="AK14" s="352"/>
      <c r="AL14" s="352"/>
      <c r="AM14" s="352"/>
      <c r="AN14" s="353"/>
    </row>
    <row r="15" spans="2:40" ht="16.2" customHeight="1">
      <c r="C15" s="44"/>
      <c r="D15" s="45"/>
      <c r="E15" s="46"/>
      <c r="F15" s="46"/>
      <c r="G15" s="46"/>
      <c r="H15" s="46"/>
      <c r="I15" s="47"/>
      <c r="J15" s="434"/>
      <c r="K15" s="46"/>
      <c r="L15" s="48"/>
      <c r="M15" s="46"/>
      <c r="N15" s="48"/>
      <c r="O15" s="47"/>
      <c r="P15" s="434"/>
      <c r="Q15" s="46"/>
      <c r="R15" s="48"/>
      <c r="S15" s="46"/>
      <c r="T15" s="48"/>
      <c r="U15" s="47"/>
      <c r="X15" s="352"/>
      <c r="Y15" s="352"/>
      <c r="Z15" s="352"/>
      <c r="AA15" s="352"/>
      <c r="AB15" s="353"/>
      <c r="AC15" s="352"/>
      <c r="AD15" s="352"/>
      <c r="AE15" s="352"/>
      <c r="AF15" s="352"/>
      <c r="AG15" s="352"/>
      <c r="AH15" s="353"/>
      <c r="AI15" s="352"/>
      <c r="AJ15" s="352"/>
      <c r="AK15" s="352"/>
      <c r="AL15" s="352"/>
      <c r="AM15" s="352"/>
      <c r="AN15" s="353"/>
    </row>
    <row r="16" spans="2:40" s="34" customFormat="1" ht="19.5" customHeight="1">
      <c r="B16" s="50" t="s">
        <v>151</v>
      </c>
      <c r="C16" s="51"/>
      <c r="D16" s="52"/>
      <c r="E16" s="51">
        <v>950694</v>
      </c>
      <c r="F16" s="51"/>
      <c r="G16" s="51">
        <v>945009.97215000005</v>
      </c>
      <c r="H16" s="51"/>
      <c r="I16" s="53">
        <v>994.02118047447459</v>
      </c>
      <c r="J16" s="52"/>
      <c r="K16" s="51">
        <v>6179875</v>
      </c>
      <c r="L16" s="54"/>
      <c r="M16" s="51">
        <v>7373085.4459599918</v>
      </c>
      <c r="N16" s="54"/>
      <c r="O16" s="53">
        <v>1193.0800292821443</v>
      </c>
      <c r="P16" s="52"/>
      <c r="Q16" s="51">
        <v>2354102</v>
      </c>
      <c r="R16" s="54"/>
      <c r="S16" s="51">
        <v>1745873.9961300017</v>
      </c>
      <c r="T16" s="54"/>
      <c r="U16" s="53">
        <v>741.63056491604948</v>
      </c>
      <c r="V16" s="33"/>
      <c r="W16" s="33"/>
      <c r="X16" s="354"/>
      <c r="Y16" s="354"/>
      <c r="Z16" s="354"/>
      <c r="AA16" s="354"/>
      <c r="AB16" s="355"/>
      <c r="AC16" s="354"/>
      <c r="AD16" s="354"/>
      <c r="AE16" s="354"/>
      <c r="AF16" s="354"/>
      <c r="AG16" s="354"/>
      <c r="AH16" s="355"/>
      <c r="AI16" s="354"/>
      <c r="AJ16" s="354"/>
      <c r="AK16" s="354"/>
      <c r="AL16" s="354"/>
      <c r="AM16" s="354"/>
      <c r="AN16" s="355"/>
    </row>
    <row r="17" spans="2:32" ht="13.95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73"/>
      <c r="C18" s="473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" customHeight="1">
      <c r="B19" s="472"/>
      <c r="C19" s="472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" customHeight="1">
      <c r="B20" s="466" t="s">
        <v>139</v>
      </c>
      <c r="C20" s="467"/>
      <c r="D20" s="38"/>
      <c r="E20" s="460" t="s">
        <v>107</v>
      </c>
      <c r="F20" s="468"/>
      <c r="G20" s="468"/>
      <c r="H20" s="468"/>
      <c r="I20" s="469"/>
      <c r="J20" s="38"/>
      <c r="K20" s="460" t="s">
        <v>108</v>
      </c>
      <c r="L20" s="468"/>
      <c r="M20" s="468"/>
      <c r="N20" s="468"/>
      <c r="O20" s="469"/>
      <c r="P20" s="38"/>
      <c r="Q20" s="460" t="s">
        <v>152</v>
      </c>
      <c r="R20" s="468"/>
      <c r="S20" s="468"/>
      <c r="T20" s="468"/>
      <c r="U20" s="469"/>
    </row>
    <row r="21" spans="2:32" s="414" customFormat="1" ht="4.5" customHeight="1">
      <c r="B21" s="419"/>
      <c r="C21" s="418"/>
      <c r="D21" s="417"/>
      <c r="E21" s="419"/>
      <c r="F21" s="413"/>
      <c r="G21" s="413"/>
      <c r="H21" s="413"/>
      <c r="I21" s="413"/>
      <c r="J21" s="420"/>
      <c r="K21" s="419"/>
      <c r="L21" s="413"/>
      <c r="M21" s="413"/>
      <c r="N21" s="413"/>
      <c r="O21" s="413"/>
      <c r="P21" s="420"/>
      <c r="Q21" s="419"/>
      <c r="R21" s="413"/>
      <c r="S21" s="413"/>
      <c r="T21" s="413"/>
      <c r="U21" s="413"/>
      <c r="X21" s="415"/>
      <c r="Y21" s="415"/>
      <c r="Z21" s="415"/>
      <c r="AA21" s="415"/>
      <c r="AB21" s="415"/>
      <c r="AC21" s="415"/>
      <c r="AD21" s="415"/>
      <c r="AE21" s="415"/>
      <c r="AF21" s="415"/>
    </row>
    <row r="22" spans="2:32" ht="27.9" customHeight="1">
      <c r="B22" s="422" t="s">
        <v>141</v>
      </c>
      <c r="C22" s="416"/>
      <c r="D22" s="39"/>
      <c r="E22" s="423" t="s">
        <v>7</v>
      </c>
      <c r="F22" s="421"/>
      <c r="G22" s="423" t="s">
        <v>142</v>
      </c>
      <c r="H22" s="421"/>
      <c r="I22" s="423" t="s">
        <v>143</v>
      </c>
      <c r="J22" s="424"/>
      <c r="K22" s="423" t="s">
        <v>7</v>
      </c>
      <c r="L22" s="421"/>
      <c r="M22" s="423" t="s">
        <v>142</v>
      </c>
      <c r="N22" s="421"/>
      <c r="O22" s="423" t="s">
        <v>143</v>
      </c>
      <c r="P22" s="424"/>
      <c r="Q22" s="423" t="s">
        <v>7</v>
      </c>
      <c r="R22" s="421"/>
      <c r="S22" s="423" t="s">
        <v>142</v>
      </c>
      <c r="T22" s="421"/>
      <c r="U22" s="425" t="s">
        <v>143</v>
      </c>
    </row>
    <row r="23" spans="2:32" s="34" customFormat="1" ht="9.9" customHeight="1">
      <c r="B23" s="470"/>
      <c r="C23" s="470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259733</v>
      </c>
      <c r="F24" s="46"/>
      <c r="G24" s="46">
        <v>111531.22034999999</v>
      </c>
      <c r="H24" s="46"/>
      <c r="I24" s="47">
        <v>429.40720027874778</v>
      </c>
      <c r="J24" s="45"/>
      <c r="K24" s="46">
        <v>31585</v>
      </c>
      <c r="L24" s="48"/>
      <c r="M24" s="46">
        <v>19800.027280000013</v>
      </c>
      <c r="N24" s="48"/>
      <c r="O24" s="47">
        <v>626.88071173025207</v>
      </c>
      <c r="P24" s="45"/>
      <c r="Q24" s="46">
        <v>7218581</v>
      </c>
      <c r="R24" s="48"/>
      <c r="S24" s="46">
        <v>8213149.1739099808</v>
      </c>
      <c r="T24" s="48"/>
      <c r="U24" s="47">
        <v>1137.7789033481761</v>
      </c>
      <c r="V24" s="33"/>
      <c r="W24" s="59"/>
    </row>
    <row r="25" spans="2:32" s="34" customFormat="1" ht="27.9" customHeight="1">
      <c r="B25" s="33" t="s">
        <v>145</v>
      </c>
      <c r="C25" s="44"/>
      <c r="D25" s="45"/>
      <c r="E25" s="46">
        <v>64199</v>
      </c>
      <c r="F25" s="46"/>
      <c r="G25" s="46">
        <v>22216.620069999994</v>
      </c>
      <c r="H25" s="46"/>
      <c r="I25" s="47">
        <v>346.05866244022479</v>
      </c>
      <c r="J25" s="45"/>
      <c r="K25" s="46">
        <v>9922</v>
      </c>
      <c r="L25" s="48"/>
      <c r="M25" s="46">
        <v>4681.4104800000023</v>
      </c>
      <c r="N25" s="48"/>
      <c r="O25" s="47">
        <v>471.82125377948017</v>
      </c>
      <c r="P25" s="45"/>
      <c r="Q25" s="46">
        <v>1975766</v>
      </c>
      <c r="R25" s="48"/>
      <c r="S25" s="46">
        <v>1411442.4804599995</v>
      </c>
      <c r="T25" s="48"/>
      <c r="U25" s="47">
        <v>714.37735058706323</v>
      </c>
      <c r="V25" s="33"/>
      <c r="W25" s="59"/>
    </row>
    <row r="26" spans="2:32" s="34" customFormat="1" ht="27.9" customHeight="1">
      <c r="B26" s="33" t="s">
        <v>146</v>
      </c>
      <c r="C26" s="44"/>
      <c r="D26" s="45"/>
      <c r="E26" s="46">
        <v>4909</v>
      </c>
      <c r="F26" s="46"/>
      <c r="G26" s="46">
        <v>2442.3781200000003</v>
      </c>
      <c r="H26" s="46"/>
      <c r="I26" s="47">
        <v>497.53068242004485</v>
      </c>
      <c r="J26" s="45"/>
      <c r="K26" s="46">
        <v>1193</v>
      </c>
      <c r="L26" s="48"/>
      <c r="M26" s="46">
        <v>764.12486000000001</v>
      </c>
      <c r="N26" s="48"/>
      <c r="O26" s="47">
        <v>640.50700754400668</v>
      </c>
      <c r="P26" s="45"/>
      <c r="Q26" s="46">
        <v>121463</v>
      </c>
      <c r="R26" s="48"/>
      <c r="S26" s="46">
        <v>129188.0590699999</v>
      </c>
      <c r="T26" s="48"/>
      <c r="U26" s="47">
        <v>1063.6001010184164</v>
      </c>
      <c r="V26" s="33"/>
      <c r="W26" s="59"/>
    </row>
    <row r="27" spans="2:32" s="34" customFormat="1" ht="27.9" customHeight="1">
      <c r="B27" s="33" t="s">
        <v>147</v>
      </c>
      <c r="C27" s="44"/>
      <c r="D27" s="45"/>
      <c r="E27" s="46">
        <v>1952</v>
      </c>
      <c r="F27" s="46"/>
      <c r="G27" s="46">
        <v>1448.8672699999997</v>
      </c>
      <c r="H27" s="46"/>
      <c r="I27" s="47">
        <v>742.2475768442622</v>
      </c>
      <c r="J27" s="45"/>
      <c r="K27" s="46">
        <v>625</v>
      </c>
      <c r="L27" s="48"/>
      <c r="M27" s="46">
        <v>615.78657999999996</v>
      </c>
      <c r="N27" s="48"/>
      <c r="O27" s="47">
        <v>985.25852799999996</v>
      </c>
      <c r="P27" s="45"/>
      <c r="Q27" s="46">
        <v>61811</v>
      </c>
      <c r="R27" s="48"/>
      <c r="S27" s="46">
        <v>112254.30048999999</v>
      </c>
      <c r="T27" s="48"/>
      <c r="U27" s="47">
        <v>1816.0893771335197</v>
      </c>
      <c r="V27" s="33"/>
      <c r="W27" s="59"/>
    </row>
    <row r="28" spans="2:32" s="34" customFormat="1" ht="27.9" customHeight="1">
      <c r="B28" s="33" t="s">
        <v>148</v>
      </c>
      <c r="C28" s="44"/>
      <c r="D28" s="45"/>
      <c r="E28" s="46">
        <v>11041</v>
      </c>
      <c r="F28" s="46"/>
      <c r="G28" s="46">
        <v>4785.9421899999998</v>
      </c>
      <c r="H28" s="46"/>
      <c r="I28" s="47">
        <v>433.46999275427947</v>
      </c>
      <c r="J28" s="45"/>
      <c r="K28" s="46">
        <v>524</v>
      </c>
      <c r="L28" s="48"/>
      <c r="M28" s="46">
        <v>495.97847000000007</v>
      </c>
      <c r="N28" s="48"/>
      <c r="O28" s="47">
        <v>946.52379770992388</v>
      </c>
      <c r="P28" s="45"/>
      <c r="Q28" s="46">
        <v>203456</v>
      </c>
      <c r="R28" s="48"/>
      <c r="S28" s="46">
        <v>219599.55837999989</v>
      </c>
      <c r="T28" s="48"/>
      <c r="U28" s="47">
        <v>1079.3466812480333</v>
      </c>
      <c r="V28" s="33"/>
      <c r="W28" s="59"/>
    </row>
    <row r="29" spans="2:32" s="34" customFormat="1" ht="27.9" customHeight="1">
      <c r="B29" s="33" t="s">
        <v>149</v>
      </c>
      <c r="C29" s="44"/>
      <c r="D29" s="45"/>
      <c r="E29" s="46">
        <v>1088</v>
      </c>
      <c r="F29" s="46"/>
      <c r="G29" s="46">
        <v>852.27654000000007</v>
      </c>
      <c r="H29" s="46"/>
      <c r="I29" s="47">
        <v>783.34240808823529</v>
      </c>
      <c r="J29" s="45"/>
      <c r="K29" s="46">
        <v>202</v>
      </c>
      <c r="L29" s="48"/>
      <c r="M29" s="46">
        <v>247.62037000000001</v>
      </c>
      <c r="N29" s="48"/>
      <c r="O29" s="47">
        <v>1225.8434158415841</v>
      </c>
      <c r="P29" s="45"/>
      <c r="Q29" s="46">
        <v>33990</v>
      </c>
      <c r="R29" s="48"/>
      <c r="S29" s="46">
        <v>44446.079910000037</v>
      </c>
      <c r="T29" s="48"/>
      <c r="U29" s="47">
        <v>1307.6222391879974</v>
      </c>
      <c r="V29" s="33"/>
      <c r="W29" s="59"/>
    </row>
    <row r="30" spans="2:32" s="34" customFormat="1" ht="27.9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256577</v>
      </c>
      <c r="R30" s="48"/>
      <c r="S30" s="46">
        <v>103772.01460000008</v>
      </c>
      <c r="T30" s="48"/>
      <c r="U30" s="47">
        <v>404.44784450671762</v>
      </c>
      <c r="V30" s="33"/>
      <c r="W30" s="59"/>
    </row>
    <row r="31" spans="2:32" s="34" customFormat="1" ht="16.2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342922</v>
      </c>
      <c r="F32" s="61"/>
      <c r="G32" s="61">
        <v>143277.3045399999</v>
      </c>
      <c r="H32" s="61"/>
      <c r="I32" s="62">
        <v>417.81310192988462</v>
      </c>
      <c r="J32" s="52"/>
      <c r="K32" s="61">
        <v>44051</v>
      </c>
      <c r="L32" s="63"/>
      <c r="M32" s="61">
        <v>26604.948040000003</v>
      </c>
      <c r="N32" s="63"/>
      <c r="O32" s="62">
        <v>603.95786792581328</v>
      </c>
      <c r="P32" s="52"/>
      <c r="Q32" s="61">
        <v>9871644</v>
      </c>
      <c r="R32" s="63"/>
      <c r="S32" s="61">
        <v>10233851.66681999</v>
      </c>
      <c r="T32" s="63"/>
      <c r="U32" s="62">
        <v>1036.6917270132503</v>
      </c>
      <c r="V32" s="33"/>
      <c r="W32" s="59"/>
    </row>
    <row r="33" spans="2:40" ht="9.9" customHeight="1">
      <c r="B33" s="471"/>
      <c r="C33" s="471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56"/>
      <c r="C34" s="456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" customHeight="1">
      <c r="B36" s="69" t="s">
        <v>207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" customHeight="1">
      <c r="B37" s="457"/>
      <c r="C37" s="457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" customHeight="1">
      <c r="B38" s="458" t="s">
        <v>155</v>
      </c>
      <c r="C38" s="459"/>
      <c r="D38" s="329"/>
      <c r="E38" s="460" t="s">
        <v>154</v>
      </c>
      <c r="F38" s="461"/>
      <c r="G38" s="461"/>
      <c r="H38" s="461"/>
      <c r="I38" s="462"/>
      <c r="J38" s="70"/>
      <c r="K38" s="460" t="s">
        <v>151</v>
      </c>
      <c r="L38" s="461"/>
      <c r="M38" s="461"/>
      <c r="N38" s="461"/>
      <c r="O38" s="462"/>
      <c r="P38" s="70"/>
      <c r="Q38" s="463" t="s">
        <v>179</v>
      </c>
      <c r="R38" s="464"/>
      <c r="S38" s="464"/>
      <c r="T38" s="464"/>
      <c r="U38" s="465"/>
      <c r="X38" s="357"/>
      <c r="Y38" s="359"/>
      <c r="Z38" s="357"/>
      <c r="AA38" s="356"/>
      <c r="AB38" s="358"/>
      <c r="AC38" s="356"/>
      <c r="AD38" s="357"/>
      <c r="AE38" s="359"/>
      <c r="AF38" s="357"/>
      <c r="AG38" s="356"/>
      <c r="AH38" s="358"/>
      <c r="AI38" s="356"/>
      <c r="AJ38" s="358"/>
      <c r="AK38" s="358"/>
      <c r="AL38" s="358"/>
      <c r="AM38" s="358"/>
      <c r="AN38" s="358"/>
    </row>
    <row r="39" spans="2:40" ht="27.9" customHeight="1">
      <c r="B39" s="459" t="s">
        <v>155</v>
      </c>
      <c r="C39" s="459"/>
      <c r="D39" s="330"/>
      <c r="E39" s="423" t="s">
        <v>7</v>
      </c>
      <c r="F39" s="426"/>
      <c r="G39" s="423"/>
      <c r="H39" s="426"/>
      <c r="I39" s="423" t="s">
        <v>143</v>
      </c>
      <c r="J39" s="424"/>
      <c r="K39" s="423" t="s">
        <v>7</v>
      </c>
      <c r="L39" s="40"/>
      <c r="M39" s="423"/>
      <c r="N39" s="40"/>
      <c r="O39" s="423" t="s">
        <v>143</v>
      </c>
      <c r="P39" s="424"/>
      <c r="Q39" s="423" t="s">
        <v>7</v>
      </c>
      <c r="R39" s="40"/>
      <c r="S39" s="423"/>
      <c r="T39" s="40"/>
      <c r="U39" s="425" t="s">
        <v>143</v>
      </c>
      <c r="X39" s="357"/>
      <c r="Y39" s="359"/>
      <c r="Z39" s="357"/>
      <c r="AA39" s="356"/>
      <c r="AB39" s="358"/>
      <c r="AC39" s="356"/>
      <c r="AD39" s="357"/>
      <c r="AE39" s="359"/>
      <c r="AF39" s="357"/>
      <c r="AG39" s="356"/>
      <c r="AH39" s="358"/>
      <c r="AI39" s="356"/>
      <c r="AJ39" s="358"/>
      <c r="AK39" s="358"/>
      <c r="AL39" s="358"/>
      <c r="AM39" s="358"/>
      <c r="AN39" s="358"/>
    </row>
    <row r="40" spans="2:40" ht="9.9" customHeight="1">
      <c r="B40" s="454"/>
      <c r="C40" s="454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57"/>
      <c r="Y40" s="359"/>
      <c r="Z40" s="357"/>
      <c r="AA40" s="356"/>
      <c r="AB40" s="358"/>
      <c r="AC40" s="356"/>
      <c r="AD40" s="357"/>
      <c r="AE40" s="359"/>
      <c r="AF40" s="357"/>
      <c r="AG40" s="356"/>
      <c r="AH40" s="358"/>
      <c r="AI40" s="356"/>
      <c r="AJ40" s="358"/>
      <c r="AK40" s="358"/>
      <c r="AL40" s="358"/>
      <c r="AM40" s="358"/>
      <c r="AN40" s="358"/>
    </row>
    <row r="41" spans="2:40" ht="18" customHeight="1">
      <c r="B41" s="33" t="s">
        <v>48</v>
      </c>
      <c r="D41" s="42"/>
      <c r="E41" s="430">
        <v>5026</v>
      </c>
      <c r="F41" s="431"/>
      <c r="G41" s="430"/>
      <c r="H41" s="414"/>
      <c r="I41" s="432">
        <v>1019.9645602865103</v>
      </c>
      <c r="J41" s="433"/>
      <c r="K41" s="430">
        <v>6420</v>
      </c>
      <c r="L41" s="430"/>
      <c r="M41" s="430"/>
      <c r="N41" s="414"/>
      <c r="O41" s="432">
        <v>987.8947461059189</v>
      </c>
      <c r="P41" s="433"/>
      <c r="Q41" s="432">
        <v>78.286604361370721</v>
      </c>
      <c r="R41" s="432"/>
      <c r="S41" s="432"/>
      <c r="T41" s="432"/>
      <c r="U41" s="432">
        <v>103.24627844282037</v>
      </c>
    </row>
    <row r="42" spans="2:40" ht="9.9" customHeight="1">
      <c r="D42" s="42"/>
      <c r="E42" s="430"/>
      <c r="F42" s="431"/>
      <c r="G42" s="430"/>
      <c r="H42" s="414"/>
      <c r="I42" s="432"/>
      <c r="J42" s="433"/>
      <c r="K42" s="430"/>
      <c r="L42" s="430"/>
      <c r="M42" s="430"/>
      <c r="N42" s="414"/>
      <c r="O42" s="432"/>
      <c r="P42" s="433"/>
      <c r="Q42" s="432"/>
      <c r="R42" s="432"/>
      <c r="S42" s="432"/>
      <c r="T42" s="432"/>
      <c r="U42" s="432"/>
    </row>
    <row r="43" spans="2:40" ht="18" customHeight="1">
      <c r="B43" s="33" t="s">
        <v>49</v>
      </c>
      <c r="D43" s="42"/>
      <c r="E43" s="430">
        <v>19751</v>
      </c>
      <c r="F43" s="431"/>
      <c r="G43" s="430"/>
      <c r="H43" s="414"/>
      <c r="I43" s="432">
        <v>1502.226412839856</v>
      </c>
      <c r="J43" s="433"/>
      <c r="K43" s="430">
        <v>24314</v>
      </c>
      <c r="L43" s="430"/>
      <c r="M43" s="430"/>
      <c r="N43" s="414"/>
      <c r="O43" s="432">
        <v>1388.0220477913958</v>
      </c>
      <c r="P43" s="433"/>
      <c r="Q43" s="432">
        <v>81.233034465739905</v>
      </c>
      <c r="R43" s="432"/>
      <c r="S43" s="432"/>
      <c r="T43" s="432"/>
      <c r="U43" s="432">
        <v>108.22784949491118</v>
      </c>
    </row>
    <row r="44" spans="2:40" ht="9.9" customHeight="1">
      <c r="B44" s="455"/>
      <c r="C44" s="455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0:C40"/>
    <mergeCell ref="B44:C44"/>
    <mergeCell ref="B34:C34"/>
    <mergeCell ref="B37:C37"/>
    <mergeCell ref="B38:C39"/>
  </mergeCells>
  <hyperlinks>
    <hyperlink ref="W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topLeftCell="A17" zoomScaleNormal="100" workbookViewId="0">
      <selection activeCell="X24" sqref="X24"/>
    </sheetView>
  </sheetViews>
  <sheetFormatPr baseColWidth="10" defaultColWidth="10.109375" defaultRowHeight="13.8"/>
  <cols>
    <col min="1" max="1" width="2" style="79" customWidth="1"/>
    <col min="2" max="2" width="8.33203125" style="79" customWidth="1"/>
    <col min="3" max="6" width="10.6640625" style="79" customWidth="1"/>
    <col min="7" max="8" width="10.6640625" style="79" hidden="1" customWidth="1"/>
    <col min="9" max="14" width="10.6640625" style="79" customWidth="1"/>
    <col min="15" max="16" width="10.6640625" style="79" hidden="1" customWidth="1"/>
    <col min="17" max="18" width="10.6640625" style="79" customWidth="1"/>
    <col min="19" max="19" width="6.33203125" style="79" customWidth="1"/>
    <col min="20" max="22" width="7.6640625" style="79" customWidth="1"/>
    <col min="23" max="16384" width="10.109375" style="79"/>
  </cols>
  <sheetData>
    <row r="1" spans="2:70" ht="18.899999999999999" customHeight="1">
      <c r="B1" s="474" t="s">
        <v>181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</row>
    <row r="2" spans="2:70" ht="18.899999999999999" customHeight="1">
      <c r="B2" s="476" t="s">
        <v>208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T2" s="9" t="s">
        <v>178</v>
      </c>
      <c r="U2" s="350"/>
      <c r="V2" s="349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</row>
    <row r="3" spans="2:70" ht="18.899999999999999" customHeight="1">
      <c r="B3" s="478" t="s">
        <v>192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</row>
    <row r="5" spans="2:70" ht="14.25" customHeight="1" thickTop="1">
      <c r="B5" s="480" t="s">
        <v>0</v>
      </c>
      <c r="C5" s="483" t="s">
        <v>28</v>
      </c>
      <c r="D5" s="484"/>
      <c r="E5" s="484"/>
      <c r="F5" s="484"/>
      <c r="G5" s="484"/>
      <c r="H5" s="484"/>
      <c r="I5" s="484"/>
      <c r="J5" s="485"/>
      <c r="K5" s="483" t="s">
        <v>29</v>
      </c>
      <c r="L5" s="484"/>
      <c r="M5" s="484"/>
      <c r="N5" s="484"/>
      <c r="O5" s="484"/>
      <c r="P5" s="484"/>
      <c r="Q5" s="484"/>
      <c r="R5" s="485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</row>
    <row r="6" spans="2:70" ht="14.25" customHeight="1">
      <c r="B6" s="481"/>
      <c r="C6" s="486" t="s">
        <v>3</v>
      </c>
      <c r="D6" s="487"/>
      <c r="E6" s="488" t="s">
        <v>4</v>
      </c>
      <c r="F6" s="489"/>
      <c r="G6" s="486" t="s">
        <v>5</v>
      </c>
      <c r="H6" s="487"/>
      <c r="I6" s="486" t="s">
        <v>6</v>
      </c>
      <c r="J6" s="487"/>
      <c r="K6" s="486" t="s">
        <v>3</v>
      </c>
      <c r="L6" s="487"/>
      <c r="M6" s="488" t="s">
        <v>4</v>
      </c>
      <c r="N6" s="489"/>
      <c r="O6" s="486" t="s">
        <v>5</v>
      </c>
      <c r="P6" s="487"/>
      <c r="Q6" s="486" t="s">
        <v>6</v>
      </c>
      <c r="R6" s="487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</row>
    <row r="7" spans="2:70" ht="14.25" customHeight="1">
      <c r="B7" s="482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</row>
    <row r="8" spans="2:70" ht="14.25" customHeight="1">
      <c r="B8" s="391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79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3">
        <v>0</v>
      </c>
      <c r="U8" s="350"/>
      <c r="V8" s="360"/>
      <c r="W8" s="351"/>
      <c r="X8" s="360"/>
      <c r="Y8" s="351"/>
      <c r="Z8" s="360"/>
      <c r="AA8" s="351"/>
      <c r="AB8" s="360"/>
      <c r="AC8" s="351"/>
      <c r="AD8" s="360"/>
      <c r="AE8" s="351"/>
      <c r="AF8" s="360"/>
      <c r="AG8" s="351"/>
      <c r="AH8" s="360"/>
      <c r="AI8" s="351"/>
      <c r="AJ8" s="360"/>
      <c r="AK8" s="351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</row>
    <row r="9" spans="2:70" ht="14.25" customHeight="1">
      <c r="B9" s="392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0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4">
        <v>0</v>
      </c>
      <c r="U9" s="350"/>
      <c r="V9" s="360"/>
      <c r="W9" s="351"/>
      <c r="X9" s="360"/>
      <c r="Y9" s="351"/>
      <c r="Z9" s="360"/>
      <c r="AA9" s="351"/>
      <c r="AB9" s="360"/>
      <c r="AC9" s="351"/>
      <c r="AD9" s="360"/>
      <c r="AE9" s="351"/>
      <c r="AF9" s="360"/>
      <c r="AG9" s="351"/>
      <c r="AH9" s="360"/>
      <c r="AI9" s="351"/>
      <c r="AJ9" s="360"/>
      <c r="AK9" s="351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</row>
    <row r="10" spans="2:70" ht="14.25" customHeight="1">
      <c r="B10" s="393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0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4">
        <v>0</v>
      </c>
      <c r="U10" s="350"/>
      <c r="V10" s="360"/>
      <c r="W10" s="351"/>
      <c r="X10" s="360"/>
      <c r="Y10" s="351"/>
      <c r="Z10" s="360"/>
      <c r="AA10" s="351"/>
      <c r="AB10" s="360"/>
      <c r="AC10" s="351"/>
      <c r="AD10" s="360"/>
      <c r="AE10" s="351"/>
      <c r="AF10" s="360"/>
      <c r="AG10" s="351"/>
      <c r="AH10" s="360"/>
      <c r="AI10" s="351"/>
      <c r="AJ10" s="360"/>
      <c r="AK10" s="351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</row>
    <row r="11" spans="2:70" ht="14.25" customHeight="1">
      <c r="B11" s="393" t="s">
        <v>12</v>
      </c>
      <c r="C11" s="88">
        <v>3</v>
      </c>
      <c r="D11" s="89">
        <v>498.84</v>
      </c>
      <c r="E11" s="88">
        <v>1</v>
      </c>
      <c r="F11" s="89">
        <v>1119.79</v>
      </c>
      <c r="G11" s="88">
        <v>0</v>
      </c>
      <c r="H11" s="89">
        <v>0</v>
      </c>
      <c r="I11" s="88">
        <v>4</v>
      </c>
      <c r="J11" s="89">
        <v>654.07749999999999</v>
      </c>
      <c r="K11" s="380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4">
        <v>0</v>
      </c>
      <c r="U11" s="350"/>
      <c r="V11" s="360"/>
      <c r="W11" s="351"/>
      <c r="X11" s="360"/>
      <c r="Y11" s="351"/>
      <c r="Z11" s="360"/>
      <c r="AA11" s="351"/>
      <c r="AB11" s="360"/>
      <c r="AC11" s="351"/>
      <c r="AD11" s="360"/>
      <c r="AE11" s="351"/>
      <c r="AF11" s="360"/>
      <c r="AG11" s="351"/>
      <c r="AH11" s="360"/>
      <c r="AI11" s="351"/>
      <c r="AJ11" s="360"/>
      <c r="AK11" s="351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</row>
    <row r="12" spans="2:70" ht="14.25" customHeight="1">
      <c r="B12" s="393" t="s">
        <v>13</v>
      </c>
      <c r="C12" s="88">
        <v>268</v>
      </c>
      <c r="D12" s="89">
        <v>802.10750000000007</v>
      </c>
      <c r="E12" s="88">
        <v>112</v>
      </c>
      <c r="F12" s="89">
        <v>684.4677678571428</v>
      </c>
      <c r="G12" s="88">
        <v>0</v>
      </c>
      <c r="H12" s="89">
        <v>0</v>
      </c>
      <c r="I12" s="88">
        <v>380</v>
      </c>
      <c r="J12" s="89">
        <v>767.43473684210528</v>
      </c>
      <c r="K12" s="380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4">
        <v>0</v>
      </c>
      <c r="U12" s="350"/>
      <c r="V12" s="360"/>
      <c r="W12" s="351"/>
      <c r="X12" s="360"/>
      <c r="Y12" s="351"/>
      <c r="Z12" s="360"/>
      <c r="AA12" s="351"/>
      <c r="AB12" s="360"/>
      <c r="AC12" s="351"/>
      <c r="AD12" s="360"/>
      <c r="AE12" s="351"/>
      <c r="AF12" s="360"/>
      <c r="AG12" s="351"/>
      <c r="AH12" s="360"/>
      <c r="AI12" s="351"/>
      <c r="AJ12" s="360"/>
      <c r="AK12" s="351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</row>
    <row r="13" spans="2:70" ht="14.25" customHeight="1">
      <c r="B13" s="393" t="s">
        <v>14</v>
      </c>
      <c r="C13" s="88">
        <v>1675</v>
      </c>
      <c r="D13" s="89">
        <v>766.83839999999975</v>
      </c>
      <c r="E13" s="88">
        <v>816</v>
      </c>
      <c r="F13" s="89">
        <v>704.95270833333325</v>
      </c>
      <c r="G13" s="88">
        <v>0</v>
      </c>
      <c r="H13" s="89">
        <v>0</v>
      </c>
      <c r="I13" s="88">
        <v>2491</v>
      </c>
      <c r="J13" s="89">
        <v>746.56592934564412</v>
      </c>
      <c r="K13" s="380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4">
        <v>0</v>
      </c>
      <c r="U13" s="350"/>
      <c r="V13" s="360"/>
      <c r="W13" s="351"/>
      <c r="X13" s="360"/>
      <c r="Y13" s="351"/>
      <c r="Z13" s="360"/>
      <c r="AA13" s="351"/>
      <c r="AB13" s="360"/>
      <c r="AC13" s="351"/>
      <c r="AD13" s="360"/>
      <c r="AE13" s="351"/>
      <c r="AF13" s="360"/>
      <c r="AG13" s="351"/>
      <c r="AH13" s="360"/>
      <c r="AI13" s="351"/>
      <c r="AJ13" s="360"/>
      <c r="AK13" s="351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</row>
    <row r="14" spans="2:70" ht="14.25" customHeight="1">
      <c r="B14" s="393" t="s">
        <v>15</v>
      </c>
      <c r="C14" s="88">
        <v>7512</v>
      </c>
      <c r="D14" s="89">
        <v>806.38784877529326</v>
      </c>
      <c r="E14" s="88">
        <v>3699</v>
      </c>
      <c r="F14" s="89">
        <v>750.72794539064614</v>
      </c>
      <c r="G14" s="88">
        <v>0</v>
      </c>
      <c r="H14" s="89">
        <v>0</v>
      </c>
      <c r="I14" s="88">
        <v>11211</v>
      </c>
      <c r="J14" s="89">
        <v>788.02320845598103</v>
      </c>
      <c r="K14" s="380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4">
        <v>0</v>
      </c>
      <c r="U14" s="350"/>
      <c r="V14" s="360"/>
      <c r="W14" s="351"/>
      <c r="X14" s="360"/>
      <c r="Y14" s="351"/>
      <c r="Z14" s="360"/>
      <c r="AA14" s="351"/>
      <c r="AB14" s="360"/>
      <c r="AC14" s="351"/>
      <c r="AD14" s="360"/>
      <c r="AE14" s="351"/>
      <c r="AF14" s="360"/>
      <c r="AG14" s="351"/>
      <c r="AH14" s="360"/>
      <c r="AI14" s="351"/>
      <c r="AJ14" s="360"/>
      <c r="AK14" s="351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</row>
    <row r="15" spans="2:70" ht="14.25" customHeight="1">
      <c r="B15" s="393" t="s">
        <v>16</v>
      </c>
      <c r="C15" s="88">
        <v>20418</v>
      </c>
      <c r="D15" s="89">
        <v>874.00530120481994</v>
      </c>
      <c r="E15" s="88">
        <v>11160</v>
      </c>
      <c r="F15" s="89">
        <v>808.79102240143243</v>
      </c>
      <c r="G15" s="88">
        <v>0</v>
      </c>
      <c r="H15" s="89">
        <v>0</v>
      </c>
      <c r="I15" s="88">
        <v>31578</v>
      </c>
      <c r="J15" s="89">
        <v>850.95788365317617</v>
      </c>
      <c r="K15" s="380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4">
        <v>0</v>
      </c>
      <c r="U15" s="350"/>
      <c r="V15" s="360"/>
      <c r="W15" s="351"/>
      <c r="X15" s="360"/>
      <c r="Y15" s="351"/>
      <c r="Z15" s="360"/>
      <c r="AA15" s="351"/>
      <c r="AB15" s="360"/>
      <c r="AC15" s="351"/>
      <c r="AD15" s="360"/>
      <c r="AE15" s="351"/>
      <c r="AF15" s="360"/>
      <c r="AG15" s="351"/>
      <c r="AH15" s="360"/>
      <c r="AI15" s="351"/>
      <c r="AJ15" s="360"/>
      <c r="AK15" s="351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</row>
    <row r="16" spans="2:70" ht="14.25" customHeight="1">
      <c r="B16" s="393" t="s">
        <v>17</v>
      </c>
      <c r="C16" s="88">
        <v>44092</v>
      </c>
      <c r="D16" s="89">
        <v>924.12177220357535</v>
      </c>
      <c r="E16" s="88">
        <v>25511</v>
      </c>
      <c r="F16" s="89">
        <v>849.76612128101488</v>
      </c>
      <c r="G16" s="88">
        <v>0</v>
      </c>
      <c r="H16" s="89">
        <v>0</v>
      </c>
      <c r="I16" s="88">
        <v>69603</v>
      </c>
      <c r="J16" s="89">
        <v>896.86882318290907</v>
      </c>
      <c r="K16" s="380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4">
        <v>0</v>
      </c>
      <c r="U16" s="350"/>
      <c r="V16" s="360"/>
      <c r="W16" s="351"/>
      <c r="X16" s="360"/>
      <c r="Y16" s="351"/>
      <c r="Z16" s="360"/>
      <c r="AA16" s="351"/>
      <c r="AB16" s="360"/>
      <c r="AC16" s="351"/>
      <c r="AD16" s="360"/>
      <c r="AE16" s="351"/>
      <c r="AF16" s="360"/>
      <c r="AG16" s="351"/>
      <c r="AH16" s="360"/>
      <c r="AI16" s="351"/>
      <c r="AJ16" s="360"/>
      <c r="AK16" s="351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</row>
    <row r="17" spans="2:70" ht="14.25" customHeight="1">
      <c r="B17" s="393" t="s">
        <v>18</v>
      </c>
      <c r="C17" s="88">
        <v>71330</v>
      </c>
      <c r="D17" s="89">
        <v>938.41887887284577</v>
      </c>
      <c r="E17" s="88">
        <v>41726</v>
      </c>
      <c r="F17" s="89">
        <v>864.79766188946962</v>
      </c>
      <c r="G17" s="88">
        <v>0</v>
      </c>
      <c r="H17" s="89">
        <v>0</v>
      </c>
      <c r="I17" s="88">
        <v>113056</v>
      </c>
      <c r="J17" s="89">
        <v>911.24722146546924</v>
      </c>
      <c r="K17" s="380">
        <v>40</v>
      </c>
      <c r="L17" s="89">
        <v>2326.2172499999992</v>
      </c>
      <c r="M17" s="88">
        <v>10</v>
      </c>
      <c r="N17" s="89">
        <v>2224.9799999999996</v>
      </c>
      <c r="O17" s="88">
        <v>0</v>
      </c>
      <c r="P17" s="89">
        <v>0</v>
      </c>
      <c r="Q17" s="88">
        <v>50</v>
      </c>
      <c r="R17" s="384">
        <v>2305.9697999999994</v>
      </c>
      <c r="U17" s="350"/>
      <c r="V17" s="360"/>
      <c r="W17" s="351"/>
      <c r="X17" s="360"/>
      <c r="Y17" s="351"/>
      <c r="Z17" s="360"/>
      <c r="AA17" s="351"/>
      <c r="AB17" s="360"/>
      <c r="AC17" s="351"/>
      <c r="AD17" s="360"/>
      <c r="AE17" s="351"/>
      <c r="AF17" s="360"/>
      <c r="AG17" s="351"/>
      <c r="AH17" s="360"/>
      <c r="AI17" s="351"/>
      <c r="AJ17" s="360"/>
      <c r="AK17" s="351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</row>
    <row r="18" spans="2:70" ht="14.25" customHeight="1">
      <c r="B18" s="393" t="s">
        <v>19</v>
      </c>
      <c r="C18" s="88">
        <v>104657</v>
      </c>
      <c r="D18" s="89">
        <v>951.17009793898444</v>
      </c>
      <c r="E18" s="88">
        <v>59874</v>
      </c>
      <c r="F18" s="89">
        <v>847.38230083174551</v>
      </c>
      <c r="G18" s="88">
        <v>0</v>
      </c>
      <c r="H18" s="89">
        <v>0</v>
      </c>
      <c r="I18" s="88">
        <v>164531</v>
      </c>
      <c r="J18" s="89">
        <v>913.40098109171061</v>
      </c>
      <c r="K18" s="380">
        <v>428</v>
      </c>
      <c r="L18" s="89">
        <v>2342.242406542056</v>
      </c>
      <c r="M18" s="88">
        <v>138</v>
      </c>
      <c r="N18" s="89">
        <v>2115.5922463768106</v>
      </c>
      <c r="O18" s="88">
        <v>0</v>
      </c>
      <c r="P18" s="89">
        <v>0</v>
      </c>
      <c r="Q18" s="88">
        <v>566</v>
      </c>
      <c r="R18" s="384">
        <v>2286.9814134275616</v>
      </c>
      <c r="U18" s="350"/>
      <c r="V18" s="360"/>
      <c r="W18" s="351"/>
      <c r="X18" s="360"/>
      <c r="Y18" s="351"/>
      <c r="Z18" s="360"/>
      <c r="AA18" s="351"/>
      <c r="AB18" s="360"/>
      <c r="AC18" s="351"/>
      <c r="AD18" s="360"/>
      <c r="AE18" s="351"/>
      <c r="AF18" s="360"/>
      <c r="AG18" s="351"/>
      <c r="AH18" s="360"/>
      <c r="AI18" s="351"/>
      <c r="AJ18" s="360"/>
      <c r="AK18" s="351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</row>
    <row r="19" spans="2:70" ht="14.25" customHeight="1">
      <c r="B19" s="393" t="s">
        <v>20</v>
      </c>
      <c r="C19" s="88">
        <v>151079</v>
      </c>
      <c r="D19" s="89">
        <v>1085.7526398771499</v>
      </c>
      <c r="E19" s="88">
        <v>85896</v>
      </c>
      <c r="F19" s="89">
        <v>924.82893906584684</v>
      </c>
      <c r="G19" s="88">
        <v>1</v>
      </c>
      <c r="H19" s="89">
        <v>529.47</v>
      </c>
      <c r="I19" s="88">
        <v>236976</v>
      </c>
      <c r="J19" s="89">
        <v>1027.4207476706497</v>
      </c>
      <c r="K19" s="380">
        <v>11496</v>
      </c>
      <c r="L19" s="89">
        <v>2378.4198155880272</v>
      </c>
      <c r="M19" s="88">
        <v>1078</v>
      </c>
      <c r="N19" s="89">
        <v>2204.3487012987021</v>
      </c>
      <c r="O19" s="88">
        <v>0</v>
      </c>
      <c r="P19" s="89">
        <v>0</v>
      </c>
      <c r="Q19" s="88">
        <v>12574</v>
      </c>
      <c r="R19" s="384">
        <v>2363.496270081117</v>
      </c>
      <c r="U19" s="350"/>
      <c r="V19" s="360"/>
      <c r="W19" s="351"/>
      <c r="X19" s="360"/>
      <c r="Y19" s="351"/>
      <c r="Z19" s="360"/>
      <c r="AA19" s="351"/>
      <c r="AB19" s="360"/>
      <c r="AC19" s="351"/>
      <c r="AD19" s="360"/>
      <c r="AE19" s="351"/>
      <c r="AF19" s="360"/>
      <c r="AG19" s="351"/>
      <c r="AH19" s="360"/>
      <c r="AI19" s="351"/>
      <c r="AJ19" s="360"/>
      <c r="AK19" s="351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</row>
    <row r="20" spans="2:70" ht="14.25" customHeight="1">
      <c r="B20" s="393" t="s">
        <v>21</v>
      </c>
      <c r="C20" s="88">
        <v>196991</v>
      </c>
      <c r="D20" s="89">
        <v>1166.227739998275</v>
      </c>
      <c r="E20" s="88">
        <v>117985</v>
      </c>
      <c r="F20" s="89">
        <v>976.4943419926251</v>
      </c>
      <c r="G20" s="88">
        <v>0</v>
      </c>
      <c r="H20" s="89">
        <v>0</v>
      </c>
      <c r="I20" s="88">
        <v>314976</v>
      </c>
      <c r="J20" s="89">
        <v>1095.1566267588644</v>
      </c>
      <c r="K20" s="380">
        <v>203564</v>
      </c>
      <c r="L20" s="89">
        <v>1716.2580023972816</v>
      </c>
      <c r="M20" s="88">
        <v>86934</v>
      </c>
      <c r="N20" s="89">
        <v>1490.3679169254831</v>
      </c>
      <c r="O20" s="88">
        <v>0</v>
      </c>
      <c r="P20" s="89">
        <v>0</v>
      </c>
      <c r="Q20" s="88">
        <v>290498</v>
      </c>
      <c r="R20" s="384">
        <v>1648.6584709361173</v>
      </c>
      <c r="U20" s="350"/>
      <c r="V20" s="360"/>
      <c r="W20" s="351"/>
      <c r="X20" s="360"/>
      <c r="Y20" s="351"/>
      <c r="Z20" s="360"/>
      <c r="AA20" s="351"/>
      <c r="AB20" s="360"/>
      <c r="AC20" s="351"/>
      <c r="AD20" s="360"/>
      <c r="AE20" s="351"/>
      <c r="AF20" s="360"/>
      <c r="AG20" s="351"/>
      <c r="AH20" s="360"/>
      <c r="AI20" s="351"/>
      <c r="AJ20" s="360"/>
      <c r="AK20" s="351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</row>
    <row r="21" spans="2:70" ht="14.25" customHeight="1">
      <c r="B21" s="393" t="s">
        <v>22</v>
      </c>
      <c r="C21" s="88">
        <v>530</v>
      </c>
      <c r="D21" s="89">
        <v>1143.5056792452833</v>
      </c>
      <c r="E21" s="88">
        <v>273</v>
      </c>
      <c r="F21" s="89">
        <v>997.30794871794853</v>
      </c>
      <c r="G21" s="88">
        <v>0</v>
      </c>
      <c r="H21" s="89">
        <v>0</v>
      </c>
      <c r="I21" s="88">
        <v>803</v>
      </c>
      <c r="J21" s="89">
        <v>1093.802092154421</v>
      </c>
      <c r="K21" s="380">
        <v>936373</v>
      </c>
      <c r="L21" s="89">
        <v>1467.5186481348774</v>
      </c>
      <c r="M21" s="88">
        <v>630600</v>
      </c>
      <c r="N21" s="89">
        <v>1169.2724401522364</v>
      </c>
      <c r="O21" s="88">
        <v>0</v>
      </c>
      <c r="P21" s="89">
        <v>0</v>
      </c>
      <c r="Q21" s="88">
        <v>1566973</v>
      </c>
      <c r="R21" s="384">
        <v>1347.4948450739098</v>
      </c>
      <c r="U21" s="350"/>
      <c r="V21" s="360"/>
      <c r="W21" s="351"/>
      <c r="X21" s="360"/>
      <c r="Y21" s="351"/>
      <c r="Z21" s="360"/>
      <c r="AA21" s="351"/>
      <c r="AB21" s="360"/>
      <c r="AC21" s="351"/>
      <c r="AD21" s="360"/>
      <c r="AE21" s="351"/>
      <c r="AF21" s="360"/>
      <c r="AG21" s="351"/>
      <c r="AH21" s="360"/>
      <c r="AI21" s="351"/>
      <c r="AJ21" s="360"/>
      <c r="AK21" s="351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</row>
    <row r="22" spans="2:70" ht="14.25" customHeight="1">
      <c r="B22" s="393" t="s">
        <v>23</v>
      </c>
      <c r="C22" s="88">
        <v>12</v>
      </c>
      <c r="D22" s="89">
        <v>649.99666666666667</v>
      </c>
      <c r="E22" s="88">
        <v>25</v>
      </c>
      <c r="F22" s="89">
        <v>592.98360000000014</v>
      </c>
      <c r="G22" s="88">
        <v>0</v>
      </c>
      <c r="H22" s="89">
        <v>0</v>
      </c>
      <c r="I22" s="88">
        <v>37</v>
      </c>
      <c r="J22" s="89">
        <v>611.47432432432436</v>
      </c>
      <c r="K22" s="380">
        <v>886186</v>
      </c>
      <c r="L22" s="89">
        <v>1453.6493398564226</v>
      </c>
      <c r="M22" s="88">
        <v>568884</v>
      </c>
      <c r="N22" s="89">
        <v>987.24982520162337</v>
      </c>
      <c r="O22" s="88">
        <v>1</v>
      </c>
      <c r="P22" s="89">
        <v>1555.19</v>
      </c>
      <c r="Q22" s="88">
        <v>1455071</v>
      </c>
      <c r="R22" s="384">
        <v>1271.3028289616136</v>
      </c>
      <c r="U22" s="350"/>
      <c r="V22" s="360"/>
      <c r="W22" s="351"/>
      <c r="X22" s="360"/>
      <c r="Y22" s="351"/>
      <c r="Z22" s="360"/>
      <c r="AA22" s="351"/>
      <c r="AB22" s="360"/>
      <c r="AC22" s="351"/>
      <c r="AD22" s="360"/>
      <c r="AE22" s="351"/>
      <c r="AF22" s="360"/>
      <c r="AG22" s="351"/>
      <c r="AH22" s="360"/>
      <c r="AI22" s="351"/>
      <c r="AJ22" s="360"/>
      <c r="AK22" s="351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</row>
    <row r="23" spans="2:70" ht="14.25" customHeight="1">
      <c r="B23" s="393" t="s">
        <v>24</v>
      </c>
      <c r="C23" s="88">
        <v>38</v>
      </c>
      <c r="D23" s="89">
        <v>401.86368421052657</v>
      </c>
      <c r="E23" s="88">
        <v>118</v>
      </c>
      <c r="F23" s="89">
        <v>420.96237288135569</v>
      </c>
      <c r="G23" s="88">
        <v>0</v>
      </c>
      <c r="H23" s="89">
        <v>0</v>
      </c>
      <c r="I23" s="88">
        <v>156</v>
      </c>
      <c r="J23" s="89">
        <v>416.31012820512802</v>
      </c>
      <c r="K23" s="380">
        <v>714814</v>
      </c>
      <c r="L23" s="89">
        <v>1354.6479951987569</v>
      </c>
      <c r="M23" s="88">
        <v>450060</v>
      </c>
      <c r="N23" s="89">
        <v>799.06442709860823</v>
      </c>
      <c r="O23" s="88">
        <v>3</v>
      </c>
      <c r="P23" s="89">
        <v>660.93</v>
      </c>
      <c r="Q23" s="88">
        <v>1164877</v>
      </c>
      <c r="R23" s="384">
        <v>1139.9918368119586</v>
      </c>
      <c r="U23" s="350"/>
      <c r="V23" s="360"/>
      <c r="W23" s="351"/>
      <c r="X23" s="360"/>
      <c r="Y23" s="351"/>
      <c r="Z23" s="360"/>
      <c r="AA23" s="351"/>
      <c r="AB23" s="360"/>
      <c r="AC23" s="351"/>
      <c r="AD23" s="360"/>
      <c r="AE23" s="351"/>
      <c r="AF23" s="360"/>
      <c r="AG23" s="351"/>
      <c r="AH23" s="360"/>
      <c r="AI23" s="351"/>
      <c r="AJ23" s="360"/>
      <c r="AK23" s="351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</row>
    <row r="24" spans="2:70" ht="14.25" customHeight="1">
      <c r="B24" s="393" t="s">
        <v>25</v>
      </c>
      <c r="C24" s="88">
        <v>44</v>
      </c>
      <c r="D24" s="89">
        <v>405.98977272727296</v>
      </c>
      <c r="E24" s="88">
        <v>220</v>
      </c>
      <c r="F24" s="89">
        <v>417.56440909090861</v>
      </c>
      <c r="G24" s="88">
        <v>0</v>
      </c>
      <c r="H24" s="89">
        <v>0</v>
      </c>
      <c r="I24" s="88">
        <v>264</v>
      </c>
      <c r="J24" s="89">
        <v>415.63530303030268</v>
      </c>
      <c r="K24" s="380">
        <v>471225</v>
      </c>
      <c r="L24" s="89">
        <v>1198.2945530691304</v>
      </c>
      <c r="M24" s="88">
        <v>307272</v>
      </c>
      <c r="N24" s="89">
        <v>679.7929730987521</v>
      </c>
      <c r="O24" s="88">
        <v>5</v>
      </c>
      <c r="P24" s="89">
        <v>973.74400000000003</v>
      </c>
      <c r="Q24" s="88">
        <v>778502</v>
      </c>
      <c r="R24" s="384">
        <v>993.64236176657323</v>
      </c>
      <c r="U24" s="350"/>
      <c r="V24" s="360"/>
      <c r="W24" s="351"/>
      <c r="X24" s="360"/>
      <c r="Y24" s="351"/>
      <c r="Z24" s="360"/>
      <c r="AA24" s="351"/>
      <c r="AB24" s="360"/>
      <c r="AC24" s="351"/>
      <c r="AD24" s="360"/>
      <c r="AE24" s="351"/>
      <c r="AF24" s="360"/>
      <c r="AG24" s="351"/>
      <c r="AH24" s="360"/>
      <c r="AI24" s="351"/>
      <c r="AJ24" s="360"/>
      <c r="AK24" s="351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</row>
    <row r="25" spans="2:70" ht="14.25" customHeight="1">
      <c r="B25" s="393" t="s">
        <v>26</v>
      </c>
      <c r="C25" s="88">
        <v>144</v>
      </c>
      <c r="D25" s="89">
        <v>426.99777777777695</v>
      </c>
      <c r="E25" s="88">
        <v>4477</v>
      </c>
      <c r="F25" s="89">
        <v>414.28600625418528</v>
      </c>
      <c r="G25" s="88">
        <v>0</v>
      </c>
      <c r="H25" s="89">
        <v>0</v>
      </c>
      <c r="I25" s="88">
        <v>4621</v>
      </c>
      <c r="J25" s="89">
        <v>414.68213157324988</v>
      </c>
      <c r="K25" s="380">
        <v>507466</v>
      </c>
      <c r="L25" s="89">
        <v>1081.190425289567</v>
      </c>
      <c r="M25" s="88">
        <v>403192</v>
      </c>
      <c r="N25" s="89">
        <v>623.48815978490427</v>
      </c>
      <c r="O25" s="88">
        <v>26</v>
      </c>
      <c r="P25" s="89">
        <v>675.76615384615377</v>
      </c>
      <c r="Q25" s="88">
        <v>910684</v>
      </c>
      <c r="R25" s="384">
        <v>878.53787746352236</v>
      </c>
      <c r="U25" s="350"/>
      <c r="V25" s="360"/>
      <c r="W25" s="351"/>
      <c r="X25" s="360"/>
      <c r="Y25" s="351"/>
      <c r="Z25" s="360"/>
      <c r="AA25" s="351"/>
      <c r="AB25" s="360"/>
      <c r="AC25" s="351"/>
      <c r="AD25" s="360"/>
      <c r="AE25" s="351"/>
      <c r="AF25" s="360"/>
      <c r="AG25" s="351"/>
      <c r="AH25" s="360"/>
      <c r="AI25" s="351"/>
      <c r="AJ25" s="360"/>
      <c r="AK25" s="351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</row>
    <row r="26" spans="2:70" ht="14.25" customHeight="1">
      <c r="B26" s="393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0">
        <v>62</v>
      </c>
      <c r="L26" s="89">
        <v>1761.0043548387102</v>
      </c>
      <c r="M26" s="88">
        <v>18</v>
      </c>
      <c r="N26" s="89">
        <v>1044.4116666666666</v>
      </c>
      <c r="O26" s="88">
        <v>0</v>
      </c>
      <c r="P26" s="89">
        <v>0</v>
      </c>
      <c r="Q26" s="88">
        <v>80</v>
      </c>
      <c r="R26" s="384">
        <v>1599.7710000000004</v>
      </c>
      <c r="U26" s="350"/>
      <c r="V26" s="360"/>
      <c r="W26" s="351"/>
      <c r="X26" s="360"/>
      <c r="Y26" s="351"/>
      <c r="Z26" s="360"/>
      <c r="AA26" s="351"/>
      <c r="AB26" s="360"/>
      <c r="AC26" s="351"/>
      <c r="AD26" s="360"/>
      <c r="AE26" s="351"/>
      <c r="AF26" s="360"/>
      <c r="AG26" s="351"/>
      <c r="AH26" s="360"/>
      <c r="AI26" s="351"/>
      <c r="AJ26" s="360"/>
      <c r="AK26" s="351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</row>
    <row r="27" spans="2:70" ht="14.25" customHeight="1">
      <c r="B27" s="394" t="s">
        <v>6</v>
      </c>
      <c r="C27" s="90">
        <v>598800</v>
      </c>
      <c r="D27" s="91">
        <v>1047.2947472277897</v>
      </c>
      <c r="E27" s="90">
        <v>351893</v>
      </c>
      <c r="F27" s="91">
        <v>903.36934249899753</v>
      </c>
      <c r="G27" s="90">
        <v>1</v>
      </c>
      <c r="H27" s="91">
        <v>529.47</v>
      </c>
      <c r="I27" s="90">
        <v>950694</v>
      </c>
      <c r="J27" s="91">
        <v>994.0211804744747</v>
      </c>
      <c r="K27" s="381">
        <v>3731654</v>
      </c>
      <c r="L27" s="91">
        <v>1372.5599921857718</v>
      </c>
      <c r="M27" s="90">
        <v>2448186</v>
      </c>
      <c r="N27" s="91">
        <v>919.51366614301162</v>
      </c>
      <c r="O27" s="90">
        <v>35</v>
      </c>
      <c r="P27" s="91">
        <v>742.18914285714288</v>
      </c>
      <c r="Q27" s="90">
        <v>6179875</v>
      </c>
      <c r="R27" s="385">
        <v>1193.0800292821455</v>
      </c>
      <c r="U27" s="350"/>
      <c r="V27" s="348"/>
      <c r="W27" s="347"/>
      <c r="X27" s="348"/>
      <c r="Y27" s="347"/>
      <c r="Z27" s="348"/>
      <c r="AA27" s="347"/>
      <c r="AB27" s="348"/>
      <c r="AC27" s="347"/>
      <c r="AD27" s="348"/>
      <c r="AE27" s="347"/>
      <c r="AF27" s="348"/>
      <c r="AG27" s="347"/>
      <c r="AH27" s="348"/>
      <c r="AI27" s="347"/>
      <c r="AJ27" s="348"/>
      <c r="AK27" s="347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</row>
    <row r="28" spans="2:70" ht="14.25" customHeight="1" thickBot="1">
      <c r="B28" s="395" t="s">
        <v>27</v>
      </c>
      <c r="C28" s="92">
        <v>54.529957765037331</v>
      </c>
      <c r="D28" s="92" t="s">
        <v>214</v>
      </c>
      <c r="E28" s="92">
        <v>55.199137237739883</v>
      </c>
      <c r="F28" s="92" t="s">
        <v>214</v>
      </c>
      <c r="G28" s="92">
        <v>59</v>
      </c>
      <c r="H28" s="92" t="s">
        <v>214</v>
      </c>
      <c r="I28" s="92">
        <v>54.777656578874016</v>
      </c>
      <c r="J28" s="92" t="s">
        <v>214</v>
      </c>
      <c r="K28" s="382">
        <v>74.642923449294557</v>
      </c>
      <c r="L28" s="92" t="s">
        <v>214</v>
      </c>
      <c r="M28" s="92">
        <v>75.386167534254184</v>
      </c>
      <c r="N28" s="92" t="s">
        <v>214</v>
      </c>
      <c r="O28" s="92">
        <v>86.2</v>
      </c>
      <c r="P28" s="92" t="s">
        <v>214</v>
      </c>
      <c r="Q28" s="92">
        <v>74.93743012510933</v>
      </c>
      <c r="R28" s="386" t="s">
        <v>214</v>
      </c>
      <c r="U28" s="35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</row>
    <row r="30" spans="2:70" ht="14.25" customHeight="1" thickTop="1">
      <c r="B30" s="490" t="s">
        <v>0</v>
      </c>
      <c r="C30" s="484" t="s">
        <v>30</v>
      </c>
      <c r="D30" s="484"/>
      <c r="E30" s="484"/>
      <c r="F30" s="484"/>
      <c r="G30" s="484"/>
      <c r="H30" s="484"/>
      <c r="I30" s="484"/>
      <c r="J30" s="485"/>
      <c r="K30" s="483" t="s">
        <v>31</v>
      </c>
      <c r="L30" s="484"/>
      <c r="M30" s="484"/>
      <c r="N30" s="484"/>
      <c r="O30" s="484"/>
      <c r="P30" s="484"/>
      <c r="Q30" s="484"/>
      <c r="R30" s="485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</row>
    <row r="31" spans="2:70" ht="14.25" customHeight="1">
      <c r="B31" s="491"/>
      <c r="C31" s="493" t="s">
        <v>3</v>
      </c>
      <c r="D31" s="487"/>
      <c r="E31" s="488" t="s">
        <v>4</v>
      </c>
      <c r="F31" s="489"/>
      <c r="G31" s="486" t="s">
        <v>5</v>
      </c>
      <c r="H31" s="487"/>
      <c r="I31" s="486" t="s">
        <v>6</v>
      </c>
      <c r="J31" s="487"/>
      <c r="K31" s="486" t="s">
        <v>3</v>
      </c>
      <c r="L31" s="487"/>
      <c r="M31" s="488" t="s">
        <v>4</v>
      </c>
      <c r="N31" s="489"/>
      <c r="O31" s="486" t="s">
        <v>5</v>
      </c>
      <c r="P31" s="487"/>
      <c r="Q31" s="486" t="s">
        <v>6</v>
      </c>
      <c r="R31" s="487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</row>
    <row r="32" spans="2:70" ht="14.25" customHeight="1">
      <c r="B32" s="492"/>
      <c r="C32" s="388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</row>
    <row r="33" spans="2:70" ht="14.25" customHeight="1">
      <c r="B33" s="391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3">
        <v>0</v>
      </c>
      <c r="K33" s="88">
        <v>1256</v>
      </c>
      <c r="L33" s="89">
        <v>305.41355095541371</v>
      </c>
      <c r="M33" s="88">
        <v>1225</v>
      </c>
      <c r="N33" s="89">
        <v>302.69487346938712</v>
      </c>
      <c r="O33" s="88">
        <v>0</v>
      </c>
      <c r="P33" s="89">
        <v>0</v>
      </c>
      <c r="Q33" s="88">
        <v>2481</v>
      </c>
      <c r="R33" s="383">
        <v>304.07119709794392</v>
      </c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</row>
    <row r="34" spans="2:70" ht="14.25" customHeight="1">
      <c r="B34" s="392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4">
        <v>0</v>
      </c>
      <c r="K34" s="88">
        <v>5841</v>
      </c>
      <c r="L34" s="89">
        <v>309.29326142783833</v>
      </c>
      <c r="M34" s="88">
        <v>5584</v>
      </c>
      <c r="N34" s="89">
        <v>307.88033488538736</v>
      </c>
      <c r="O34" s="88">
        <v>0</v>
      </c>
      <c r="P34" s="89">
        <v>0</v>
      </c>
      <c r="Q34" s="88">
        <v>11425</v>
      </c>
      <c r="R34" s="384">
        <v>308.60268971553671</v>
      </c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</row>
    <row r="35" spans="2:70" ht="14.25" customHeight="1">
      <c r="B35" s="393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4">
        <v>0</v>
      </c>
      <c r="K35" s="88">
        <v>15908</v>
      </c>
      <c r="L35" s="89">
        <v>309.97665011314939</v>
      </c>
      <c r="M35" s="88">
        <v>15054</v>
      </c>
      <c r="N35" s="89">
        <v>306.91958947787856</v>
      </c>
      <c r="O35" s="88">
        <v>0</v>
      </c>
      <c r="P35" s="89">
        <v>0</v>
      </c>
      <c r="Q35" s="88">
        <v>30962</v>
      </c>
      <c r="R35" s="384">
        <v>308.49028002066933</v>
      </c>
      <c r="U35" s="350"/>
      <c r="V35" s="360"/>
      <c r="W35" s="351"/>
      <c r="X35" s="360"/>
      <c r="Y35" s="351"/>
      <c r="Z35" s="360"/>
      <c r="AA35" s="351"/>
      <c r="AB35" s="360"/>
      <c r="AC35" s="351"/>
      <c r="AD35" s="360"/>
      <c r="AE35" s="351"/>
      <c r="AF35" s="360"/>
      <c r="AG35" s="351"/>
      <c r="AH35" s="360"/>
      <c r="AI35" s="351"/>
      <c r="AJ35" s="360"/>
      <c r="AK35" s="351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</row>
    <row r="36" spans="2:70" ht="14.25" customHeight="1">
      <c r="B36" s="393" t="s">
        <v>12</v>
      </c>
      <c r="C36" s="88">
        <v>0</v>
      </c>
      <c r="D36" s="89">
        <v>0</v>
      </c>
      <c r="E36" s="88">
        <v>1</v>
      </c>
      <c r="F36" s="89">
        <v>821.96</v>
      </c>
      <c r="G36" s="88">
        <v>0</v>
      </c>
      <c r="H36" s="89">
        <v>0</v>
      </c>
      <c r="I36" s="88">
        <v>1</v>
      </c>
      <c r="J36" s="384">
        <v>821.96</v>
      </c>
      <c r="K36" s="88">
        <v>30086</v>
      </c>
      <c r="L36" s="89">
        <v>311.68878182543364</v>
      </c>
      <c r="M36" s="88">
        <v>29161</v>
      </c>
      <c r="N36" s="89">
        <v>311.51328966770672</v>
      </c>
      <c r="O36" s="88">
        <v>0</v>
      </c>
      <c r="P36" s="89">
        <v>0</v>
      </c>
      <c r="Q36" s="88">
        <v>59247</v>
      </c>
      <c r="R36" s="384">
        <v>311.60240569142724</v>
      </c>
      <c r="U36" s="350"/>
      <c r="V36" s="360"/>
      <c r="W36" s="351"/>
      <c r="X36" s="360"/>
      <c r="Y36" s="351"/>
      <c r="Z36" s="360"/>
      <c r="AA36" s="351"/>
      <c r="AB36" s="360"/>
      <c r="AC36" s="351"/>
      <c r="AD36" s="360"/>
      <c r="AE36" s="351"/>
      <c r="AF36" s="360"/>
      <c r="AG36" s="351"/>
      <c r="AH36" s="360"/>
      <c r="AI36" s="351"/>
      <c r="AJ36" s="360"/>
      <c r="AK36" s="351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</row>
    <row r="37" spans="2:70" ht="14.25" customHeight="1">
      <c r="B37" s="393" t="s">
        <v>13</v>
      </c>
      <c r="C37" s="88">
        <v>0</v>
      </c>
      <c r="D37" s="89">
        <v>0</v>
      </c>
      <c r="E37" s="88">
        <v>27</v>
      </c>
      <c r="F37" s="89">
        <v>741.35888888888883</v>
      </c>
      <c r="G37" s="88">
        <v>0</v>
      </c>
      <c r="H37" s="89">
        <v>0</v>
      </c>
      <c r="I37" s="88">
        <v>27</v>
      </c>
      <c r="J37" s="384">
        <v>741.35888888888883</v>
      </c>
      <c r="K37" s="88">
        <v>45370</v>
      </c>
      <c r="L37" s="89">
        <v>317.96111020498228</v>
      </c>
      <c r="M37" s="88">
        <v>43883</v>
      </c>
      <c r="N37" s="89">
        <v>316.26585283595119</v>
      </c>
      <c r="O37" s="88">
        <v>2</v>
      </c>
      <c r="P37" s="89">
        <v>415.64499999999998</v>
      </c>
      <c r="Q37" s="88">
        <v>89255</v>
      </c>
      <c r="R37" s="384">
        <v>317.12981099098192</v>
      </c>
      <c r="U37" s="350"/>
      <c r="V37" s="360"/>
      <c r="W37" s="351"/>
      <c r="X37" s="360"/>
      <c r="Y37" s="351"/>
      <c r="Z37" s="360"/>
      <c r="AA37" s="351"/>
      <c r="AB37" s="360"/>
      <c r="AC37" s="351"/>
      <c r="AD37" s="360"/>
      <c r="AE37" s="351"/>
      <c r="AF37" s="360"/>
      <c r="AG37" s="351"/>
      <c r="AH37" s="360"/>
      <c r="AI37" s="351"/>
      <c r="AJ37" s="360"/>
      <c r="AK37" s="351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</row>
    <row r="38" spans="2:70" ht="14.25" customHeight="1">
      <c r="B38" s="393" t="s">
        <v>14</v>
      </c>
      <c r="C38" s="88">
        <v>20</v>
      </c>
      <c r="D38" s="89">
        <v>798.90550000000007</v>
      </c>
      <c r="E38" s="88">
        <v>172</v>
      </c>
      <c r="F38" s="89">
        <v>722.35819767441831</v>
      </c>
      <c r="G38" s="88">
        <v>0</v>
      </c>
      <c r="H38" s="89">
        <v>0</v>
      </c>
      <c r="I38" s="88">
        <v>192</v>
      </c>
      <c r="J38" s="384">
        <v>730.33187499999974</v>
      </c>
      <c r="K38" s="88">
        <v>2846</v>
      </c>
      <c r="L38" s="89">
        <v>361.15223120168724</v>
      </c>
      <c r="M38" s="88">
        <v>2664</v>
      </c>
      <c r="N38" s="89">
        <v>369.56058933934037</v>
      </c>
      <c r="O38" s="88">
        <v>0</v>
      </c>
      <c r="P38" s="89">
        <v>0</v>
      </c>
      <c r="Q38" s="88">
        <v>5510</v>
      </c>
      <c r="R38" s="384">
        <v>365.21754264972861</v>
      </c>
      <c r="U38" s="350"/>
      <c r="V38" s="360"/>
      <c r="W38" s="351"/>
      <c r="X38" s="360"/>
      <c r="Y38" s="351"/>
      <c r="Z38" s="360"/>
      <c r="AA38" s="351"/>
      <c r="AB38" s="360"/>
      <c r="AC38" s="351"/>
      <c r="AD38" s="360"/>
      <c r="AE38" s="351"/>
      <c r="AF38" s="360"/>
      <c r="AG38" s="351"/>
      <c r="AH38" s="360"/>
      <c r="AI38" s="351"/>
      <c r="AJ38" s="360"/>
      <c r="AK38" s="351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</row>
    <row r="39" spans="2:70" ht="14.25" customHeight="1">
      <c r="B39" s="393" t="s">
        <v>15</v>
      </c>
      <c r="C39" s="88">
        <v>119</v>
      </c>
      <c r="D39" s="89">
        <v>685.77168067226876</v>
      </c>
      <c r="E39" s="88">
        <v>1090</v>
      </c>
      <c r="F39" s="89">
        <v>784.96033944954138</v>
      </c>
      <c r="G39" s="88">
        <v>0</v>
      </c>
      <c r="H39" s="89">
        <v>0</v>
      </c>
      <c r="I39" s="88">
        <v>1209</v>
      </c>
      <c r="J39" s="384">
        <v>775.19735318444998</v>
      </c>
      <c r="K39" s="88">
        <v>2246</v>
      </c>
      <c r="L39" s="89">
        <v>359.12987533392783</v>
      </c>
      <c r="M39" s="88">
        <v>1453</v>
      </c>
      <c r="N39" s="89">
        <v>357.72486579490618</v>
      </c>
      <c r="O39" s="88">
        <v>0</v>
      </c>
      <c r="P39" s="89">
        <v>0</v>
      </c>
      <c r="Q39" s="88">
        <v>3699</v>
      </c>
      <c r="R39" s="384">
        <v>358.57797512841324</v>
      </c>
      <c r="U39" s="350"/>
      <c r="V39" s="360"/>
      <c r="W39" s="351"/>
      <c r="X39" s="360"/>
      <c r="Y39" s="351"/>
      <c r="Z39" s="360"/>
      <c r="AA39" s="351"/>
      <c r="AB39" s="360"/>
      <c r="AC39" s="351"/>
      <c r="AD39" s="360"/>
      <c r="AE39" s="351"/>
      <c r="AF39" s="360"/>
      <c r="AG39" s="351"/>
      <c r="AH39" s="360"/>
      <c r="AI39" s="351"/>
      <c r="AJ39" s="360"/>
      <c r="AK39" s="351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</row>
    <row r="40" spans="2:70" ht="14.25" customHeight="1">
      <c r="B40" s="393" t="s">
        <v>16</v>
      </c>
      <c r="C40" s="88">
        <v>653</v>
      </c>
      <c r="D40" s="89">
        <v>683.83214395099537</v>
      </c>
      <c r="E40" s="88">
        <v>3525</v>
      </c>
      <c r="F40" s="89">
        <v>805.02360283687938</v>
      </c>
      <c r="G40" s="88">
        <v>0</v>
      </c>
      <c r="H40" s="89">
        <v>0</v>
      </c>
      <c r="I40" s="88">
        <v>4178</v>
      </c>
      <c r="J40" s="384">
        <v>786.08199856390615</v>
      </c>
      <c r="K40" s="88">
        <v>3601</v>
      </c>
      <c r="L40" s="89">
        <v>390.21542627048177</v>
      </c>
      <c r="M40" s="88">
        <v>2384</v>
      </c>
      <c r="N40" s="89">
        <v>400.94470637584044</v>
      </c>
      <c r="O40" s="88">
        <v>0</v>
      </c>
      <c r="P40" s="89">
        <v>0</v>
      </c>
      <c r="Q40" s="88">
        <v>5985</v>
      </c>
      <c r="R40" s="384">
        <v>394.48921136173908</v>
      </c>
      <c r="U40" s="350"/>
      <c r="V40" s="360"/>
      <c r="W40" s="351"/>
      <c r="X40" s="360"/>
      <c r="Y40" s="351"/>
      <c r="Z40" s="360"/>
      <c r="AA40" s="351"/>
      <c r="AB40" s="360"/>
      <c r="AC40" s="351"/>
      <c r="AD40" s="360"/>
      <c r="AE40" s="351"/>
      <c r="AF40" s="360"/>
      <c r="AG40" s="351"/>
      <c r="AH40" s="360"/>
      <c r="AI40" s="351"/>
      <c r="AJ40" s="360"/>
      <c r="AK40" s="351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</row>
    <row r="41" spans="2:70" ht="14.25" customHeight="1">
      <c r="B41" s="393" t="s">
        <v>17</v>
      </c>
      <c r="C41" s="88">
        <v>2026</v>
      </c>
      <c r="D41" s="89">
        <v>709.7173543928925</v>
      </c>
      <c r="E41" s="88">
        <v>10005</v>
      </c>
      <c r="F41" s="89">
        <v>821.71650174912679</v>
      </c>
      <c r="G41" s="88">
        <v>0</v>
      </c>
      <c r="H41" s="89">
        <v>0</v>
      </c>
      <c r="I41" s="88">
        <v>12031</v>
      </c>
      <c r="J41" s="384">
        <v>802.85603524229191</v>
      </c>
      <c r="K41" s="88">
        <v>6480</v>
      </c>
      <c r="L41" s="89">
        <v>432.79831172839476</v>
      </c>
      <c r="M41" s="88">
        <v>4584</v>
      </c>
      <c r="N41" s="89">
        <v>430.39144851658074</v>
      </c>
      <c r="O41" s="88">
        <v>0</v>
      </c>
      <c r="P41" s="89">
        <v>0</v>
      </c>
      <c r="Q41" s="88">
        <v>11064</v>
      </c>
      <c r="R41" s="384">
        <v>431.80110809833735</v>
      </c>
      <c r="U41" s="350"/>
      <c r="V41" s="360"/>
      <c r="W41" s="351"/>
      <c r="X41" s="360"/>
      <c r="Y41" s="351"/>
      <c r="Z41" s="360"/>
      <c r="AA41" s="351"/>
      <c r="AB41" s="360"/>
      <c r="AC41" s="351"/>
      <c r="AD41" s="360"/>
      <c r="AE41" s="351"/>
      <c r="AF41" s="360"/>
      <c r="AG41" s="351"/>
      <c r="AH41" s="360"/>
      <c r="AI41" s="351"/>
      <c r="AJ41" s="360"/>
      <c r="AK41" s="351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</row>
    <row r="42" spans="2:70" ht="14.25" customHeight="1">
      <c r="B42" s="393" t="s">
        <v>18</v>
      </c>
      <c r="C42" s="88">
        <v>4490</v>
      </c>
      <c r="D42" s="89">
        <v>703.37788418708158</v>
      </c>
      <c r="E42" s="88">
        <v>21544</v>
      </c>
      <c r="F42" s="89">
        <v>802.54644819903433</v>
      </c>
      <c r="G42" s="88">
        <v>0</v>
      </c>
      <c r="H42" s="89">
        <v>0</v>
      </c>
      <c r="I42" s="88">
        <v>26034</v>
      </c>
      <c r="J42" s="384">
        <v>785.4431658600289</v>
      </c>
      <c r="K42" s="88">
        <v>10374</v>
      </c>
      <c r="L42" s="89">
        <v>478.75267881241342</v>
      </c>
      <c r="M42" s="88">
        <v>7103</v>
      </c>
      <c r="N42" s="89">
        <v>485.3330986906924</v>
      </c>
      <c r="O42" s="88">
        <v>0</v>
      </c>
      <c r="P42" s="89">
        <v>0</v>
      </c>
      <c r="Q42" s="88">
        <v>17477</v>
      </c>
      <c r="R42" s="384">
        <v>481.42709217828951</v>
      </c>
      <c r="U42" s="350"/>
      <c r="V42" s="360"/>
      <c r="W42" s="351"/>
      <c r="X42" s="360"/>
      <c r="Y42" s="351"/>
      <c r="Z42" s="360"/>
      <c r="AA42" s="351"/>
      <c r="AB42" s="360"/>
      <c r="AC42" s="351"/>
      <c r="AD42" s="360"/>
      <c r="AE42" s="351"/>
      <c r="AF42" s="360"/>
      <c r="AG42" s="351"/>
      <c r="AH42" s="360"/>
      <c r="AI42" s="351"/>
      <c r="AJ42" s="360"/>
      <c r="AK42" s="351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</row>
    <row r="43" spans="2:70" ht="14.25" customHeight="1">
      <c r="B43" s="393" t="s">
        <v>19</v>
      </c>
      <c r="C43" s="88">
        <v>8430</v>
      </c>
      <c r="D43" s="89">
        <v>673.34953380782929</v>
      </c>
      <c r="E43" s="88">
        <v>44908</v>
      </c>
      <c r="F43" s="89">
        <v>771.71083103233207</v>
      </c>
      <c r="G43" s="88">
        <v>0</v>
      </c>
      <c r="H43" s="89">
        <v>0</v>
      </c>
      <c r="I43" s="88">
        <v>53338</v>
      </c>
      <c r="J43" s="384">
        <v>756.16495875360852</v>
      </c>
      <c r="K43" s="88">
        <v>13404</v>
      </c>
      <c r="L43" s="89">
        <v>542.34033124440327</v>
      </c>
      <c r="M43" s="88">
        <v>9350</v>
      </c>
      <c r="N43" s="89">
        <v>550.50337967914163</v>
      </c>
      <c r="O43" s="88">
        <v>1</v>
      </c>
      <c r="P43" s="89">
        <v>392.13</v>
      </c>
      <c r="Q43" s="88">
        <v>22755</v>
      </c>
      <c r="R43" s="384">
        <v>545.687916062402</v>
      </c>
      <c r="U43" s="350"/>
      <c r="V43" s="360"/>
      <c r="W43" s="351"/>
      <c r="X43" s="360"/>
      <c r="Y43" s="351"/>
      <c r="Z43" s="360"/>
      <c r="AA43" s="351"/>
      <c r="AB43" s="360"/>
      <c r="AC43" s="351"/>
      <c r="AD43" s="360"/>
      <c r="AE43" s="351"/>
      <c r="AF43" s="360"/>
      <c r="AG43" s="351"/>
      <c r="AH43" s="360"/>
      <c r="AI43" s="351"/>
      <c r="AJ43" s="360"/>
      <c r="AK43" s="351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</row>
    <row r="44" spans="2:70" ht="14.25" customHeight="1">
      <c r="B44" s="393" t="s">
        <v>20</v>
      </c>
      <c r="C44" s="88">
        <v>13829</v>
      </c>
      <c r="D44" s="89">
        <v>655.0145983079052</v>
      </c>
      <c r="E44" s="88">
        <v>81051</v>
      </c>
      <c r="F44" s="89">
        <v>764.94470839348173</v>
      </c>
      <c r="G44" s="88">
        <v>0</v>
      </c>
      <c r="H44" s="89">
        <v>0</v>
      </c>
      <c r="I44" s="88">
        <v>94880</v>
      </c>
      <c r="J44" s="384">
        <v>748.9221167790904</v>
      </c>
      <c r="K44" s="88">
        <v>14539</v>
      </c>
      <c r="L44" s="89">
        <v>591.16068711740741</v>
      </c>
      <c r="M44" s="88">
        <v>10551</v>
      </c>
      <c r="N44" s="89">
        <v>599.36204056487406</v>
      </c>
      <c r="O44" s="88">
        <v>0</v>
      </c>
      <c r="P44" s="89">
        <v>0</v>
      </c>
      <c r="Q44" s="88">
        <v>25090</v>
      </c>
      <c r="R44" s="384">
        <v>594.6095703467505</v>
      </c>
      <c r="U44" s="350"/>
      <c r="V44" s="360"/>
      <c r="W44" s="351"/>
      <c r="X44" s="360"/>
      <c r="Y44" s="351"/>
      <c r="Z44" s="360"/>
      <c r="AA44" s="351"/>
      <c r="AB44" s="360"/>
      <c r="AC44" s="351"/>
      <c r="AD44" s="360"/>
      <c r="AE44" s="351"/>
      <c r="AF44" s="360"/>
      <c r="AG44" s="351"/>
      <c r="AH44" s="360"/>
      <c r="AI44" s="351"/>
      <c r="AJ44" s="360"/>
      <c r="AK44" s="351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</row>
    <row r="45" spans="2:70" ht="14.25" customHeight="1">
      <c r="B45" s="393" t="s">
        <v>21</v>
      </c>
      <c r="C45" s="88">
        <v>20095</v>
      </c>
      <c r="D45" s="89">
        <v>644.06373675043631</v>
      </c>
      <c r="E45" s="88">
        <v>128100</v>
      </c>
      <c r="F45" s="89">
        <v>793.72632146760452</v>
      </c>
      <c r="G45" s="88">
        <v>1</v>
      </c>
      <c r="H45" s="89">
        <v>790.95</v>
      </c>
      <c r="I45" s="88">
        <v>148196</v>
      </c>
      <c r="J45" s="384">
        <v>773.43243758266192</v>
      </c>
      <c r="K45" s="88">
        <v>11833</v>
      </c>
      <c r="L45" s="89">
        <v>621.96018338544502</v>
      </c>
      <c r="M45" s="88">
        <v>9541</v>
      </c>
      <c r="N45" s="89">
        <v>628.5791457918441</v>
      </c>
      <c r="O45" s="88">
        <v>0</v>
      </c>
      <c r="P45" s="89">
        <v>0</v>
      </c>
      <c r="Q45" s="88">
        <v>21374</v>
      </c>
      <c r="R45" s="384">
        <v>624.91477870309518</v>
      </c>
      <c r="U45" s="350"/>
      <c r="V45" s="360"/>
      <c r="W45" s="351"/>
      <c r="X45" s="360"/>
      <c r="Y45" s="351"/>
      <c r="Z45" s="360"/>
      <c r="AA45" s="351"/>
      <c r="AB45" s="360"/>
      <c r="AC45" s="351"/>
      <c r="AD45" s="360"/>
      <c r="AE45" s="351"/>
      <c r="AF45" s="360"/>
      <c r="AG45" s="351"/>
      <c r="AH45" s="360"/>
      <c r="AI45" s="351"/>
      <c r="AJ45" s="360"/>
      <c r="AK45" s="351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</row>
    <row r="46" spans="2:70" ht="14.25" customHeight="1">
      <c r="B46" s="393" t="s">
        <v>22</v>
      </c>
      <c r="C46" s="88">
        <v>23363</v>
      </c>
      <c r="D46" s="89">
        <v>591.75913153276463</v>
      </c>
      <c r="E46" s="88">
        <v>177826</v>
      </c>
      <c r="F46" s="89">
        <v>801.19668316219133</v>
      </c>
      <c r="G46" s="88">
        <v>0</v>
      </c>
      <c r="H46" s="89">
        <v>0</v>
      </c>
      <c r="I46" s="88">
        <v>201189</v>
      </c>
      <c r="J46" s="384">
        <v>776.87582308177798</v>
      </c>
      <c r="K46" s="88">
        <v>7791</v>
      </c>
      <c r="L46" s="89">
        <v>637.8896252085716</v>
      </c>
      <c r="M46" s="88">
        <v>7181</v>
      </c>
      <c r="N46" s="89">
        <v>645.92389500069305</v>
      </c>
      <c r="O46" s="88">
        <v>0</v>
      </c>
      <c r="P46" s="89">
        <v>0</v>
      </c>
      <c r="Q46" s="88">
        <v>14972</v>
      </c>
      <c r="R46" s="384">
        <v>641.74309110339016</v>
      </c>
      <c r="U46" s="350"/>
      <c r="V46" s="360"/>
      <c r="W46" s="351"/>
      <c r="X46" s="360"/>
      <c r="Y46" s="351"/>
      <c r="Z46" s="360"/>
      <c r="AA46" s="351"/>
      <c r="AB46" s="360"/>
      <c r="AC46" s="351"/>
      <c r="AD46" s="360"/>
      <c r="AE46" s="351"/>
      <c r="AF46" s="360"/>
      <c r="AG46" s="351"/>
      <c r="AH46" s="360"/>
      <c r="AI46" s="351"/>
      <c r="AJ46" s="360"/>
      <c r="AK46" s="351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</row>
    <row r="47" spans="2:70" ht="14.25" customHeight="1">
      <c r="B47" s="393" t="s">
        <v>23</v>
      </c>
      <c r="C47" s="88">
        <v>24901</v>
      </c>
      <c r="D47" s="89">
        <v>529.68966908959464</v>
      </c>
      <c r="E47" s="88">
        <v>254753</v>
      </c>
      <c r="F47" s="89">
        <v>807.60927498400247</v>
      </c>
      <c r="G47" s="88">
        <v>1</v>
      </c>
      <c r="H47" s="89">
        <v>689.7</v>
      </c>
      <c r="I47" s="88">
        <v>279655</v>
      </c>
      <c r="J47" s="384">
        <v>782.86237607051385</v>
      </c>
      <c r="K47" s="88">
        <v>4778</v>
      </c>
      <c r="L47" s="89">
        <v>620.12608622854702</v>
      </c>
      <c r="M47" s="88">
        <v>5407</v>
      </c>
      <c r="N47" s="89">
        <v>638.01965600147787</v>
      </c>
      <c r="O47" s="88">
        <v>1</v>
      </c>
      <c r="P47" s="89">
        <v>747.69</v>
      </c>
      <c r="Q47" s="88">
        <v>10186</v>
      </c>
      <c r="R47" s="384">
        <v>629.63699293147351</v>
      </c>
      <c r="U47" s="350"/>
      <c r="V47" s="360"/>
      <c r="W47" s="351"/>
      <c r="X47" s="360"/>
      <c r="Y47" s="351"/>
      <c r="Z47" s="360"/>
      <c r="AA47" s="351"/>
      <c r="AB47" s="360"/>
      <c r="AC47" s="351"/>
      <c r="AD47" s="360"/>
      <c r="AE47" s="351"/>
      <c r="AF47" s="360"/>
      <c r="AG47" s="351"/>
      <c r="AH47" s="360"/>
      <c r="AI47" s="351"/>
      <c r="AJ47" s="360"/>
      <c r="AK47" s="351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</row>
    <row r="48" spans="2:70" ht="14.25" customHeight="1">
      <c r="B48" s="393" t="s">
        <v>24</v>
      </c>
      <c r="C48" s="88">
        <v>25022</v>
      </c>
      <c r="D48" s="89">
        <v>474.03459515626224</v>
      </c>
      <c r="E48" s="88">
        <v>337607</v>
      </c>
      <c r="F48" s="89">
        <v>784.69305876359101</v>
      </c>
      <c r="G48" s="88">
        <v>1</v>
      </c>
      <c r="H48" s="89">
        <v>656.79</v>
      </c>
      <c r="I48" s="88">
        <v>362630</v>
      </c>
      <c r="J48" s="384">
        <v>763.25681802388033</v>
      </c>
      <c r="K48" s="88">
        <v>2576</v>
      </c>
      <c r="L48" s="89">
        <v>612.13491847826401</v>
      </c>
      <c r="M48" s="88">
        <v>3646</v>
      </c>
      <c r="N48" s="89">
        <v>614.23668403730301</v>
      </c>
      <c r="O48" s="88">
        <v>0</v>
      </c>
      <c r="P48" s="89">
        <v>0</v>
      </c>
      <c r="Q48" s="88">
        <v>6222</v>
      </c>
      <c r="R48" s="384">
        <v>613.36652201864592</v>
      </c>
      <c r="U48" s="350"/>
      <c r="V48" s="360"/>
      <c r="W48" s="351"/>
      <c r="X48" s="360"/>
      <c r="Y48" s="351"/>
      <c r="Z48" s="360"/>
      <c r="AA48" s="351"/>
      <c r="AB48" s="360"/>
      <c r="AC48" s="351"/>
      <c r="AD48" s="360"/>
      <c r="AE48" s="351"/>
      <c r="AF48" s="360"/>
      <c r="AG48" s="351"/>
      <c r="AH48" s="360"/>
      <c r="AI48" s="351"/>
      <c r="AJ48" s="360"/>
      <c r="AK48" s="351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</row>
    <row r="49" spans="2:70" ht="14.25" customHeight="1">
      <c r="B49" s="393" t="s">
        <v>25</v>
      </c>
      <c r="C49" s="88">
        <v>23371</v>
      </c>
      <c r="D49" s="89">
        <v>443.41752898891775</v>
      </c>
      <c r="E49" s="88">
        <v>371406</v>
      </c>
      <c r="F49" s="89">
        <v>759.15353957663501</v>
      </c>
      <c r="G49" s="88">
        <v>8</v>
      </c>
      <c r="H49" s="89">
        <v>790.14249999999993</v>
      </c>
      <c r="I49" s="88">
        <v>394785</v>
      </c>
      <c r="J49" s="384">
        <v>740.46281325278233</v>
      </c>
      <c r="K49" s="88">
        <v>964</v>
      </c>
      <c r="L49" s="89">
        <v>607.86810165974919</v>
      </c>
      <c r="M49" s="88">
        <v>1962</v>
      </c>
      <c r="N49" s="89">
        <v>617.45985728848393</v>
      </c>
      <c r="O49" s="88">
        <v>0</v>
      </c>
      <c r="P49" s="89">
        <v>0</v>
      </c>
      <c r="Q49" s="88">
        <v>2926</v>
      </c>
      <c r="R49" s="384">
        <v>614.29975734791651</v>
      </c>
      <c r="U49" s="350"/>
      <c r="V49" s="360"/>
      <c r="W49" s="351"/>
      <c r="X49" s="360"/>
      <c r="Y49" s="351"/>
      <c r="Z49" s="360"/>
      <c r="AA49" s="351"/>
      <c r="AB49" s="360"/>
      <c r="AC49" s="351"/>
      <c r="AD49" s="360"/>
      <c r="AE49" s="351"/>
      <c r="AF49" s="360"/>
      <c r="AG49" s="351"/>
      <c r="AH49" s="360"/>
      <c r="AI49" s="351"/>
      <c r="AJ49" s="360"/>
      <c r="AK49" s="351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</row>
    <row r="50" spans="2:70" ht="14.25" customHeight="1">
      <c r="B50" s="393" t="s">
        <v>26</v>
      </c>
      <c r="C50" s="88">
        <v>46465</v>
      </c>
      <c r="D50" s="89">
        <v>410.15172753685329</v>
      </c>
      <c r="E50" s="88">
        <v>729275</v>
      </c>
      <c r="F50" s="89">
        <v>715.74146420759223</v>
      </c>
      <c r="G50" s="88">
        <v>4</v>
      </c>
      <c r="H50" s="89">
        <v>519.5</v>
      </c>
      <c r="I50" s="88">
        <v>775744</v>
      </c>
      <c r="J50" s="384">
        <v>697.43644079746889</v>
      </c>
      <c r="K50" s="88">
        <v>575</v>
      </c>
      <c r="L50" s="89">
        <v>644.74005217390959</v>
      </c>
      <c r="M50" s="88">
        <v>1716</v>
      </c>
      <c r="N50" s="89">
        <v>633.96289044289551</v>
      </c>
      <c r="O50" s="88">
        <v>0</v>
      </c>
      <c r="P50" s="89">
        <v>0</v>
      </c>
      <c r="Q50" s="88">
        <v>2291</v>
      </c>
      <c r="R50" s="384">
        <v>636.6677651680518</v>
      </c>
      <c r="U50" s="350"/>
      <c r="V50" s="360"/>
      <c r="W50" s="351"/>
      <c r="X50" s="360"/>
      <c r="Y50" s="351"/>
      <c r="Z50" s="360"/>
      <c r="AA50" s="351"/>
      <c r="AB50" s="360"/>
      <c r="AC50" s="351"/>
      <c r="AD50" s="360"/>
      <c r="AE50" s="351"/>
      <c r="AF50" s="360"/>
      <c r="AG50" s="351"/>
      <c r="AH50" s="360"/>
      <c r="AI50" s="351"/>
      <c r="AJ50" s="360"/>
      <c r="AK50" s="351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</row>
    <row r="51" spans="2:70" ht="14.25" customHeight="1">
      <c r="B51" s="393" t="s">
        <v>5</v>
      </c>
      <c r="C51" s="88">
        <v>0</v>
      </c>
      <c r="D51" s="89">
        <v>0</v>
      </c>
      <c r="E51" s="88">
        <v>13</v>
      </c>
      <c r="F51" s="89">
        <v>662.84384615384613</v>
      </c>
      <c r="G51" s="88">
        <v>0</v>
      </c>
      <c r="H51" s="89">
        <v>0</v>
      </c>
      <c r="I51" s="88">
        <v>13</v>
      </c>
      <c r="J51" s="384">
        <v>662.84384615384613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4">
        <v>733.3</v>
      </c>
      <c r="U51" s="350"/>
      <c r="V51" s="360"/>
      <c r="W51" s="351"/>
      <c r="X51" s="360"/>
      <c r="Y51" s="351"/>
      <c r="Z51" s="360"/>
      <c r="AA51" s="351"/>
      <c r="AB51" s="360"/>
      <c r="AC51" s="351"/>
      <c r="AD51" s="360"/>
      <c r="AE51" s="351"/>
      <c r="AF51" s="360"/>
      <c r="AG51" s="351"/>
      <c r="AH51" s="360"/>
      <c r="AI51" s="351"/>
      <c r="AJ51" s="360"/>
      <c r="AK51" s="351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</row>
    <row r="52" spans="2:70" ht="14.25" customHeight="1">
      <c r="B52" s="394" t="s">
        <v>6</v>
      </c>
      <c r="C52" s="389">
        <v>192784</v>
      </c>
      <c r="D52" s="91">
        <v>524.49555668520145</v>
      </c>
      <c r="E52" s="90">
        <v>2161303</v>
      </c>
      <c r="F52" s="91">
        <v>760.99885492686167</v>
      </c>
      <c r="G52" s="90">
        <v>15</v>
      </c>
      <c r="H52" s="91">
        <v>702.43866666666668</v>
      </c>
      <c r="I52" s="90">
        <v>2354102</v>
      </c>
      <c r="J52" s="385">
        <v>741.6305649160447</v>
      </c>
      <c r="K52" s="90">
        <v>180468</v>
      </c>
      <c r="L52" s="91">
        <v>419.05367455726184</v>
      </c>
      <c r="M52" s="90">
        <v>162450</v>
      </c>
      <c r="N52" s="91">
        <v>416.43308642659264</v>
      </c>
      <c r="O52" s="90">
        <v>4</v>
      </c>
      <c r="P52" s="91">
        <v>492.77750000000003</v>
      </c>
      <c r="Q52" s="90">
        <v>342922</v>
      </c>
      <c r="R52" s="385">
        <v>417.81310192988462</v>
      </c>
      <c r="U52" s="350"/>
      <c r="V52" s="360"/>
      <c r="W52" s="351"/>
      <c r="X52" s="360"/>
      <c r="Y52" s="351"/>
      <c r="Z52" s="360"/>
      <c r="AA52" s="351"/>
      <c r="AB52" s="360"/>
      <c r="AC52" s="351"/>
      <c r="AD52" s="360"/>
      <c r="AE52" s="351"/>
      <c r="AF52" s="360"/>
      <c r="AG52" s="351"/>
      <c r="AH52" s="360"/>
      <c r="AI52" s="351"/>
      <c r="AJ52" s="360"/>
      <c r="AK52" s="351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</row>
    <row r="53" spans="2:70" ht="14.25" customHeight="1" thickBot="1">
      <c r="B53" s="395" t="s">
        <v>27</v>
      </c>
      <c r="C53" s="390">
        <v>73.51730952776164</v>
      </c>
      <c r="D53" s="92" t="s">
        <v>214</v>
      </c>
      <c r="E53" s="92">
        <v>78.03575919936705</v>
      </c>
      <c r="F53" s="92" t="s">
        <v>214</v>
      </c>
      <c r="G53" s="92">
        <v>82.466666666666669</v>
      </c>
      <c r="H53" s="92" t="s">
        <v>214</v>
      </c>
      <c r="I53" s="92">
        <v>77.665756902139208</v>
      </c>
      <c r="J53" s="386" t="s">
        <v>214</v>
      </c>
      <c r="K53" s="92">
        <v>34.664023538799121</v>
      </c>
      <c r="L53" s="92" t="s">
        <v>214</v>
      </c>
      <c r="M53" s="92">
        <v>34.314135513299561</v>
      </c>
      <c r="N53" s="92" t="s">
        <v>214</v>
      </c>
      <c r="O53" s="92">
        <v>42</v>
      </c>
      <c r="P53" s="92" t="s">
        <v>214</v>
      </c>
      <c r="Q53" s="92">
        <v>34.498359680509502</v>
      </c>
      <c r="R53" s="386" t="s">
        <v>214</v>
      </c>
      <c r="U53" s="350"/>
      <c r="V53" s="360"/>
      <c r="W53" s="351"/>
      <c r="X53" s="360"/>
      <c r="Y53" s="351"/>
      <c r="Z53" s="360"/>
      <c r="AA53" s="351"/>
      <c r="AB53" s="360"/>
      <c r="AC53" s="351"/>
      <c r="AD53" s="360"/>
      <c r="AE53" s="351"/>
      <c r="AF53" s="360"/>
      <c r="AG53" s="351"/>
      <c r="AH53" s="360"/>
      <c r="AI53" s="351"/>
      <c r="AJ53" s="360"/>
      <c r="AK53" s="351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0"/>
      <c r="V54" s="348"/>
      <c r="W54" s="347"/>
      <c r="X54" s="348"/>
      <c r="Y54" s="347"/>
      <c r="Z54" s="348"/>
      <c r="AA54" s="347"/>
      <c r="AB54" s="348"/>
      <c r="AC54" s="347"/>
      <c r="AD54" s="348"/>
      <c r="AE54" s="347"/>
      <c r="AF54" s="348"/>
      <c r="AG54" s="347"/>
      <c r="AH54" s="348"/>
      <c r="AI54" s="347"/>
      <c r="AJ54" s="348"/>
      <c r="AK54" s="347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</row>
    <row r="55" spans="2:70" ht="14.25" customHeight="1" thickTop="1">
      <c r="B55" s="480" t="s">
        <v>0</v>
      </c>
      <c r="C55" s="483" t="s">
        <v>1</v>
      </c>
      <c r="D55" s="484"/>
      <c r="E55" s="484"/>
      <c r="F55" s="484"/>
      <c r="G55" s="484"/>
      <c r="H55" s="484"/>
      <c r="I55" s="484"/>
      <c r="J55" s="485"/>
      <c r="K55" s="483" t="s">
        <v>2</v>
      </c>
      <c r="L55" s="484"/>
      <c r="M55" s="484"/>
      <c r="N55" s="484"/>
      <c r="O55" s="484"/>
      <c r="P55" s="484"/>
      <c r="Q55" s="484"/>
      <c r="R55" s="485"/>
      <c r="U55" s="35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</row>
    <row r="56" spans="2:70" ht="14.25" customHeight="1">
      <c r="B56" s="481"/>
      <c r="C56" s="486" t="s">
        <v>3</v>
      </c>
      <c r="D56" s="487"/>
      <c r="E56" s="488" t="s">
        <v>4</v>
      </c>
      <c r="F56" s="489"/>
      <c r="G56" s="486" t="s">
        <v>5</v>
      </c>
      <c r="H56" s="487"/>
      <c r="I56" s="486" t="s">
        <v>6</v>
      </c>
      <c r="J56" s="487"/>
      <c r="K56" s="486" t="s">
        <v>3</v>
      </c>
      <c r="L56" s="487"/>
      <c r="M56" s="488" t="s">
        <v>4</v>
      </c>
      <c r="N56" s="489"/>
      <c r="O56" s="486" t="s">
        <v>5</v>
      </c>
      <c r="P56" s="487"/>
      <c r="Q56" s="486" t="s">
        <v>6</v>
      </c>
      <c r="R56" s="487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</row>
    <row r="57" spans="2:70" ht="14.25" customHeight="1">
      <c r="B57" s="482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</row>
    <row r="58" spans="2:70" ht="14.25" customHeight="1">
      <c r="B58" s="391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3">
        <v>0</v>
      </c>
      <c r="K58" s="88">
        <v>1256</v>
      </c>
      <c r="L58" s="89">
        <v>305.41355095541371</v>
      </c>
      <c r="M58" s="88">
        <v>1225</v>
      </c>
      <c r="N58" s="89">
        <v>302.69487346938712</v>
      </c>
      <c r="O58" s="88">
        <v>0</v>
      </c>
      <c r="P58" s="89">
        <v>0</v>
      </c>
      <c r="Q58" s="88">
        <v>2481</v>
      </c>
      <c r="R58" s="383">
        <v>304.07119709794392</v>
      </c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</row>
    <row r="59" spans="2:70" ht="14.25" customHeight="1">
      <c r="B59" s="392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4">
        <v>210.80000000000004</v>
      </c>
      <c r="K59" s="88">
        <v>5842</v>
      </c>
      <c r="L59" s="89">
        <v>309.27640191715227</v>
      </c>
      <c r="M59" s="88">
        <v>5586</v>
      </c>
      <c r="N59" s="89">
        <v>307.84557644110333</v>
      </c>
      <c r="O59" s="88">
        <v>0</v>
      </c>
      <c r="P59" s="89">
        <v>0</v>
      </c>
      <c r="Q59" s="88">
        <v>11428</v>
      </c>
      <c r="R59" s="384">
        <v>308.57701522576184</v>
      </c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</row>
    <row r="60" spans="2:70" ht="14.25" customHeight="1">
      <c r="B60" s="393" t="s">
        <v>11</v>
      </c>
      <c r="C60" s="88">
        <v>10</v>
      </c>
      <c r="D60" s="89">
        <v>250.37100000000001</v>
      </c>
      <c r="E60" s="88">
        <v>9</v>
      </c>
      <c r="F60" s="89">
        <v>232.68888888888893</v>
      </c>
      <c r="G60" s="88">
        <v>0</v>
      </c>
      <c r="H60" s="89">
        <v>0</v>
      </c>
      <c r="I60" s="88">
        <v>19</v>
      </c>
      <c r="J60" s="384">
        <v>241.99526315789473</v>
      </c>
      <c r="K60" s="88">
        <v>15918</v>
      </c>
      <c r="L60" s="89">
        <v>309.93920467395276</v>
      </c>
      <c r="M60" s="88">
        <v>15063</v>
      </c>
      <c r="N60" s="89">
        <v>306.87523733651892</v>
      </c>
      <c r="O60" s="88">
        <v>0</v>
      </c>
      <c r="P60" s="89">
        <v>0</v>
      </c>
      <c r="Q60" s="88">
        <v>30981</v>
      </c>
      <c r="R60" s="384">
        <v>308.44950001613773</v>
      </c>
      <c r="U60" s="350"/>
      <c r="V60" s="360"/>
      <c r="W60" s="351"/>
      <c r="X60" s="360"/>
      <c r="Y60" s="351"/>
      <c r="Z60" s="360"/>
      <c r="AA60" s="351"/>
      <c r="AB60" s="360"/>
      <c r="AC60" s="351"/>
      <c r="AD60" s="360"/>
      <c r="AE60" s="351"/>
      <c r="AF60" s="360"/>
      <c r="AG60" s="351"/>
      <c r="AH60" s="360"/>
      <c r="AI60" s="351"/>
      <c r="AJ60" s="360"/>
      <c r="AK60" s="351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</row>
    <row r="61" spans="2:70" ht="14.25" customHeight="1">
      <c r="B61" s="393" t="s">
        <v>12</v>
      </c>
      <c r="C61" s="88">
        <v>24</v>
      </c>
      <c r="D61" s="89">
        <v>398.23458333333332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52</v>
      </c>
      <c r="J61" s="384">
        <v>363.6817307692308</v>
      </c>
      <c r="K61" s="88">
        <v>30113</v>
      </c>
      <c r="L61" s="89">
        <v>311.77640354664084</v>
      </c>
      <c r="M61" s="88">
        <v>29191</v>
      </c>
      <c r="N61" s="89">
        <v>311.58009694768919</v>
      </c>
      <c r="O61" s="88">
        <v>0</v>
      </c>
      <c r="P61" s="89">
        <v>0</v>
      </c>
      <c r="Q61" s="88">
        <v>59304</v>
      </c>
      <c r="R61" s="384">
        <v>311.67977623769042</v>
      </c>
      <c r="U61" s="350"/>
      <c r="V61" s="360"/>
      <c r="W61" s="351"/>
      <c r="X61" s="360"/>
      <c r="Y61" s="351"/>
      <c r="Z61" s="360"/>
      <c r="AA61" s="351"/>
      <c r="AB61" s="360"/>
      <c r="AC61" s="351"/>
      <c r="AD61" s="360"/>
      <c r="AE61" s="351"/>
      <c r="AF61" s="360"/>
      <c r="AG61" s="351"/>
      <c r="AH61" s="360"/>
      <c r="AI61" s="351"/>
      <c r="AJ61" s="360"/>
      <c r="AK61" s="351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</row>
    <row r="62" spans="2:70" ht="14.25" customHeight="1">
      <c r="B62" s="393" t="s">
        <v>13</v>
      </c>
      <c r="C62" s="88">
        <v>14</v>
      </c>
      <c r="D62" s="89">
        <v>371.12785714285712</v>
      </c>
      <c r="E62" s="88">
        <v>20</v>
      </c>
      <c r="F62" s="89">
        <v>384.69049999999999</v>
      </c>
      <c r="G62" s="88">
        <v>0</v>
      </c>
      <c r="H62" s="89">
        <v>0</v>
      </c>
      <c r="I62" s="88">
        <v>34</v>
      </c>
      <c r="J62" s="384">
        <v>379.10588235294114</v>
      </c>
      <c r="K62" s="88">
        <v>45652</v>
      </c>
      <c r="L62" s="89">
        <v>320.81959541750734</v>
      </c>
      <c r="M62" s="88">
        <v>44042</v>
      </c>
      <c r="N62" s="89">
        <v>317.49387652695259</v>
      </c>
      <c r="O62" s="88">
        <v>2</v>
      </c>
      <c r="P62" s="89">
        <v>415.64499999999998</v>
      </c>
      <c r="Q62" s="88">
        <v>89696</v>
      </c>
      <c r="R62" s="384">
        <v>319.18873494916261</v>
      </c>
      <c r="U62" s="350"/>
      <c r="V62" s="360"/>
      <c r="W62" s="351"/>
      <c r="X62" s="360"/>
      <c r="Y62" s="351"/>
      <c r="Z62" s="360"/>
      <c r="AA62" s="351"/>
      <c r="AB62" s="360"/>
      <c r="AC62" s="351"/>
      <c r="AD62" s="360"/>
      <c r="AE62" s="351"/>
      <c r="AF62" s="360"/>
      <c r="AG62" s="351"/>
      <c r="AH62" s="360"/>
      <c r="AI62" s="351"/>
      <c r="AJ62" s="360"/>
      <c r="AK62" s="351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</row>
    <row r="63" spans="2:70" ht="14.25" customHeight="1">
      <c r="B63" s="393" t="s">
        <v>14</v>
      </c>
      <c r="C63" s="88">
        <v>137</v>
      </c>
      <c r="D63" s="89">
        <v>301.42788321167887</v>
      </c>
      <c r="E63" s="88">
        <v>142</v>
      </c>
      <c r="F63" s="89">
        <v>303.17908450704238</v>
      </c>
      <c r="G63" s="88">
        <v>0</v>
      </c>
      <c r="H63" s="89">
        <v>0</v>
      </c>
      <c r="I63" s="88">
        <v>279</v>
      </c>
      <c r="J63" s="384">
        <v>302.31917562724021</v>
      </c>
      <c r="K63" s="88">
        <v>4678</v>
      </c>
      <c r="L63" s="89">
        <v>506.53426678067586</v>
      </c>
      <c r="M63" s="88">
        <v>3794</v>
      </c>
      <c r="N63" s="89">
        <v>455.20502372166641</v>
      </c>
      <c r="O63" s="88">
        <v>0</v>
      </c>
      <c r="P63" s="89">
        <v>0</v>
      </c>
      <c r="Q63" s="88">
        <v>8472</v>
      </c>
      <c r="R63" s="384">
        <v>483.54758734655383</v>
      </c>
      <c r="U63" s="350"/>
      <c r="V63" s="360"/>
      <c r="W63" s="351"/>
      <c r="X63" s="360"/>
      <c r="Y63" s="351"/>
      <c r="Z63" s="360"/>
      <c r="AA63" s="351"/>
      <c r="AB63" s="360"/>
      <c r="AC63" s="351"/>
      <c r="AD63" s="360"/>
      <c r="AE63" s="351"/>
      <c r="AF63" s="360"/>
      <c r="AG63" s="351"/>
      <c r="AH63" s="360"/>
      <c r="AI63" s="351"/>
      <c r="AJ63" s="360"/>
      <c r="AK63" s="351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</row>
    <row r="64" spans="2:70" ht="14.25" customHeight="1">
      <c r="B64" s="393" t="s">
        <v>15</v>
      </c>
      <c r="C64" s="88">
        <v>94</v>
      </c>
      <c r="D64" s="89">
        <v>317.10659574468087</v>
      </c>
      <c r="E64" s="88">
        <v>119</v>
      </c>
      <c r="F64" s="89">
        <v>339.98285714285714</v>
      </c>
      <c r="G64" s="88">
        <v>0</v>
      </c>
      <c r="H64" s="89">
        <v>0</v>
      </c>
      <c r="I64" s="88">
        <v>213</v>
      </c>
      <c r="J64" s="384">
        <v>329.88723004694833</v>
      </c>
      <c r="K64" s="88">
        <v>9971</v>
      </c>
      <c r="L64" s="89">
        <v>699.58941630729169</v>
      </c>
      <c r="M64" s="88">
        <v>6361</v>
      </c>
      <c r="N64" s="89">
        <v>659.13875648482917</v>
      </c>
      <c r="O64" s="88">
        <v>0</v>
      </c>
      <c r="P64" s="89">
        <v>0</v>
      </c>
      <c r="Q64" s="88">
        <v>16332</v>
      </c>
      <c r="R64" s="384">
        <v>683.83466201322574</v>
      </c>
      <c r="U64" s="350"/>
      <c r="V64" s="360"/>
      <c r="W64" s="351"/>
      <c r="X64" s="360"/>
      <c r="Y64" s="351"/>
      <c r="Z64" s="360"/>
      <c r="AA64" s="351"/>
      <c r="AB64" s="360"/>
      <c r="AC64" s="351"/>
      <c r="AD64" s="360"/>
      <c r="AE64" s="351"/>
      <c r="AF64" s="360"/>
      <c r="AG64" s="351"/>
      <c r="AH64" s="360"/>
      <c r="AI64" s="351"/>
      <c r="AJ64" s="360"/>
      <c r="AK64" s="351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</row>
    <row r="65" spans="2:70" ht="14.25" customHeight="1">
      <c r="B65" s="393" t="s">
        <v>16</v>
      </c>
      <c r="C65" s="88">
        <v>105</v>
      </c>
      <c r="D65" s="89">
        <v>286.87076190476199</v>
      </c>
      <c r="E65" s="88">
        <v>125</v>
      </c>
      <c r="F65" s="89">
        <v>305.66912000000002</v>
      </c>
      <c r="G65" s="88">
        <v>0</v>
      </c>
      <c r="H65" s="89">
        <v>0</v>
      </c>
      <c r="I65" s="88">
        <v>230</v>
      </c>
      <c r="J65" s="384">
        <v>297.08726086956523</v>
      </c>
      <c r="K65" s="88">
        <v>24777</v>
      </c>
      <c r="L65" s="89">
        <v>796.19283246559382</v>
      </c>
      <c r="M65" s="88">
        <v>17194</v>
      </c>
      <c r="N65" s="89">
        <v>747.81184308479635</v>
      </c>
      <c r="O65" s="88">
        <v>0</v>
      </c>
      <c r="P65" s="89">
        <v>0</v>
      </c>
      <c r="Q65" s="88">
        <v>41971</v>
      </c>
      <c r="R65" s="384">
        <v>776.37289175859542</v>
      </c>
      <c r="U65" s="350"/>
      <c r="V65" s="360"/>
      <c r="W65" s="351"/>
      <c r="X65" s="360"/>
      <c r="Y65" s="351"/>
      <c r="Z65" s="360"/>
      <c r="AA65" s="351"/>
      <c r="AB65" s="360"/>
      <c r="AC65" s="351"/>
      <c r="AD65" s="360"/>
      <c r="AE65" s="351"/>
      <c r="AF65" s="360"/>
      <c r="AG65" s="351"/>
      <c r="AH65" s="360"/>
      <c r="AI65" s="351"/>
      <c r="AJ65" s="360"/>
      <c r="AK65" s="351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</row>
    <row r="66" spans="2:70" ht="14.25" customHeight="1">
      <c r="B66" s="393" t="s">
        <v>17</v>
      </c>
      <c r="C66" s="88">
        <v>139</v>
      </c>
      <c r="D66" s="89">
        <v>287.44258992805777</v>
      </c>
      <c r="E66" s="88">
        <v>190</v>
      </c>
      <c r="F66" s="89">
        <v>276.09457894736863</v>
      </c>
      <c r="G66" s="88">
        <v>0</v>
      </c>
      <c r="H66" s="89">
        <v>0</v>
      </c>
      <c r="I66" s="88">
        <v>329</v>
      </c>
      <c r="J66" s="384">
        <v>280.88902735562334</v>
      </c>
      <c r="K66" s="88">
        <v>52737</v>
      </c>
      <c r="L66" s="89">
        <v>853.83605665851383</v>
      </c>
      <c r="M66" s="88">
        <v>40290</v>
      </c>
      <c r="N66" s="89">
        <v>792.38097517994504</v>
      </c>
      <c r="O66" s="88">
        <v>0</v>
      </c>
      <c r="P66" s="89">
        <v>0</v>
      </c>
      <c r="Q66" s="88">
        <v>93027</v>
      </c>
      <c r="R66" s="384">
        <v>827.2198567082678</v>
      </c>
      <c r="U66" s="350"/>
      <c r="V66" s="360"/>
      <c r="W66" s="351"/>
      <c r="X66" s="360"/>
      <c r="Y66" s="351"/>
      <c r="Z66" s="360"/>
      <c r="AA66" s="351"/>
      <c r="AB66" s="360"/>
      <c r="AC66" s="351"/>
      <c r="AD66" s="360"/>
      <c r="AE66" s="351"/>
      <c r="AF66" s="360"/>
      <c r="AG66" s="351"/>
      <c r="AH66" s="360"/>
      <c r="AI66" s="351"/>
      <c r="AJ66" s="360"/>
      <c r="AK66" s="351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</row>
    <row r="67" spans="2:70" ht="14.25" customHeight="1">
      <c r="B67" s="393" t="s">
        <v>18</v>
      </c>
      <c r="C67" s="88">
        <v>673</v>
      </c>
      <c r="D67" s="89">
        <v>521.56502228826082</v>
      </c>
      <c r="E67" s="88">
        <v>661</v>
      </c>
      <c r="F67" s="89">
        <v>525.24901664145227</v>
      </c>
      <c r="G67" s="88">
        <v>0</v>
      </c>
      <c r="H67" s="89">
        <v>0</v>
      </c>
      <c r="I67" s="88">
        <v>1334</v>
      </c>
      <c r="J67" s="384">
        <v>523.39044977511207</v>
      </c>
      <c r="K67" s="88">
        <v>86907</v>
      </c>
      <c r="L67" s="89">
        <v>868.81640799935644</v>
      </c>
      <c r="M67" s="88">
        <v>71044</v>
      </c>
      <c r="N67" s="89">
        <v>805.01334834750276</v>
      </c>
      <c r="O67" s="88">
        <v>0</v>
      </c>
      <c r="P67" s="89">
        <v>0</v>
      </c>
      <c r="Q67" s="88">
        <v>157951</v>
      </c>
      <c r="R67" s="384">
        <v>840.11874499053533</v>
      </c>
      <c r="U67" s="350"/>
      <c r="V67" s="360"/>
      <c r="W67" s="351"/>
      <c r="X67" s="360"/>
      <c r="Y67" s="351"/>
      <c r="Z67" s="360"/>
      <c r="AA67" s="351"/>
      <c r="AB67" s="360"/>
      <c r="AC67" s="351"/>
      <c r="AD67" s="360"/>
      <c r="AE67" s="351"/>
      <c r="AF67" s="360"/>
      <c r="AG67" s="351"/>
      <c r="AH67" s="360"/>
      <c r="AI67" s="351"/>
      <c r="AJ67" s="360"/>
      <c r="AK67" s="351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</row>
    <row r="68" spans="2:70" ht="14.25" customHeight="1">
      <c r="B68" s="393" t="s">
        <v>19</v>
      </c>
      <c r="C68" s="88">
        <v>2539</v>
      </c>
      <c r="D68" s="89">
        <v>570.08967703820372</v>
      </c>
      <c r="E68" s="88">
        <v>2700</v>
      </c>
      <c r="F68" s="89">
        <v>588.89265925925997</v>
      </c>
      <c r="G68" s="88">
        <v>0</v>
      </c>
      <c r="H68" s="89">
        <v>0</v>
      </c>
      <c r="I68" s="88">
        <v>5239</v>
      </c>
      <c r="J68" s="384">
        <v>579.78008589425485</v>
      </c>
      <c r="K68" s="88">
        <v>129458</v>
      </c>
      <c r="L68" s="89">
        <v>887.87415802808857</v>
      </c>
      <c r="M68" s="88">
        <v>116970</v>
      </c>
      <c r="N68" s="89">
        <v>790.1284636231502</v>
      </c>
      <c r="O68" s="88">
        <v>1</v>
      </c>
      <c r="P68" s="89">
        <v>392.13</v>
      </c>
      <c r="Q68" s="88">
        <v>246429</v>
      </c>
      <c r="R68" s="384">
        <v>841.47617070231252</v>
      </c>
      <c r="U68" s="350"/>
      <c r="V68" s="360"/>
      <c r="W68" s="351"/>
      <c r="X68" s="360"/>
      <c r="Y68" s="351"/>
      <c r="Z68" s="360"/>
      <c r="AA68" s="351"/>
      <c r="AB68" s="360"/>
      <c r="AC68" s="351"/>
      <c r="AD68" s="360"/>
      <c r="AE68" s="351"/>
      <c r="AF68" s="360"/>
      <c r="AG68" s="351"/>
      <c r="AH68" s="360"/>
      <c r="AI68" s="351"/>
      <c r="AJ68" s="360"/>
      <c r="AK68" s="351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</row>
    <row r="69" spans="2:70" ht="14.25" customHeight="1">
      <c r="B69" s="393" t="s">
        <v>20</v>
      </c>
      <c r="C69" s="88">
        <v>3820</v>
      </c>
      <c r="D69" s="89">
        <v>583.54306282722666</v>
      </c>
      <c r="E69" s="88">
        <v>4413</v>
      </c>
      <c r="F69" s="89">
        <v>624.32138907772617</v>
      </c>
      <c r="G69" s="88">
        <v>0</v>
      </c>
      <c r="H69" s="89">
        <v>0</v>
      </c>
      <c r="I69" s="88">
        <v>8233</v>
      </c>
      <c r="J69" s="384">
        <v>605.40080043726618</v>
      </c>
      <c r="K69" s="88">
        <v>194763</v>
      </c>
      <c r="L69" s="89">
        <v>1084.6975754635116</v>
      </c>
      <c r="M69" s="88">
        <v>182989</v>
      </c>
      <c r="N69" s="89">
        <v>835.5361644142547</v>
      </c>
      <c r="O69" s="88">
        <v>1</v>
      </c>
      <c r="P69" s="89">
        <v>529.47</v>
      </c>
      <c r="Q69" s="88">
        <v>377753</v>
      </c>
      <c r="R69" s="384">
        <v>963.99872548993653</v>
      </c>
      <c r="U69" s="350"/>
      <c r="V69" s="360"/>
      <c r="W69" s="351"/>
      <c r="X69" s="360"/>
      <c r="Y69" s="351"/>
      <c r="Z69" s="360"/>
      <c r="AA69" s="351"/>
      <c r="AB69" s="360"/>
      <c r="AC69" s="351"/>
      <c r="AD69" s="360"/>
      <c r="AE69" s="351"/>
      <c r="AF69" s="360"/>
      <c r="AG69" s="351"/>
      <c r="AH69" s="360"/>
      <c r="AI69" s="351"/>
      <c r="AJ69" s="360"/>
      <c r="AK69" s="351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</row>
    <row r="70" spans="2:70" ht="14.25" customHeight="1">
      <c r="B70" s="393" t="s">
        <v>21</v>
      </c>
      <c r="C70" s="88">
        <v>3033</v>
      </c>
      <c r="D70" s="89">
        <v>607.44576656775666</v>
      </c>
      <c r="E70" s="88">
        <v>4958</v>
      </c>
      <c r="F70" s="89">
        <v>648.19194836627844</v>
      </c>
      <c r="G70" s="88">
        <v>0</v>
      </c>
      <c r="H70" s="89">
        <v>0</v>
      </c>
      <c r="I70" s="88">
        <v>7991</v>
      </c>
      <c r="J70" s="384">
        <v>632.72665373545419</v>
      </c>
      <c r="K70" s="88">
        <v>435516</v>
      </c>
      <c r="L70" s="89">
        <v>1380.5444837388302</v>
      </c>
      <c r="M70" s="88">
        <v>347518</v>
      </c>
      <c r="N70" s="89">
        <v>1023.4367155658124</v>
      </c>
      <c r="O70" s="88">
        <v>1</v>
      </c>
      <c r="P70" s="89">
        <v>790.95</v>
      </c>
      <c r="Q70" s="88">
        <v>783035</v>
      </c>
      <c r="R70" s="384">
        <v>1222.0560803156952</v>
      </c>
      <c r="U70" s="350"/>
      <c r="V70" s="360"/>
      <c r="W70" s="351"/>
      <c r="X70" s="360"/>
      <c r="Y70" s="351"/>
      <c r="Z70" s="360"/>
      <c r="AA70" s="351"/>
      <c r="AB70" s="360"/>
      <c r="AC70" s="351"/>
      <c r="AD70" s="360"/>
      <c r="AE70" s="351"/>
      <c r="AF70" s="360"/>
      <c r="AG70" s="351"/>
      <c r="AH70" s="360"/>
      <c r="AI70" s="351"/>
      <c r="AJ70" s="360"/>
      <c r="AK70" s="351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</row>
    <row r="71" spans="2:70" ht="14.25" customHeight="1">
      <c r="B71" s="393" t="s">
        <v>22</v>
      </c>
      <c r="C71" s="88">
        <v>1650</v>
      </c>
      <c r="D71" s="89">
        <v>640.06472727273001</v>
      </c>
      <c r="E71" s="88">
        <v>3743</v>
      </c>
      <c r="F71" s="89">
        <v>689.10027250868029</v>
      </c>
      <c r="G71" s="88">
        <v>0</v>
      </c>
      <c r="H71" s="89">
        <v>0</v>
      </c>
      <c r="I71" s="88">
        <v>5393</v>
      </c>
      <c r="J71" s="384">
        <v>674.09774151678005</v>
      </c>
      <c r="K71" s="88">
        <v>969707</v>
      </c>
      <c r="L71" s="89">
        <v>1438.1685092301068</v>
      </c>
      <c r="M71" s="88">
        <v>819623</v>
      </c>
      <c r="N71" s="89">
        <v>1082.5791235970685</v>
      </c>
      <c r="O71" s="88">
        <v>0</v>
      </c>
      <c r="P71" s="89">
        <v>0</v>
      </c>
      <c r="Q71" s="88">
        <v>1789330</v>
      </c>
      <c r="R71" s="384">
        <v>1275.2867383881114</v>
      </c>
      <c r="U71" s="350"/>
      <c r="V71" s="360"/>
      <c r="W71" s="351"/>
      <c r="X71" s="360"/>
      <c r="Y71" s="351"/>
      <c r="Z71" s="360"/>
      <c r="AA71" s="351"/>
      <c r="AB71" s="360"/>
      <c r="AC71" s="351"/>
      <c r="AD71" s="360"/>
      <c r="AE71" s="351"/>
      <c r="AF71" s="360"/>
      <c r="AG71" s="351"/>
      <c r="AH71" s="360"/>
      <c r="AI71" s="351"/>
      <c r="AJ71" s="360"/>
      <c r="AK71" s="351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</row>
    <row r="72" spans="2:70" ht="14.25" customHeight="1">
      <c r="B72" s="393" t="s">
        <v>23</v>
      </c>
      <c r="C72" s="88">
        <v>968</v>
      </c>
      <c r="D72" s="89">
        <v>610.43664256198508</v>
      </c>
      <c r="E72" s="88">
        <v>3341</v>
      </c>
      <c r="F72" s="89">
        <v>649.28277162525933</v>
      </c>
      <c r="G72" s="88">
        <v>0</v>
      </c>
      <c r="H72" s="89">
        <v>0</v>
      </c>
      <c r="I72" s="88">
        <v>4309</v>
      </c>
      <c r="J72" s="384">
        <v>640.55614063587666</v>
      </c>
      <c r="K72" s="88">
        <v>916845</v>
      </c>
      <c r="L72" s="89">
        <v>1423.3105502129629</v>
      </c>
      <c r="M72" s="88">
        <v>832410</v>
      </c>
      <c r="N72" s="89">
        <v>928.63536694657671</v>
      </c>
      <c r="O72" s="88">
        <v>3</v>
      </c>
      <c r="P72" s="89">
        <v>997.52666666666676</v>
      </c>
      <c r="Q72" s="88">
        <v>1749258</v>
      </c>
      <c r="R72" s="384">
        <v>1187.9114000278996</v>
      </c>
      <c r="U72" s="350"/>
      <c r="V72" s="360"/>
      <c r="W72" s="351"/>
      <c r="X72" s="360"/>
      <c r="Y72" s="351"/>
      <c r="Z72" s="360"/>
      <c r="AA72" s="351"/>
      <c r="AB72" s="360"/>
      <c r="AC72" s="351"/>
      <c r="AD72" s="360"/>
      <c r="AE72" s="351"/>
      <c r="AF72" s="360"/>
      <c r="AG72" s="351"/>
      <c r="AH72" s="360"/>
      <c r="AI72" s="351"/>
      <c r="AJ72" s="360"/>
      <c r="AK72" s="351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</row>
    <row r="73" spans="2:70" ht="14.25" customHeight="1">
      <c r="B73" s="393" t="s">
        <v>24</v>
      </c>
      <c r="C73" s="88">
        <v>565</v>
      </c>
      <c r="D73" s="89">
        <v>578.00033628318579</v>
      </c>
      <c r="E73" s="88">
        <v>2930</v>
      </c>
      <c r="F73" s="89">
        <v>620.37447098975872</v>
      </c>
      <c r="G73" s="88">
        <v>0</v>
      </c>
      <c r="H73" s="89">
        <v>0</v>
      </c>
      <c r="I73" s="88">
        <v>3495</v>
      </c>
      <c r="J73" s="384">
        <v>613.52428898426126</v>
      </c>
      <c r="K73" s="88">
        <v>743015</v>
      </c>
      <c r="L73" s="89">
        <v>1321.7786265957004</v>
      </c>
      <c r="M73" s="88">
        <v>794361</v>
      </c>
      <c r="N73" s="89">
        <v>791.39293502576209</v>
      </c>
      <c r="O73" s="88">
        <v>4</v>
      </c>
      <c r="P73" s="89">
        <v>659.89499999999998</v>
      </c>
      <c r="Q73" s="88">
        <v>1537380</v>
      </c>
      <c r="R73" s="384">
        <v>1047.727737501466</v>
      </c>
      <c r="S73" s="97"/>
      <c r="U73" s="350"/>
      <c r="V73" s="360"/>
      <c r="W73" s="351"/>
      <c r="X73" s="360"/>
      <c r="Y73" s="351"/>
      <c r="Z73" s="360"/>
      <c r="AA73" s="351"/>
      <c r="AB73" s="360"/>
      <c r="AC73" s="351"/>
      <c r="AD73" s="360"/>
      <c r="AE73" s="351"/>
      <c r="AF73" s="360"/>
      <c r="AG73" s="351"/>
      <c r="AH73" s="360"/>
      <c r="AI73" s="351"/>
      <c r="AJ73" s="360"/>
      <c r="AK73" s="351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</row>
    <row r="74" spans="2:70" ht="14.25" customHeight="1">
      <c r="B74" s="393" t="s">
        <v>25</v>
      </c>
      <c r="C74" s="88">
        <v>249</v>
      </c>
      <c r="D74" s="89">
        <v>523.20630522088277</v>
      </c>
      <c r="E74" s="88">
        <v>2133</v>
      </c>
      <c r="F74" s="89">
        <v>605.3697890295357</v>
      </c>
      <c r="G74" s="88">
        <v>0</v>
      </c>
      <c r="H74" s="89">
        <v>0</v>
      </c>
      <c r="I74" s="88">
        <v>2382</v>
      </c>
      <c r="J74" s="384">
        <v>596.78091099916014</v>
      </c>
      <c r="K74" s="88">
        <v>495853</v>
      </c>
      <c r="L74" s="89">
        <v>1161.1578201805796</v>
      </c>
      <c r="M74" s="88">
        <v>682993</v>
      </c>
      <c r="N74" s="89">
        <v>722.45264610325353</v>
      </c>
      <c r="O74" s="88">
        <v>13</v>
      </c>
      <c r="P74" s="89">
        <v>860.75846153846157</v>
      </c>
      <c r="Q74" s="88">
        <v>1178859</v>
      </c>
      <c r="R74" s="384">
        <v>906.98283559781146</v>
      </c>
      <c r="U74" s="350"/>
      <c r="V74" s="360"/>
      <c r="W74" s="351"/>
      <c r="X74" s="360"/>
      <c r="Y74" s="351"/>
      <c r="Z74" s="360"/>
      <c r="AA74" s="351"/>
      <c r="AB74" s="360"/>
      <c r="AC74" s="351"/>
      <c r="AD74" s="360"/>
      <c r="AE74" s="351"/>
      <c r="AF74" s="360"/>
      <c r="AG74" s="351"/>
      <c r="AH74" s="360"/>
      <c r="AI74" s="351"/>
      <c r="AJ74" s="360"/>
      <c r="AK74" s="351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</row>
    <row r="75" spans="2:70" ht="14.25" customHeight="1">
      <c r="B75" s="393" t="s">
        <v>26</v>
      </c>
      <c r="C75" s="88">
        <v>384</v>
      </c>
      <c r="D75" s="89">
        <v>488.40333333333245</v>
      </c>
      <c r="E75" s="88">
        <v>4132</v>
      </c>
      <c r="F75" s="89">
        <v>563.30952323329541</v>
      </c>
      <c r="G75" s="88">
        <v>0</v>
      </c>
      <c r="H75" s="89">
        <v>0</v>
      </c>
      <c r="I75" s="88">
        <v>4516</v>
      </c>
      <c r="J75" s="384">
        <v>556.94017493356421</v>
      </c>
      <c r="K75" s="88">
        <v>555034</v>
      </c>
      <c r="L75" s="89">
        <v>1023.9820271731014</v>
      </c>
      <c r="M75" s="88">
        <v>1142792</v>
      </c>
      <c r="N75" s="89">
        <v>681.33836091781097</v>
      </c>
      <c r="O75" s="88">
        <v>30</v>
      </c>
      <c r="P75" s="89">
        <v>654.93066666666664</v>
      </c>
      <c r="Q75" s="88">
        <v>1697856</v>
      </c>
      <c r="R75" s="384">
        <v>793.34909234939971</v>
      </c>
      <c r="U75" s="350"/>
      <c r="V75" s="360"/>
      <c r="W75" s="351"/>
      <c r="X75" s="360"/>
      <c r="Y75" s="351"/>
      <c r="Z75" s="360"/>
      <c r="AA75" s="351"/>
      <c r="AB75" s="360"/>
      <c r="AC75" s="351"/>
      <c r="AD75" s="360"/>
      <c r="AE75" s="351"/>
      <c r="AF75" s="360"/>
      <c r="AG75" s="351"/>
      <c r="AH75" s="360"/>
      <c r="AI75" s="351"/>
      <c r="AJ75" s="360"/>
      <c r="AK75" s="351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</row>
    <row r="76" spans="2:70" ht="14.25" customHeight="1">
      <c r="B76" s="393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4">
        <v>0</v>
      </c>
      <c r="K76" s="88">
        <v>69</v>
      </c>
      <c r="L76" s="89">
        <v>1676.2162318840583</v>
      </c>
      <c r="M76" s="88">
        <v>32</v>
      </c>
      <c r="N76" s="89">
        <v>879.6774999999999</v>
      </c>
      <c r="O76" s="88">
        <v>0</v>
      </c>
      <c r="P76" s="89">
        <v>0</v>
      </c>
      <c r="Q76" s="88">
        <v>101</v>
      </c>
      <c r="R76" s="384">
        <v>1423.8475247524757</v>
      </c>
      <c r="U76" s="350"/>
      <c r="V76" s="360"/>
      <c r="W76" s="351"/>
      <c r="X76" s="360"/>
      <c r="Y76" s="351"/>
      <c r="Z76" s="360"/>
      <c r="AA76" s="351"/>
      <c r="AB76" s="360"/>
      <c r="AC76" s="351"/>
      <c r="AD76" s="360"/>
      <c r="AE76" s="351"/>
      <c r="AF76" s="360"/>
      <c r="AG76" s="351"/>
      <c r="AH76" s="360"/>
      <c r="AI76" s="351"/>
      <c r="AJ76" s="360"/>
      <c r="AK76" s="351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</row>
    <row r="77" spans="2:70" ht="14.25" customHeight="1">
      <c r="B77" s="396" t="s">
        <v>6</v>
      </c>
      <c r="C77" s="98">
        <v>14405</v>
      </c>
      <c r="D77" s="99">
        <v>577.58006872613794</v>
      </c>
      <c r="E77" s="98">
        <v>29646</v>
      </c>
      <c r="F77" s="99">
        <v>616.77484820886355</v>
      </c>
      <c r="G77" s="98">
        <v>0</v>
      </c>
      <c r="H77" s="99">
        <v>0</v>
      </c>
      <c r="I77" s="98">
        <v>44051</v>
      </c>
      <c r="J77" s="387">
        <v>603.95786792581293</v>
      </c>
      <c r="K77" s="98">
        <v>4718111</v>
      </c>
      <c r="L77" s="99">
        <v>1257.7277750671835</v>
      </c>
      <c r="M77" s="98">
        <v>5153478</v>
      </c>
      <c r="N77" s="99">
        <v>834.3323484625306</v>
      </c>
      <c r="O77" s="98">
        <v>55</v>
      </c>
      <c r="P77" s="99">
        <v>709.34145454545455</v>
      </c>
      <c r="Q77" s="98">
        <v>9871644</v>
      </c>
      <c r="R77" s="387">
        <v>1036.6917270132503</v>
      </c>
      <c r="U77" s="350"/>
      <c r="V77" s="360"/>
      <c r="W77" s="351"/>
      <c r="X77" s="360"/>
      <c r="Y77" s="351"/>
      <c r="Z77" s="360"/>
      <c r="AA77" s="351"/>
      <c r="AB77" s="360"/>
      <c r="AC77" s="351"/>
      <c r="AD77" s="360"/>
      <c r="AE77" s="351"/>
      <c r="AF77" s="360"/>
      <c r="AG77" s="351"/>
      <c r="AH77" s="360"/>
      <c r="AI77" s="351"/>
      <c r="AJ77" s="360"/>
      <c r="AK77" s="351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</row>
    <row r="78" spans="2:70" ht="14.25" customHeight="1" thickBot="1">
      <c r="B78" s="395" t="s">
        <v>27</v>
      </c>
      <c r="C78" s="92">
        <v>60.077195418257553</v>
      </c>
      <c r="D78" s="92" t="s">
        <v>214</v>
      </c>
      <c r="E78" s="92">
        <v>68.011333738109698</v>
      </c>
      <c r="F78" s="92" t="s">
        <v>214</v>
      </c>
      <c r="G78" s="92">
        <v>0</v>
      </c>
      <c r="H78" s="92">
        <v>0</v>
      </c>
      <c r="I78" s="92">
        <v>65.416812331161609</v>
      </c>
      <c r="J78" s="386" t="s">
        <v>214</v>
      </c>
      <c r="K78" s="92">
        <v>70.470623215723023</v>
      </c>
      <c r="L78" s="92" t="s">
        <v>214</v>
      </c>
      <c r="M78" s="92">
        <v>73.781835438129491</v>
      </c>
      <c r="N78" s="92" t="s">
        <v>214</v>
      </c>
      <c r="O78" s="92">
        <v>81.472727272727269</v>
      </c>
      <c r="P78" s="92" t="s">
        <v>214</v>
      </c>
      <c r="Q78" s="92">
        <v>72.199285765153434</v>
      </c>
      <c r="R78" s="386" t="s">
        <v>214</v>
      </c>
      <c r="U78" s="350"/>
      <c r="V78" s="360"/>
      <c r="W78" s="351"/>
      <c r="X78" s="360"/>
      <c r="Y78" s="351"/>
      <c r="Z78" s="360"/>
      <c r="AA78" s="351"/>
      <c r="AB78" s="360"/>
      <c r="AC78" s="351"/>
      <c r="AD78" s="360"/>
      <c r="AE78" s="351"/>
      <c r="AF78" s="360"/>
      <c r="AG78" s="351"/>
      <c r="AH78" s="360"/>
      <c r="AI78" s="351"/>
      <c r="AJ78" s="360"/>
      <c r="AK78" s="351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</row>
    <row r="79" spans="2:70" ht="16.350000000000001" customHeight="1" thickTop="1">
      <c r="U79" s="350"/>
      <c r="V79" s="348"/>
      <c r="W79" s="347"/>
      <c r="X79" s="348"/>
      <c r="Y79" s="347"/>
      <c r="Z79" s="348"/>
      <c r="AA79" s="347"/>
      <c r="AB79" s="348"/>
      <c r="AC79" s="347"/>
      <c r="AD79" s="348"/>
      <c r="AE79" s="347"/>
      <c r="AF79" s="348"/>
      <c r="AG79" s="347"/>
      <c r="AH79" s="348"/>
      <c r="AI79" s="347"/>
      <c r="AJ79" s="348"/>
      <c r="AK79" s="347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</row>
    <row r="80" spans="2:70" ht="15">
      <c r="B80" s="429" t="s">
        <v>194</v>
      </c>
      <c r="C80" s="429"/>
      <c r="D80" s="429"/>
      <c r="Q80" s="100" t="s">
        <v>132</v>
      </c>
      <c r="U80" s="35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</row>
    <row r="81" spans="19:70"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</row>
    <row r="82" spans="19:70"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</row>
    <row r="83" spans="19:70">
      <c r="S83" s="97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49" activePane="bottomLeft" state="frozen"/>
      <selection activeCell="J28" sqref="J28"/>
      <selection pane="bottomLeft" activeCell="G79" sqref="G79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0" width="11.5546875" style="33"/>
    <col min="11" max="11" width="11.88671875" style="34" bestFit="1" customWidth="1"/>
    <col min="12" max="12" width="11.88671875" style="34" customWidth="1"/>
    <col min="13" max="31" width="11.5546875" style="34"/>
    <col min="32" max="16384" width="11.5546875" style="33"/>
  </cols>
  <sheetData>
    <row r="1" spans="2:11" s="34" customFormat="1" ht="18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09" t="s">
        <v>127</v>
      </c>
      <c r="D36" s="110">
        <v>950996</v>
      </c>
      <c r="E36" s="110">
        <v>6170027</v>
      </c>
      <c r="F36" s="110">
        <v>2354616</v>
      </c>
      <c r="G36" s="110">
        <v>342746</v>
      </c>
      <c r="H36" s="110">
        <v>43942</v>
      </c>
      <c r="I36" s="110">
        <v>9862327</v>
      </c>
      <c r="J36" s="46"/>
    </row>
    <row r="37" spans="2:42">
      <c r="B37" s="109"/>
      <c r="C37" s="113" t="s">
        <v>128</v>
      </c>
      <c r="D37" s="114">
        <v>950694</v>
      </c>
      <c r="E37" s="114">
        <v>6179875</v>
      </c>
      <c r="F37" s="114">
        <v>2354102</v>
      </c>
      <c r="G37" s="114">
        <v>342922</v>
      </c>
      <c r="H37" s="114">
        <v>44051</v>
      </c>
      <c r="I37" s="115">
        <v>9871644</v>
      </c>
      <c r="J37" s="46"/>
    </row>
    <row r="38" spans="2:42">
      <c r="B38" s="109"/>
      <c r="C38" s="109" t="s">
        <v>129</v>
      </c>
      <c r="D38" s="110"/>
      <c r="E38" s="110"/>
      <c r="F38" s="110"/>
      <c r="G38" s="110"/>
      <c r="H38" s="110"/>
      <c r="I38" s="110"/>
      <c r="J38" s="46"/>
      <c r="K38" s="361"/>
      <c r="L38" s="361"/>
      <c r="M38" s="361"/>
      <c r="N38" s="361"/>
      <c r="O38" s="361"/>
      <c r="P38" s="361"/>
    </row>
    <row r="39" spans="2:42">
      <c r="B39" s="116"/>
      <c r="C39" s="109" t="s">
        <v>130</v>
      </c>
      <c r="D39" s="110"/>
      <c r="E39" s="110"/>
      <c r="F39" s="110"/>
      <c r="G39" s="110"/>
      <c r="H39" s="110"/>
      <c r="I39" s="110"/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19" t="s">
        <v>127</v>
      </c>
      <c r="D73" s="117">
        <v>9.2304227154693663E-2</v>
      </c>
      <c r="E73" s="117">
        <v>1.2922503394999341</v>
      </c>
      <c r="F73" s="117">
        <v>8.8117411668986456E-2</v>
      </c>
      <c r="G73" s="117">
        <v>0.62386053707785827</v>
      </c>
      <c r="H73" s="117">
        <v>2.2834663997579163</v>
      </c>
      <c r="I73" s="117">
        <v>0.86699580140476851</v>
      </c>
    </row>
    <row r="74" spans="2:17">
      <c r="B74" s="109"/>
      <c r="C74" s="120" t="s">
        <v>128</v>
      </c>
      <c r="D74" s="121">
        <v>0.30724364885597044</v>
      </c>
      <c r="E74" s="121">
        <v>1.5052648298003124</v>
      </c>
      <c r="F74" s="121">
        <v>0.30443676641711548</v>
      </c>
      <c r="G74" s="121">
        <v>1.0305694352785943</v>
      </c>
      <c r="H74" s="121">
        <v>2.5443456399273812</v>
      </c>
      <c r="I74" s="121">
        <v>1.088460508131206</v>
      </c>
    </row>
    <row r="75" spans="2:17">
      <c r="B75" s="109"/>
      <c r="C75" s="119" t="s">
        <v>129</v>
      </c>
      <c r="D75" s="117"/>
      <c r="E75" s="117"/>
      <c r="F75" s="117"/>
      <c r="G75" s="117"/>
      <c r="H75" s="117"/>
      <c r="I75" s="117"/>
      <c r="L75" s="362"/>
      <c r="M75" s="362"/>
      <c r="N75" s="362"/>
      <c r="O75" s="362"/>
      <c r="P75" s="362"/>
      <c r="Q75" s="362"/>
    </row>
    <row r="76" spans="2:17">
      <c r="B76" s="109"/>
      <c r="C76" s="119" t="s">
        <v>130</v>
      </c>
      <c r="D76" s="117"/>
      <c r="E76" s="117"/>
      <c r="F76" s="117"/>
      <c r="G76" s="117"/>
      <c r="H76" s="117"/>
      <c r="I76" s="117"/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33" activePane="bottomLeft" state="frozen"/>
      <selection activeCell="J28" sqref="J28"/>
      <selection pane="bottomLeft" activeCell="L54" sqref="L54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24" width="11.5546875" style="34"/>
    <col min="25" max="16384" width="11.5546875" style="33"/>
  </cols>
  <sheetData>
    <row r="1" spans="2:11" s="34" customFormat="1" ht="18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09" t="s">
        <v>127</v>
      </c>
      <c r="D36" s="110">
        <v>945563.88045000145</v>
      </c>
      <c r="E36" s="110">
        <v>7356291.738009993</v>
      </c>
      <c r="F36" s="110">
        <v>1745590.2384700014</v>
      </c>
      <c r="G36" s="110">
        <v>143176.47825999977</v>
      </c>
      <c r="H36" s="110">
        <v>26532.376869999996</v>
      </c>
      <c r="I36" s="110">
        <v>10217154.712059993</v>
      </c>
    </row>
    <row r="37" spans="2:43">
      <c r="B37" s="109"/>
      <c r="C37" s="113" t="s">
        <v>128</v>
      </c>
      <c r="D37" s="115">
        <v>945009.97215000005</v>
      </c>
      <c r="E37" s="115">
        <v>7373085.4459599918</v>
      </c>
      <c r="F37" s="115">
        <v>1745873.9961300017</v>
      </c>
      <c r="G37" s="115">
        <v>143277.3045399999</v>
      </c>
      <c r="H37" s="115">
        <v>26604.948040000003</v>
      </c>
      <c r="I37" s="115">
        <v>10233851.66681999</v>
      </c>
    </row>
    <row r="38" spans="2:43">
      <c r="B38" s="109"/>
      <c r="C38" s="109" t="s">
        <v>129</v>
      </c>
    </row>
    <row r="39" spans="2:43">
      <c r="B39" s="116"/>
      <c r="C39" s="109" t="s">
        <v>130</v>
      </c>
    </row>
    <row r="40" spans="2:43">
      <c r="B40" s="116"/>
      <c r="C40" s="109" t="s">
        <v>131</v>
      </c>
      <c r="L40" s="364"/>
      <c r="M40" s="364"/>
      <c r="N40" s="364"/>
      <c r="O40" s="364"/>
      <c r="P40" s="364"/>
      <c r="Q40" s="364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3"/>
      <c r="P69" s="363"/>
      <c r="Q69" s="363"/>
      <c r="R69" s="363"/>
      <c r="S69" s="363"/>
      <c r="T69" s="363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09" t="s">
        <v>127</v>
      </c>
      <c r="D73" s="117">
        <v>0.99718315637180588</v>
      </c>
      <c r="E73" s="117">
        <v>3.7238178330673444</v>
      </c>
      <c r="F73" s="117">
        <v>2.0581079371133404</v>
      </c>
      <c r="G73" s="117">
        <v>2.4141673343687442</v>
      </c>
      <c r="H73" s="117">
        <v>4.3785130409769835</v>
      </c>
      <c r="I73" s="117">
        <v>3.1616009789557031</v>
      </c>
    </row>
    <row r="74" spans="2:20" s="34" customFormat="1">
      <c r="B74" s="109"/>
      <c r="C74" s="113" t="s">
        <v>128</v>
      </c>
      <c r="D74" s="121">
        <v>1.1670214680247204</v>
      </c>
      <c r="E74" s="121">
        <v>3.79886833293408</v>
      </c>
      <c r="F74" s="121">
        <v>2.1578066887597114</v>
      </c>
      <c r="G74" s="121">
        <v>2.619265836445428</v>
      </c>
      <c r="H74" s="121">
        <v>4.5119098548184855</v>
      </c>
      <c r="I74" s="121">
        <v>3.2530794405027041</v>
      </c>
    </row>
    <row r="75" spans="2:20" s="34" customFormat="1">
      <c r="B75" s="109"/>
      <c r="C75" s="109" t="s">
        <v>129</v>
      </c>
      <c r="D75" s="117"/>
      <c r="E75" s="117"/>
      <c r="F75" s="117"/>
      <c r="G75" s="117"/>
      <c r="H75" s="117"/>
      <c r="I75" s="117"/>
    </row>
    <row r="76" spans="2:20" s="34" customFormat="1">
      <c r="B76" s="109"/>
      <c r="C76" s="109" t="s">
        <v>130</v>
      </c>
      <c r="D76" s="117"/>
      <c r="E76" s="117"/>
      <c r="F76" s="117"/>
      <c r="G76" s="117"/>
      <c r="H76" s="117"/>
      <c r="I76" s="117"/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494"/>
      <c r="D80" s="495"/>
      <c r="E80" s="495"/>
      <c r="F80" s="495"/>
      <c r="G80" s="495"/>
      <c r="H80" s="495"/>
      <c r="I80" s="495"/>
    </row>
    <row r="81" spans="2:9">
      <c r="C81" s="494"/>
      <c r="D81" s="496"/>
      <c r="E81" s="496"/>
      <c r="F81" s="496"/>
      <c r="G81" s="496"/>
      <c r="H81" s="496"/>
      <c r="I81" s="496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  <row r="83" spans="2:9" ht="18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21" activePane="bottomLeft" state="frozen"/>
      <selection activeCell="J28" sqref="J28"/>
      <selection pane="bottomLeft" activeCell="M45" sqref="M45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2" width="12" style="33" customWidth="1"/>
    <col min="13" max="16384" width="11.5546875" style="33"/>
  </cols>
  <sheetData>
    <row r="1" spans="2:16" ht="18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09" t="s">
        <v>127</v>
      </c>
      <c r="D36" s="117">
        <v>994.28796803561897</v>
      </c>
      <c r="E36" s="117">
        <v>1192.2624873456782</v>
      </c>
      <c r="F36" s="117">
        <v>741.34815972965509</v>
      </c>
      <c r="G36" s="117">
        <v>417.73347686041495</v>
      </c>
      <c r="H36" s="117">
        <v>603.80448932683987</v>
      </c>
      <c r="I36" s="117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13" t="s">
        <v>128</v>
      </c>
      <c r="D37" s="121">
        <v>994.02118047447459</v>
      </c>
      <c r="E37" s="121">
        <v>1193.0800292821443</v>
      </c>
      <c r="F37" s="121">
        <v>741.63056491604948</v>
      </c>
      <c r="G37" s="121">
        <v>417.81310192988462</v>
      </c>
      <c r="H37" s="121">
        <v>603.95786792581328</v>
      </c>
      <c r="I37" s="121">
        <v>1036.6917270132503</v>
      </c>
      <c r="K37" s="47"/>
      <c r="L37" s="47"/>
      <c r="M37" s="47"/>
      <c r="N37" s="47"/>
      <c r="O37" s="47"/>
      <c r="P37" s="47"/>
    </row>
    <row r="38" spans="2:42">
      <c r="B38" s="109"/>
      <c r="C38" s="109" t="s">
        <v>129</v>
      </c>
      <c r="D38" s="117"/>
      <c r="E38" s="117"/>
      <c r="F38" s="117"/>
      <c r="G38" s="117"/>
      <c r="H38" s="117"/>
      <c r="I38" s="117"/>
      <c r="K38" s="47"/>
      <c r="L38" s="47"/>
      <c r="M38" s="47"/>
      <c r="N38" s="47"/>
      <c r="O38" s="47"/>
      <c r="P38" s="47"/>
    </row>
    <row r="39" spans="2:42">
      <c r="B39" s="116"/>
      <c r="C39" s="109" t="s">
        <v>130</v>
      </c>
      <c r="D39" s="117"/>
      <c r="E39" s="117"/>
      <c r="F39" s="117"/>
      <c r="G39" s="117"/>
      <c r="H39" s="117"/>
      <c r="I39" s="117"/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5"/>
      <c r="M40" s="365"/>
      <c r="N40" s="365"/>
      <c r="O40" s="365"/>
      <c r="P40" s="365"/>
      <c r="Q40" s="365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09" t="s">
        <v>127</v>
      </c>
      <c r="D73" s="117">
        <v>0.90404445796703481</v>
      </c>
      <c r="E73" s="117">
        <v>2.4005464242501828</v>
      </c>
      <c r="F73" s="117">
        <v>1.9682561490707906</v>
      </c>
      <c r="G73" s="117">
        <v>1.7792070267778959</v>
      </c>
      <c r="H73" s="117">
        <v>2.0482749704932024</v>
      </c>
      <c r="I73" s="117">
        <v>2.2748820457275665</v>
      </c>
      <c r="K73" s="366"/>
      <c r="L73" s="366"/>
      <c r="M73" s="366"/>
      <c r="N73" s="366"/>
      <c r="O73" s="366"/>
      <c r="P73" s="366"/>
    </row>
    <row r="74" spans="2:16">
      <c r="B74" s="109"/>
      <c r="C74" s="113" t="s">
        <v>128</v>
      </c>
      <c r="D74" s="121">
        <v>0.85714429775238798</v>
      </c>
      <c r="E74" s="121">
        <v>2.2595906793402065</v>
      </c>
      <c r="F74" s="121">
        <v>1.8477447081016285</v>
      </c>
      <c r="G74" s="121">
        <v>1.5724907916950359</v>
      </c>
      <c r="H74" s="121">
        <v>1.9187447173342864</v>
      </c>
      <c r="I74" s="121">
        <v>2.1413116012360511</v>
      </c>
      <c r="K74" s="47"/>
      <c r="L74" s="47"/>
      <c r="M74" s="47"/>
      <c r="N74" s="47"/>
      <c r="O74" s="47"/>
      <c r="P74" s="47"/>
    </row>
    <row r="75" spans="2:16">
      <c r="B75" s="109"/>
      <c r="C75" s="109" t="s">
        <v>129</v>
      </c>
      <c r="D75" s="117"/>
      <c r="E75" s="117"/>
      <c r="F75" s="117"/>
      <c r="G75" s="117"/>
      <c r="H75" s="117"/>
      <c r="I75" s="117"/>
      <c r="K75" s="47"/>
      <c r="L75" s="47"/>
      <c r="M75" s="47"/>
      <c r="N75" s="47"/>
      <c r="O75" s="47"/>
      <c r="P75" s="47"/>
    </row>
    <row r="76" spans="2:16">
      <c r="B76" s="109"/>
      <c r="C76" s="109" t="s">
        <v>130</v>
      </c>
      <c r="D76" s="117"/>
      <c r="E76" s="117"/>
      <c r="F76" s="117"/>
      <c r="G76" s="117"/>
      <c r="H76" s="117"/>
      <c r="I76" s="117"/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94"/>
      <c r="D80" s="497"/>
      <c r="E80" s="497"/>
      <c r="F80" s="497"/>
      <c r="G80" s="497"/>
      <c r="H80" s="497"/>
      <c r="I80" s="497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/>
  </sheetPr>
  <dimension ref="A1:EI218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L18" sqref="L18"/>
    </sheetView>
  </sheetViews>
  <sheetFormatPr baseColWidth="10" defaultColWidth="11.44140625" defaultRowHeight="14.4"/>
  <cols>
    <col min="1" max="1" width="2.6640625" style="13" customWidth="1"/>
    <col min="2" max="2" width="27.5546875" style="13" customWidth="1"/>
    <col min="3" max="3" width="17" style="13" customWidth="1"/>
    <col min="4" max="4" width="11.109375" style="13" customWidth="1"/>
    <col min="5" max="5" width="11.33203125" style="13" customWidth="1"/>
    <col min="6" max="6" width="11.33203125" style="13" hidden="1" customWidth="1"/>
    <col min="7" max="7" width="11.33203125" style="13" customWidth="1"/>
    <col min="8" max="8" width="11.6640625" style="13" customWidth="1"/>
    <col min="9" max="16384" width="11.44140625" style="13"/>
  </cols>
  <sheetData>
    <row r="1" spans="2:139" ht="26.1" customHeight="1">
      <c r="B1" s="501" t="s">
        <v>33</v>
      </c>
      <c r="C1" s="502"/>
      <c r="D1" s="502"/>
      <c r="E1" s="502"/>
      <c r="F1" s="502"/>
      <c r="G1" s="502"/>
      <c r="H1" s="502"/>
    </row>
    <row r="3" spans="2:139" ht="18">
      <c r="B3" s="128" t="s">
        <v>209</v>
      </c>
      <c r="C3" s="129"/>
      <c r="D3" s="129"/>
      <c r="E3" s="129"/>
      <c r="F3" s="129"/>
      <c r="G3" s="129"/>
      <c r="H3" s="129"/>
      <c r="L3" s="9" t="s">
        <v>178</v>
      </c>
    </row>
    <row r="4" spans="2:139" ht="23.7" customHeight="1">
      <c r="B4" s="503" t="s">
        <v>41</v>
      </c>
      <c r="C4" s="505" t="s">
        <v>40</v>
      </c>
      <c r="D4" s="506"/>
      <c r="E4" s="151" t="s">
        <v>34</v>
      </c>
      <c r="F4" s="151"/>
      <c r="G4" s="151"/>
      <c r="H4" s="151"/>
      <c r="K4" s="130"/>
      <c r="L4" s="130"/>
      <c r="M4" s="130"/>
      <c r="N4" s="130"/>
      <c r="O4" s="130"/>
    </row>
    <row r="5" spans="2:139" ht="18.600000000000001" customHeight="1">
      <c r="B5" s="504"/>
      <c r="C5" s="152" t="s">
        <v>7</v>
      </c>
      <c r="D5" s="152" t="s">
        <v>32</v>
      </c>
      <c r="E5" s="153" t="s">
        <v>4</v>
      </c>
      <c r="F5" s="153" t="s">
        <v>3</v>
      </c>
      <c r="G5" s="153" t="s">
        <v>3</v>
      </c>
      <c r="H5" s="153" t="s">
        <v>6</v>
      </c>
      <c r="K5" s="131"/>
      <c r="L5" s="132"/>
      <c r="M5" s="131"/>
      <c r="N5" s="133"/>
      <c r="O5" s="131"/>
    </row>
    <row r="6" spans="2:139" s="136" customFormat="1" ht="27.6" customHeight="1">
      <c r="B6" s="147" t="s">
        <v>29</v>
      </c>
      <c r="C6" s="397">
        <v>1022078</v>
      </c>
      <c r="D6" s="367">
        <f>C6/C14</f>
        <v>0.45383532629690643</v>
      </c>
      <c r="E6" s="400">
        <v>0.30499999999999999</v>
      </c>
      <c r="F6" s="400"/>
      <c r="G6" s="400">
        <v>0.14199999999999999</v>
      </c>
      <c r="H6" s="400">
        <v>0.20200000000000001</v>
      </c>
      <c r="I6" s="4"/>
      <c r="J6" s="4"/>
      <c r="K6" s="134"/>
      <c r="L6" s="135"/>
      <c r="M6" s="134"/>
      <c r="N6" s="135"/>
      <c r="O6" s="134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39" s="136" customFormat="1" ht="27.6" customHeight="1">
      <c r="B7" s="148" t="s">
        <v>28</v>
      </c>
      <c r="C7" s="397">
        <v>138417</v>
      </c>
      <c r="D7" s="367">
        <f>C7/C14</f>
        <v>6.1461575691912844E-2</v>
      </c>
      <c r="E7" s="400">
        <v>0.19400000000000001</v>
      </c>
      <c r="F7" s="400"/>
      <c r="G7" s="400">
        <v>0.11899999999999999</v>
      </c>
      <c r="H7" s="400">
        <v>0.14599999999999999</v>
      </c>
      <c r="I7" s="4"/>
      <c r="J7" s="322"/>
      <c r="K7" s="323"/>
      <c r="L7" s="323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291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36" customFormat="1" ht="27.6" customHeight="1">
      <c r="B8" s="147" t="s">
        <v>35</v>
      </c>
      <c r="C8" s="397">
        <v>278356</v>
      </c>
      <c r="D8" s="367">
        <f>C8/C14</f>
        <v>0.12359896806965974</v>
      </c>
      <c r="E8" s="400">
        <v>0.36899999999999999</v>
      </c>
      <c r="F8" s="400"/>
      <c r="G8" s="400">
        <v>0.27100000000000002</v>
      </c>
      <c r="H8" s="400">
        <v>0.312</v>
      </c>
      <c r="I8" s="4"/>
      <c r="J8" s="322"/>
      <c r="K8" s="499"/>
      <c r="L8" s="499"/>
      <c r="M8" s="499"/>
      <c r="N8" s="499"/>
      <c r="O8" s="499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10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36" customFormat="1" ht="27.6" customHeight="1">
      <c r="B9" s="147" t="s">
        <v>30</v>
      </c>
      <c r="C9" s="397">
        <v>637803</v>
      </c>
      <c r="D9" s="367">
        <f>C9/C14</f>
        <v>0.28320493408345138</v>
      </c>
      <c r="E9" s="400">
        <v>0.29099999999999998</v>
      </c>
      <c r="F9" s="400"/>
      <c r="G9" s="400">
        <v>7.4999999999999997E-2</v>
      </c>
      <c r="H9" s="400">
        <v>0.27300000000000002</v>
      </c>
      <c r="I9" s="4"/>
      <c r="J9" s="322"/>
      <c r="K9" s="290"/>
      <c r="L9" s="314"/>
      <c r="M9" s="290"/>
      <c r="N9" s="315"/>
      <c r="O9" s="290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291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36" customFormat="1" ht="27.6" customHeight="1">
      <c r="B10" s="147" t="s">
        <v>31</v>
      </c>
      <c r="C10" s="397">
        <v>151591</v>
      </c>
      <c r="D10" s="367">
        <f>C10/C14</f>
        <v>6.731125310267351E-2</v>
      </c>
      <c r="E10" s="400">
        <v>0.44600000000000001</v>
      </c>
      <c r="F10" s="400"/>
      <c r="G10" s="400">
        <v>0.438</v>
      </c>
      <c r="H10" s="400">
        <v>0.442</v>
      </c>
      <c r="I10" s="4"/>
      <c r="J10" s="322"/>
      <c r="K10" s="303"/>
      <c r="L10" s="298"/>
      <c r="M10" s="303"/>
      <c r="N10" s="298"/>
      <c r="O10" s="303"/>
      <c r="P10" s="285"/>
      <c r="Q10" s="285"/>
      <c r="R10" s="285"/>
      <c r="S10" s="285"/>
      <c r="T10" s="285"/>
      <c r="U10" s="285"/>
      <c r="V10" s="311"/>
      <c r="W10" s="285"/>
      <c r="X10" s="312"/>
      <c r="Y10" s="285"/>
      <c r="Z10" s="285"/>
      <c r="AA10" s="285"/>
      <c r="AB10" s="285"/>
      <c r="AC10" s="291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36" customFormat="1" ht="27.6" customHeight="1">
      <c r="B11" s="147" t="s">
        <v>37</v>
      </c>
      <c r="C11" s="398">
        <v>22864</v>
      </c>
      <c r="D11" s="367">
        <f>C11/C14</f>
        <v>1.0152347375104903E-2</v>
      </c>
      <c r="E11" s="401">
        <v>0.51600000000000001</v>
      </c>
      <c r="F11" s="401"/>
      <c r="G11" s="401">
        <v>0.52500000000000002</v>
      </c>
      <c r="H11" s="401">
        <v>0.51900000000000002</v>
      </c>
      <c r="I11" s="4"/>
      <c r="J11" s="322"/>
      <c r="K11" s="303"/>
      <c r="L11" s="298"/>
      <c r="M11" s="303"/>
      <c r="N11" s="298"/>
      <c r="O11" s="303"/>
      <c r="P11" s="328"/>
      <c r="Q11" s="328"/>
      <c r="R11" s="328"/>
      <c r="S11" s="328"/>
      <c r="T11" s="328"/>
      <c r="U11" s="328"/>
      <c r="V11" s="328"/>
      <c r="W11" s="285"/>
      <c r="X11" s="328"/>
      <c r="Y11" s="328"/>
      <c r="Z11" s="328"/>
      <c r="AA11" s="328"/>
      <c r="AB11" s="328"/>
      <c r="AC11" s="291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36" customFormat="1" ht="27.6" customHeight="1">
      <c r="B12" s="149" t="s">
        <v>36</v>
      </c>
      <c r="C12" s="399">
        <f>SUM(C6:C11)</f>
        <v>2251109</v>
      </c>
      <c r="D12" s="368">
        <f>SUM(D6:D11)</f>
        <v>0.99956440461970886</v>
      </c>
      <c r="E12" s="402">
        <v>0.30199999999999999</v>
      </c>
      <c r="F12" s="402"/>
      <c r="G12" s="402">
        <v>0.16300000000000001</v>
      </c>
      <c r="H12" s="402">
        <v>0.23400000000000001</v>
      </c>
      <c r="I12" s="4"/>
      <c r="J12" s="322"/>
      <c r="K12" s="303"/>
      <c r="L12" s="298"/>
      <c r="M12" s="303"/>
      <c r="N12" s="298"/>
      <c r="O12" s="303"/>
      <c r="P12" s="313"/>
      <c r="Q12" s="288"/>
      <c r="R12" s="313"/>
      <c r="S12" s="288"/>
      <c r="T12" s="313"/>
      <c r="U12" s="288"/>
      <c r="V12" s="313"/>
      <c r="W12" s="289"/>
      <c r="X12" s="290"/>
      <c r="Y12" s="314"/>
      <c r="Z12" s="290"/>
      <c r="AA12" s="315"/>
      <c r="AB12" s="290"/>
      <c r="AC12" s="291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36" customFormat="1" ht="27.6" customHeight="1">
      <c r="B13" s="147" t="s">
        <v>38</v>
      </c>
      <c r="C13" s="397">
        <v>981</v>
      </c>
      <c r="D13" s="367">
        <f>C13/C14</f>
        <v>4.355953802911962E-4</v>
      </c>
      <c r="E13" s="400">
        <v>4.0000000000000001E-3</v>
      </c>
      <c r="F13" s="400"/>
      <c r="G13" s="400">
        <v>5.0000000000000001E-3</v>
      </c>
      <c r="H13" s="400">
        <v>4.0000000000000001E-3</v>
      </c>
      <c r="I13" s="4"/>
      <c r="J13" s="322"/>
      <c r="K13" s="303"/>
      <c r="L13" s="298"/>
      <c r="M13" s="303"/>
      <c r="N13" s="298"/>
      <c r="O13" s="303"/>
      <c r="P13" s="287"/>
      <c r="Q13" s="288"/>
      <c r="R13" s="287"/>
      <c r="S13" s="288"/>
      <c r="T13" s="287"/>
      <c r="U13" s="288"/>
      <c r="V13" s="287"/>
      <c r="W13" s="289"/>
      <c r="X13" s="290"/>
      <c r="Y13" s="291"/>
      <c r="Z13" s="290"/>
      <c r="AA13" s="291"/>
      <c r="AB13" s="290"/>
      <c r="AC13" s="291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36" customFormat="1" ht="32.1" customHeight="1">
      <c r="B14" s="149" t="s">
        <v>39</v>
      </c>
      <c r="C14" s="150">
        <f>SUM(C12:C13)</f>
        <v>2252090</v>
      </c>
      <c r="D14" s="369">
        <v>1</v>
      </c>
      <c r="E14" s="369">
        <v>0.28799999999999998</v>
      </c>
      <c r="F14" s="369"/>
      <c r="G14" s="369">
        <v>0.16200000000000001</v>
      </c>
      <c r="H14" s="369">
        <v>0.22800000000000001</v>
      </c>
      <c r="I14" s="4"/>
      <c r="J14" s="322"/>
      <c r="K14" s="303"/>
      <c r="L14" s="298"/>
      <c r="M14" s="303"/>
      <c r="N14" s="298"/>
      <c r="O14" s="303"/>
      <c r="P14" s="287"/>
      <c r="Q14" s="288"/>
      <c r="R14" s="287"/>
      <c r="S14" s="288"/>
      <c r="T14" s="287"/>
      <c r="U14" s="288"/>
      <c r="V14" s="287"/>
      <c r="W14" s="289"/>
      <c r="X14" s="316"/>
      <c r="Y14" s="291"/>
      <c r="Z14" s="316"/>
      <c r="AA14" s="291"/>
      <c r="AB14" s="316"/>
      <c r="AC14" s="29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ht="22.95" customHeight="1">
      <c r="B15" s="137"/>
      <c r="C15" s="138"/>
      <c r="D15" s="138"/>
      <c r="I15" s="5"/>
      <c r="J15" s="324"/>
      <c r="K15" s="303"/>
      <c r="L15" s="298"/>
      <c r="M15" s="303"/>
      <c r="N15" s="298"/>
      <c r="O15" s="303"/>
      <c r="P15" s="295"/>
      <c r="Q15" s="296"/>
      <c r="R15" s="295"/>
      <c r="S15" s="296"/>
      <c r="T15" s="295"/>
      <c r="U15" s="296"/>
      <c r="V15" s="295"/>
      <c r="W15" s="297"/>
      <c r="X15" s="295"/>
      <c r="Y15" s="298"/>
      <c r="Z15" s="295"/>
      <c r="AA15" s="298"/>
      <c r="AB15" s="299"/>
      <c r="AC15" s="291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2:139" ht="18" customHeight="1">
      <c r="B16" s="139" t="s">
        <v>44</v>
      </c>
      <c r="C16" s="140"/>
      <c r="D16" s="140"/>
      <c r="E16" s="140"/>
      <c r="F16" s="140"/>
      <c r="G16" s="140"/>
      <c r="H16" s="140"/>
      <c r="I16" s="5"/>
      <c r="J16" s="324"/>
      <c r="K16" s="303"/>
      <c r="L16" s="298"/>
      <c r="M16" s="303"/>
      <c r="N16" s="298"/>
      <c r="O16" s="303"/>
      <c r="P16" s="295"/>
      <c r="Q16" s="296"/>
      <c r="R16" s="295"/>
      <c r="S16" s="296"/>
      <c r="T16" s="295"/>
      <c r="U16" s="296"/>
      <c r="V16" s="295"/>
      <c r="W16" s="297"/>
      <c r="X16" s="295"/>
      <c r="Y16" s="298"/>
      <c r="Z16" s="295"/>
      <c r="AA16" s="298"/>
      <c r="AB16" s="299"/>
      <c r="AC16" s="291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324"/>
      <c r="K17" s="299"/>
      <c r="L17" s="298"/>
      <c r="M17" s="299"/>
      <c r="N17" s="298"/>
      <c r="O17" s="299"/>
      <c r="P17" s="302"/>
      <c r="Q17" s="296"/>
      <c r="R17" s="302"/>
      <c r="S17" s="296"/>
      <c r="T17" s="302"/>
      <c r="U17" s="296"/>
      <c r="V17" s="302"/>
      <c r="W17" s="297"/>
      <c r="X17" s="303"/>
      <c r="Y17" s="298"/>
      <c r="Z17" s="303"/>
      <c r="AA17" s="298"/>
      <c r="AB17" s="303"/>
      <c r="AC17" s="291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4"/>
      <c r="K18" s="299"/>
      <c r="L18" s="298"/>
      <c r="M18" s="299"/>
      <c r="N18" s="298"/>
      <c r="O18" s="299"/>
      <c r="P18" s="295"/>
      <c r="Q18" s="296"/>
      <c r="R18" s="295"/>
      <c r="S18" s="296"/>
      <c r="T18" s="295"/>
      <c r="U18" s="296"/>
      <c r="V18" s="295"/>
      <c r="W18" s="297"/>
      <c r="X18" s="299"/>
      <c r="Y18" s="298"/>
      <c r="Z18" s="299"/>
      <c r="AA18" s="298"/>
      <c r="AB18" s="299"/>
      <c r="AC18" s="291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324"/>
      <c r="K19" s="299"/>
      <c r="L19" s="298"/>
      <c r="M19" s="299"/>
      <c r="N19" s="298"/>
      <c r="O19" s="299"/>
      <c r="P19" s="287"/>
      <c r="Q19" s="288"/>
      <c r="R19" s="287"/>
      <c r="S19" s="288"/>
      <c r="T19" s="287"/>
      <c r="U19" s="308"/>
      <c r="V19" s="318"/>
      <c r="W19" s="297"/>
      <c r="X19" s="316"/>
      <c r="Y19" s="291"/>
      <c r="Z19" s="316"/>
      <c r="AA19" s="291"/>
      <c r="AB19" s="316"/>
      <c r="AC19" s="291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324"/>
      <c r="K20" s="299"/>
      <c r="L20" s="298"/>
      <c r="M20" s="299"/>
      <c r="N20" s="298"/>
      <c r="O20" s="299"/>
      <c r="P20" s="295"/>
      <c r="Q20" s="296"/>
      <c r="R20" s="295"/>
      <c r="S20" s="296"/>
      <c r="T20" s="295"/>
      <c r="U20" s="296"/>
      <c r="V20" s="295"/>
      <c r="W20" s="297"/>
      <c r="X20" s="299"/>
      <c r="Y20" s="298"/>
      <c r="Z20" s="299"/>
      <c r="AA20" s="298"/>
      <c r="AB20" s="299"/>
      <c r="AC20" s="291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4"/>
      <c r="K21" s="299"/>
      <c r="L21" s="298"/>
      <c r="M21" s="299"/>
      <c r="N21" s="298"/>
      <c r="O21" s="299"/>
      <c r="P21" s="295"/>
      <c r="Q21" s="296"/>
      <c r="R21" s="295"/>
      <c r="S21" s="296"/>
      <c r="T21" s="295"/>
      <c r="U21" s="296"/>
      <c r="V21" s="295"/>
      <c r="W21" s="297"/>
      <c r="X21" s="299"/>
      <c r="Y21" s="298"/>
      <c r="Z21" s="299"/>
      <c r="AA21" s="298"/>
      <c r="AB21" s="299"/>
      <c r="AC21" s="291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4"/>
      <c r="K22" s="299"/>
      <c r="L22" s="298"/>
      <c r="M22" s="299"/>
      <c r="N22" s="298"/>
      <c r="O22" s="299"/>
      <c r="P22" s="295"/>
      <c r="Q22" s="296"/>
      <c r="R22" s="295"/>
      <c r="S22" s="296"/>
      <c r="T22" s="295"/>
      <c r="U22" s="296"/>
      <c r="V22" s="295"/>
      <c r="W22" s="297"/>
      <c r="X22" s="299"/>
      <c r="Y22" s="298"/>
      <c r="Z22" s="299"/>
      <c r="AA22" s="298"/>
      <c r="AB22" s="299"/>
      <c r="AC22" s="291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4"/>
      <c r="K23" s="299"/>
      <c r="L23" s="298"/>
      <c r="M23" s="299"/>
      <c r="N23" s="298"/>
      <c r="O23" s="299"/>
      <c r="P23" s="295"/>
      <c r="Q23" s="296"/>
      <c r="R23" s="295"/>
      <c r="S23" s="296"/>
      <c r="T23" s="295"/>
      <c r="U23" s="296"/>
      <c r="V23" s="295"/>
      <c r="W23" s="297"/>
      <c r="X23" s="299"/>
      <c r="Y23" s="298"/>
      <c r="Z23" s="299"/>
      <c r="AA23" s="298"/>
      <c r="AB23" s="299"/>
      <c r="AC23" s="291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4"/>
      <c r="K24" s="303"/>
      <c r="L24" s="298"/>
      <c r="M24" s="303"/>
      <c r="N24" s="298"/>
      <c r="O24" s="303"/>
      <c r="P24" s="295"/>
      <c r="Q24" s="296"/>
      <c r="R24" s="295"/>
      <c r="S24" s="296"/>
      <c r="T24" s="295"/>
      <c r="U24" s="296"/>
      <c r="V24" s="295"/>
      <c r="W24" s="297"/>
      <c r="X24" s="299"/>
      <c r="Y24" s="298"/>
      <c r="Z24" s="299"/>
      <c r="AA24" s="298"/>
      <c r="AB24" s="299"/>
      <c r="AC24" s="291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324"/>
      <c r="K25" s="299"/>
      <c r="L25" s="298"/>
      <c r="M25" s="299"/>
      <c r="N25" s="298"/>
      <c r="O25" s="299"/>
      <c r="P25" s="295"/>
      <c r="Q25" s="296"/>
      <c r="R25" s="295"/>
      <c r="S25" s="296"/>
      <c r="T25" s="295"/>
      <c r="U25" s="296"/>
      <c r="V25" s="295"/>
      <c r="W25" s="297"/>
      <c r="X25" s="299"/>
      <c r="Y25" s="298"/>
      <c r="Z25" s="299"/>
      <c r="AA25" s="298"/>
      <c r="AB25" s="299"/>
      <c r="AC25" s="291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4"/>
      <c r="K26" s="321"/>
      <c r="L26" s="321"/>
      <c r="M26" s="321"/>
      <c r="N26" s="321"/>
      <c r="O26" s="321"/>
      <c r="P26" s="295"/>
      <c r="Q26" s="296"/>
      <c r="R26" s="295"/>
      <c r="S26" s="296"/>
      <c r="T26" s="295"/>
      <c r="U26" s="296"/>
      <c r="V26" s="295"/>
      <c r="W26" s="297"/>
      <c r="X26" s="299"/>
      <c r="Y26" s="298"/>
      <c r="Z26" s="299"/>
      <c r="AA26" s="298"/>
      <c r="AB26" s="299"/>
      <c r="AC26" s="291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6">
      <c r="A27" s="141"/>
      <c r="I27" s="5"/>
      <c r="J27" s="324"/>
      <c r="K27" s="321"/>
      <c r="L27" s="321"/>
      <c r="M27" s="321"/>
      <c r="N27" s="321"/>
      <c r="O27" s="321"/>
      <c r="P27" s="302"/>
      <c r="Q27" s="296"/>
      <c r="R27" s="302"/>
      <c r="S27" s="296"/>
      <c r="T27" s="302"/>
      <c r="U27" s="296"/>
      <c r="V27" s="302"/>
      <c r="W27" s="297"/>
      <c r="X27" s="303"/>
      <c r="Y27" s="298"/>
      <c r="Z27" s="303"/>
      <c r="AA27" s="298"/>
      <c r="AB27" s="303"/>
      <c r="AC27" s="291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95"/>
      <c r="Q28" s="296"/>
      <c r="R28" s="295"/>
      <c r="S28" s="296"/>
      <c r="T28" s="295"/>
      <c r="U28" s="296"/>
      <c r="V28" s="295"/>
      <c r="W28" s="297"/>
      <c r="X28" s="299"/>
      <c r="Y28" s="298"/>
      <c r="Z28" s="299"/>
      <c r="AA28" s="298"/>
      <c r="AB28" s="299"/>
      <c r="AC28" s="291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87"/>
      <c r="Q29" s="288"/>
      <c r="R29" s="287"/>
      <c r="S29" s="288"/>
      <c r="T29" s="287"/>
      <c r="U29" s="308"/>
      <c r="V29" s="287"/>
      <c r="W29" s="297"/>
      <c r="X29" s="316"/>
      <c r="Y29" s="291"/>
      <c r="Z29" s="316"/>
      <c r="AA29" s="291"/>
      <c r="AB29" s="316"/>
      <c r="AC29" s="291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5"/>
      <c r="Q30" s="296"/>
      <c r="R30" s="295"/>
      <c r="S30" s="296"/>
      <c r="T30" s="295"/>
      <c r="U30" s="296"/>
      <c r="V30" s="295"/>
      <c r="W30" s="297"/>
      <c r="X30" s="299"/>
      <c r="Y30" s="298"/>
      <c r="Z30" s="299"/>
      <c r="AA30" s="298"/>
      <c r="AB30" s="299"/>
      <c r="AC30" s="291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5"/>
      <c r="Q31" s="296"/>
      <c r="R31" s="295"/>
      <c r="S31" s="296"/>
      <c r="T31" s="295"/>
      <c r="U31" s="296"/>
      <c r="V31" s="295"/>
      <c r="W31" s="297"/>
      <c r="X31" s="299"/>
      <c r="Y31" s="298"/>
      <c r="Z31" s="299"/>
      <c r="AA31" s="298"/>
      <c r="AB31" s="299"/>
      <c r="AC31" s="291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332"/>
      <c r="Q32" s="296"/>
      <c r="R32" s="295"/>
      <c r="S32" s="296"/>
      <c r="T32" s="295"/>
      <c r="U32" s="296"/>
      <c r="V32" s="295"/>
      <c r="W32" s="297"/>
      <c r="X32" s="299"/>
      <c r="Y32" s="298"/>
      <c r="Z32" s="299"/>
      <c r="AA32" s="298"/>
      <c r="AB32" s="299"/>
      <c r="AC32" s="291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333"/>
      <c r="L33" s="334"/>
      <c r="M33" s="333"/>
      <c r="N33" s="334"/>
      <c r="O33" s="333"/>
      <c r="P33" s="332"/>
      <c r="Q33" s="296"/>
      <c r="R33" s="295"/>
      <c r="S33" s="296"/>
      <c r="T33" s="295"/>
      <c r="U33" s="296"/>
      <c r="V33" s="295"/>
      <c r="W33" s="297"/>
      <c r="X33" s="299"/>
      <c r="Y33" s="298"/>
      <c r="Z33" s="299"/>
      <c r="AA33" s="298"/>
      <c r="AB33" s="299"/>
      <c r="AC33" s="291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335"/>
      <c r="L34" s="334"/>
      <c r="M34" s="335"/>
      <c r="N34" s="334"/>
      <c r="O34" s="335"/>
      <c r="P34" s="332"/>
      <c r="Q34" s="296"/>
      <c r="R34" s="295"/>
      <c r="S34" s="296"/>
      <c r="T34" s="295"/>
      <c r="U34" s="296"/>
      <c r="V34" s="295"/>
      <c r="W34" s="297"/>
      <c r="X34" s="299"/>
      <c r="Y34" s="298"/>
      <c r="Z34" s="299"/>
      <c r="AA34" s="298"/>
      <c r="AB34" s="299"/>
      <c r="AC34" s="291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336"/>
      <c r="M35" s="337"/>
      <c r="N35" s="338"/>
      <c r="O35" s="339"/>
      <c r="P35" s="332"/>
      <c r="Q35" s="296"/>
      <c r="R35" s="295"/>
      <c r="S35" s="296"/>
      <c r="T35" s="295"/>
      <c r="U35" s="296"/>
      <c r="V35" s="295"/>
      <c r="W35" s="297"/>
      <c r="X35" s="299"/>
      <c r="Y35" s="298"/>
      <c r="Z35" s="299"/>
      <c r="AA35" s="298"/>
      <c r="AB35" s="299"/>
      <c r="AC35" s="291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36"/>
      <c r="M36" s="337"/>
      <c r="N36" s="338"/>
      <c r="O36" s="339"/>
      <c r="P36" s="332"/>
      <c r="Q36" s="296"/>
      <c r="R36" s="295"/>
      <c r="S36" s="296"/>
      <c r="T36" s="295"/>
      <c r="U36" s="296"/>
      <c r="V36" s="295"/>
      <c r="W36" s="297"/>
      <c r="X36" s="299"/>
      <c r="Y36" s="298"/>
      <c r="Z36" s="299"/>
      <c r="AA36" s="298"/>
      <c r="AB36" s="299"/>
      <c r="AC36" s="291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336"/>
      <c r="M37" s="340"/>
      <c r="N37" s="341"/>
      <c r="O37" s="339"/>
      <c r="P37" s="342"/>
      <c r="Q37" s="296"/>
      <c r="R37" s="302"/>
      <c r="S37" s="296"/>
      <c r="T37" s="302"/>
      <c r="U37" s="296"/>
      <c r="V37" s="302"/>
      <c r="W37" s="297"/>
      <c r="X37" s="303"/>
      <c r="Y37" s="298"/>
      <c r="Z37" s="303"/>
      <c r="AA37" s="298"/>
      <c r="AB37" s="303"/>
      <c r="AC37" s="291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36"/>
      <c r="M38" s="337"/>
      <c r="N38" s="338"/>
      <c r="O38" s="343"/>
      <c r="P38" s="332"/>
      <c r="Q38" s="296"/>
      <c r="R38" s="295"/>
      <c r="S38" s="296"/>
      <c r="T38" s="295"/>
      <c r="U38" s="296"/>
      <c r="V38" s="295"/>
      <c r="W38" s="297"/>
      <c r="X38" s="299"/>
      <c r="Y38" s="298"/>
      <c r="Z38" s="299"/>
      <c r="AA38" s="298"/>
      <c r="AB38" s="299"/>
      <c r="AC38" s="291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324"/>
      <c r="M39" s="300"/>
      <c r="N39" s="309"/>
      <c r="O39" s="317"/>
      <c r="P39" s="287"/>
      <c r="Q39" s="288"/>
      <c r="R39" s="287"/>
      <c r="S39" s="288"/>
      <c r="T39" s="287"/>
      <c r="U39" s="308"/>
      <c r="V39" s="287"/>
      <c r="W39" s="297"/>
      <c r="X39" s="316"/>
      <c r="Y39" s="291"/>
      <c r="Z39" s="316"/>
      <c r="AA39" s="291"/>
      <c r="AB39" s="316"/>
      <c r="AC39" s="291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324"/>
      <c r="M40" s="292"/>
      <c r="N40" s="293"/>
      <c r="O40" s="294"/>
      <c r="P40" s="295"/>
      <c r="Q40" s="296"/>
      <c r="R40" s="295"/>
      <c r="S40" s="296"/>
      <c r="T40" s="295"/>
      <c r="U40" s="296"/>
      <c r="V40" s="295"/>
      <c r="W40" s="297"/>
      <c r="X40" s="299"/>
      <c r="Y40" s="298"/>
      <c r="Z40" s="299"/>
      <c r="AA40" s="298"/>
      <c r="AB40" s="299"/>
      <c r="AC40" s="291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42" t="s">
        <v>29</v>
      </c>
      <c r="C41" s="143">
        <f>D6</f>
        <v>0.45383532629690643</v>
      </c>
      <c r="D41" s="6"/>
      <c r="E41" s="6"/>
      <c r="F41" s="6"/>
      <c r="G41" s="6"/>
      <c r="H41" s="5"/>
      <c r="I41" s="5"/>
      <c r="J41" s="5"/>
      <c r="K41" s="5"/>
      <c r="L41" s="324"/>
      <c r="M41" s="292"/>
      <c r="N41" s="293"/>
      <c r="O41" s="294"/>
      <c r="P41" s="295"/>
      <c r="Q41" s="296"/>
      <c r="R41" s="295"/>
      <c r="S41" s="296"/>
      <c r="T41" s="295"/>
      <c r="U41" s="296"/>
      <c r="V41" s="295"/>
      <c r="W41" s="297"/>
      <c r="X41" s="299"/>
      <c r="Y41" s="298"/>
      <c r="Z41" s="299"/>
      <c r="AA41" s="298"/>
      <c r="AB41" s="299"/>
      <c r="AC41" s="291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7.6">
      <c r="A42" s="7"/>
      <c r="B42" s="142" t="s">
        <v>35</v>
      </c>
      <c r="C42" s="143">
        <f>D8</f>
        <v>0.12359896806965974</v>
      </c>
      <c r="D42" s="6"/>
      <c r="E42" s="6"/>
      <c r="F42" s="6"/>
      <c r="G42" s="6"/>
      <c r="H42" s="5"/>
      <c r="I42" s="5"/>
      <c r="J42" s="5"/>
      <c r="K42" s="5"/>
      <c r="L42" s="324"/>
      <c r="M42" s="292"/>
      <c r="N42" s="293"/>
      <c r="O42" s="294"/>
      <c r="P42" s="295"/>
      <c r="Q42" s="296"/>
      <c r="R42" s="295"/>
      <c r="S42" s="296"/>
      <c r="T42" s="295"/>
      <c r="U42" s="296"/>
      <c r="V42" s="295"/>
      <c r="W42" s="297"/>
      <c r="X42" s="299"/>
      <c r="Y42" s="298"/>
      <c r="Z42" s="299"/>
      <c r="AA42" s="298"/>
      <c r="AB42" s="299"/>
      <c r="AC42" s="291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42" t="s">
        <v>30</v>
      </c>
      <c r="C43" s="143">
        <f>D9</f>
        <v>0.28320493408345138</v>
      </c>
      <c r="D43" s="6"/>
      <c r="E43" s="6"/>
      <c r="F43" s="6"/>
      <c r="G43" s="6"/>
      <c r="H43" s="5"/>
      <c r="I43" s="5"/>
      <c r="J43" s="5"/>
      <c r="K43" s="5"/>
      <c r="L43" s="324"/>
      <c r="M43" s="300"/>
      <c r="N43" s="293"/>
      <c r="O43" s="294"/>
      <c r="P43" s="295"/>
      <c r="Q43" s="296"/>
      <c r="R43" s="295"/>
      <c r="S43" s="296"/>
      <c r="T43" s="295"/>
      <c r="U43" s="296"/>
      <c r="V43" s="295"/>
      <c r="W43" s="297"/>
      <c r="X43" s="299"/>
      <c r="Y43" s="298"/>
      <c r="Z43" s="299"/>
      <c r="AA43" s="298"/>
      <c r="AB43" s="299"/>
      <c r="AC43" s="291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2" t="s">
        <v>43</v>
      </c>
      <c r="C44" s="143">
        <f>SUM(C45:C48)</f>
        <v>0.13936077154998244</v>
      </c>
      <c r="D44" s="6"/>
      <c r="E44" s="6"/>
      <c r="F44" s="6"/>
      <c r="G44" s="6"/>
      <c r="H44" s="5"/>
      <c r="I44" s="5"/>
      <c r="J44" s="5"/>
      <c r="K44" s="5"/>
      <c r="L44" s="324"/>
      <c r="M44" s="300"/>
      <c r="N44" s="301"/>
      <c r="O44" s="294"/>
      <c r="P44" s="295"/>
      <c r="Q44" s="296"/>
      <c r="R44" s="302"/>
      <c r="S44" s="296"/>
      <c r="T44" s="295"/>
      <c r="U44" s="296"/>
      <c r="V44" s="302"/>
      <c r="W44" s="297"/>
      <c r="X44" s="303"/>
      <c r="Y44" s="298"/>
      <c r="Z44" s="303"/>
      <c r="AA44" s="298"/>
      <c r="AB44" s="303"/>
      <c r="AC44" s="319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2" t="s">
        <v>31</v>
      </c>
      <c r="C45" s="143">
        <f>D10</f>
        <v>6.731125310267351E-2</v>
      </c>
      <c r="D45" s="144">
        <f>SUM(C41:C44)</f>
        <v>1</v>
      </c>
      <c r="E45" s="144">
        <f>SUM(C41:C44)</f>
        <v>1</v>
      </c>
      <c r="F45" s="6"/>
      <c r="G45" s="6"/>
      <c r="H45" s="5"/>
      <c r="I45" s="5"/>
      <c r="J45" s="5"/>
      <c r="K45" s="5"/>
      <c r="L45" s="324"/>
      <c r="M45" s="292"/>
      <c r="N45" s="293"/>
      <c r="O45" s="297"/>
      <c r="P45" s="295"/>
      <c r="Q45" s="296"/>
      <c r="R45" s="295"/>
      <c r="S45" s="296"/>
      <c r="T45" s="295"/>
      <c r="U45" s="296"/>
      <c r="V45" s="295"/>
      <c r="W45" s="297"/>
      <c r="X45" s="299"/>
      <c r="Y45" s="298"/>
      <c r="Z45" s="299"/>
      <c r="AA45" s="298"/>
      <c r="AB45" s="299"/>
      <c r="AC45" s="291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2" t="s">
        <v>37</v>
      </c>
      <c r="C46" s="143">
        <f>D11</f>
        <v>1.0152347375104903E-2</v>
      </c>
      <c r="D46" s="6"/>
      <c r="E46" s="6"/>
      <c r="F46" s="6"/>
      <c r="G46" s="6"/>
      <c r="H46" s="5"/>
      <c r="I46" s="5"/>
      <c r="J46" s="5"/>
      <c r="K46" s="5"/>
      <c r="L46" s="324"/>
      <c r="M46" s="300"/>
      <c r="N46" s="309"/>
      <c r="O46" s="317"/>
      <c r="P46" s="287"/>
      <c r="Q46" s="288"/>
      <c r="R46" s="287"/>
      <c r="S46" s="288"/>
      <c r="T46" s="287"/>
      <c r="U46" s="308"/>
      <c r="V46" s="318"/>
      <c r="W46" s="297"/>
      <c r="X46" s="316"/>
      <c r="Y46" s="291"/>
      <c r="Z46" s="316"/>
      <c r="AA46" s="291"/>
      <c r="AB46" s="316"/>
      <c r="AC46" s="291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5" t="s">
        <v>28</v>
      </c>
      <c r="C47" s="143">
        <f>D7</f>
        <v>6.1461575691912844E-2</v>
      </c>
      <c r="D47" s="6"/>
      <c r="E47" s="6"/>
      <c r="F47" s="6"/>
      <c r="G47" s="6"/>
      <c r="H47" s="5"/>
      <c r="I47" s="5"/>
      <c r="J47" s="5"/>
      <c r="K47" s="5"/>
      <c r="L47" s="324"/>
      <c r="M47" s="292"/>
      <c r="N47" s="293"/>
      <c r="O47" s="294"/>
      <c r="P47" s="295"/>
      <c r="Q47" s="296"/>
      <c r="R47" s="295"/>
      <c r="S47" s="296"/>
      <c r="T47" s="295"/>
      <c r="U47" s="296"/>
      <c r="V47" s="295"/>
      <c r="W47" s="297"/>
      <c r="X47" s="299"/>
      <c r="Y47" s="298"/>
      <c r="Z47" s="299"/>
      <c r="AA47" s="298"/>
      <c r="AB47" s="299"/>
      <c r="AC47" s="291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46">
        <f>D13</f>
        <v>4.355953802911962E-4</v>
      </c>
      <c r="D48" s="6"/>
      <c r="E48" s="6"/>
      <c r="F48" s="6"/>
      <c r="G48" s="6"/>
      <c r="H48" s="5"/>
      <c r="I48" s="5"/>
      <c r="J48" s="5"/>
      <c r="K48" s="5"/>
      <c r="L48" s="324"/>
      <c r="M48" s="292"/>
      <c r="N48" s="293"/>
      <c r="O48" s="294"/>
      <c r="P48" s="295"/>
      <c r="Q48" s="296"/>
      <c r="R48" s="295"/>
      <c r="S48" s="296"/>
      <c r="T48" s="295"/>
      <c r="U48" s="296"/>
      <c r="V48" s="295"/>
      <c r="W48" s="297"/>
      <c r="X48" s="299"/>
      <c r="Y48" s="298"/>
      <c r="Z48" s="299"/>
      <c r="AA48" s="298"/>
      <c r="AB48" s="299"/>
      <c r="AC48" s="291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44">
        <f>SUM(C44:C48)</f>
        <v>0.27872154309996489</v>
      </c>
      <c r="D49" s="6"/>
      <c r="E49" s="6"/>
      <c r="F49" s="6"/>
      <c r="G49" s="6"/>
      <c r="H49" s="5"/>
      <c r="I49" s="5"/>
      <c r="J49" s="5"/>
      <c r="K49" s="5"/>
      <c r="L49" s="324"/>
      <c r="M49" s="300"/>
      <c r="N49" s="293"/>
      <c r="O49" s="294"/>
      <c r="P49" s="295"/>
      <c r="Q49" s="296"/>
      <c r="R49" s="295"/>
      <c r="S49" s="296"/>
      <c r="T49" s="295"/>
      <c r="U49" s="296"/>
      <c r="V49" s="295"/>
      <c r="W49" s="297"/>
      <c r="X49" s="299"/>
      <c r="Y49" s="298"/>
      <c r="Z49" s="299"/>
      <c r="AA49" s="298"/>
      <c r="AB49" s="299"/>
      <c r="AC49" s="291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44">
        <f>SUM(C41:C44)</f>
        <v>1</v>
      </c>
      <c r="D50" s="6"/>
      <c r="E50" s="6"/>
      <c r="F50" s="6"/>
      <c r="G50" s="6"/>
      <c r="H50" s="5"/>
      <c r="I50" s="5"/>
      <c r="J50" s="5"/>
      <c r="K50" s="5"/>
      <c r="L50" s="324"/>
      <c r="M50" s="300"/>
      <c r="N50" s="301"/>
      <c r="O50" s="294"/>
      <c r="P50" s="295"/>
      <c r="Q50" s="296"/>
      <c r="R50" s="302"/>
      <c r="S50" s="296"/>
      <c r="T50" s="295"/>
      <c r="U50" s="296"/>
      <c r="V50" s="302"/>
      <c r="W50" s="297"/>
      <c r="X50" s="303"/>
      <c r="Y50" s="298"/>
      <c r="Z50" s="303"/>
      <c r="AA50" s="298"/>
      <c r="AB50" s="303"/>
      <c r="AC50" s="291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324"/>
      <c r="M51" s="292"/>
      <c r="N51" s="293"/>
      <c r="O51" s="297"/>
      <c r="P51" s="295"/>
      <c r="Q51" s="296"/>
      <c r="R51" s="295"/>
      <c r="S51" s="296"/>
      <c r="T51" s="295"/>
      <c r="U51" s="296"/>
      <c r="V51" s="295"/>
      <c r="W51" s="297"/>
      <c r="X51" s="299"/>
      <c r="Y51" s="298"/>
      <c r="Z51" s="299"/>
      <c r="AA51" s="298"/>
      <c r="AB51" s="299"/>
      <c r="AC51" s="291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4"/>
      <c r="M52" s="300"/>
      <c r="N52" s="309"/>
      <c r="O52" s="294"/>
      <c r="P52" s="295"/>
      <c r="Q52" s="296"/>
      <c r="R52" s="302"/>
      <c r="S52" s="296"/>
      <c r="T52" s="295"/>
      <c r="U52" s="296"/>
      <c r="V52" s="302"/>
      <c r="W52" s="297"/>
      <c r="X52" s="303"/>
      <c r="Y52" s="298"/>
      <c r="Z52" s="303"/>
      <c r="AA52" s="298"/>
      <c r="AB52" s="303"/>
      <c r="AC52" s="291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4"/>
      <c r="M53" s="304"/>
      <c r="N53" s="305"/>
      <c r="O53" s="306"/>
      <c r="P53" s="287"/>
      <c r="Q53" s="307"/>
      <c r="R53" s="287"/>
      <c r="S53" s="307"/>
      <c r="T53" s="287"/>
      <c r="U53" s="308"/>
      <c r="V53" s="287"/>
      <c r="W53" s="297"/>
      <c r="X53" s="299"/>
      <c r="Y53" s="298"/>
      <c r="Z53" s="299"/>
      <c r="AA53" s="298"/>
      <c r="AB53" s="299"/>
      <c r="AC53" s="291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4"/>
      <c r="M54" s="500"/>
      <c r="N54" s="500"/>
      <c r="O54" s="304"/>
      <c r="P54" s="302"/>
      <c r="Q54" s="296"/>
      <c r="R54" s="302"/>
      <c r="S54" s="296"/>
      <c r="T54" s="302"/>
      <c r="U54" s="296"/>
      <c r="V54" s="302"/>
      <c r="W54" s="308"/>
      <c r="X54" s="303"/>
      <c r="Y54" s="298"/>
      <c r="Z54" s="303"/>
      <c r="AA54" s="298"/>
      <c r="AB54" s="303"/>
      <c r="AC54" s="291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4"/>
      <c r="M55" s="309"/>
      <c r="N55" s="309"/>
      <c r="O55" s="304"/>
      <c r="P55" s="302"/>
      <c r="Q55" s="296"/>
      <c r="R55" s="302"/>
      <c r="S55" s="296"/>
      <c r="T55" s="302"/>
      <c r="U55" s="296"/>
      <c r="V55" s="302"/>
      <c r="W55" s="308"/>
      <c r="X55" s="303"/>
      <c r="Y55" s="298"/>
      <c r="Z55" s="303"/>
      <c r="AA55" s="298"/>
      <c r="AB55" s="303"/>
      <c r="AC55" s="291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4"/>
      <c r="M56" s="500"/>
      <c r="N56" s="500"/>
      <c r="O56" s="304"/>
      <c r="P56" s="302"/>
      <c r="Q56" s="296"/>
      <c r="R56" s="302"/>
      <c r="S56" s="296"/>
      <c r="T56" s="302"/>
      <c r="U56" s="296"/>
      <c r="V56" s="295"/>
      <c r="W56" s="308"/>
      <c r="X56" s="303"/>
      <c r="Y56" s="298"/>
      <c r="Z56" s="303"/>
      <c r="AA56" s="298"/>
      <c r="AB56" s="303"/>
      <c r="AC56" s="291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4"/>
      <c r="M57" s="292"/>
      <c r="N57" s="293"/>
      <c r="O57" s="294"/>
      <c r="P57" s="295"/>
      <c r="Q57" s="296"/>
      <c r="R57" s="295"/>
      <c r="S57" s="296"/>
      <c r="T57" s="295"/>
      <c r="U57" s="296"/>
      <c r="V57" s="295"/>
      <c r="W57" s="297"/>
      <c r="X57" s="299"/>
      <c r="Y57" s="298"/>
      <c r="Z57" s="299"/>
      <c r="AA57" s="298"/>
      <c r="AB57" s="299"/>
      <c r="AC57" s="291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4"/>
      <c r="M58" s="292"/>
      <c r="N58" s="293"/>
      <c r="O58" s="294"/>
      <c r="P58" s="295"/>
      <c r="Q58" s="296"/>
      <c r="R58" s="295"/>
      <c r="S58" s="296"/>
      <c r="T58" s="295"/>
      <c r="U58" s="296"/>
      <c r="V58" s="295"/>
      <c r="W58" s="297"/>
      <c r="X58" s="299"/>
      <c r="Y58" s="298"/>
      <c r="Z58" s="299"/>
      <c r="AA58" s="298"/>
      <c r="AB58" s="299"/>
      <c r="AC58" s="291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4"/>
      <c r="M59" s="292"/>
      <c r="N59" s="293"/>
      <c r="O59" s="294"/>
      <c r="P59" s="295"/>
      <c r="Q59" s="296"/>
      <c r="R59" s="295"/>
      <c r="S59" s="296"/>
      <c r="T59" s="295"/>
      <c r="U59" s="296"/>
      <c r="V59" s="295"/>
      <c r="W59" s="297"/>
      <c r="X59" s="299"/>
      <c r="Y59" s="298"/>
      <c r="Z59" s="299"/>
      <c r="AA59" s="298"/>
      <c r="AB59" s="299"/>
      <c r="AC59" s="291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4"/>
      <c r="M60" s="292"/>
      <c r="N60" s="301"/>
      <c r="O60" s="294"/>
      <c r="P60" s="295"/>
      <c r="Q60" s="296"/>
      <c r="R60" s="295"/>
      <c r="S60" s="296"/>
      <c r="T60" s="295"/>
      <c r="U60" s="296"/>
      <c r="V60" s="302"/>
      <c r="W60" s="297"/>
      <c r="X60" s="303"/>
      <c r="Y60" s="298"/>
      <c r="Z60" s="303"/>
      <c r="AA60" s="298"/>
      <c r="AB60" s="303"/>
      <c r="AC60" s="291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4"/>
      <c r="M61" s="292"/>
      <c r="N61" s="301"/>
      <c r="O61" s="294"/>
      <c r="P61" s="295"/>
      <c r="Q61" s="296"/>
      <c r="R61" s="295"/>
      <c r="S61" s="296"/>
      <c r="T61" s="295"/>
      <c r="U61" s="296"/>
      <c r="V61" s="302"/>
      <c r="W61" s="297"/>
      <c r="X61" s="299"/>
      <c r="Y61" s="298"/>
      <c r="Z61" s="299"/>
      <c r="AA61" s="298"/>
      <c r="AB61" s="299"/>
      <c r="AC61" s="291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4"/>
      <c r="M62" s="500"/>
      <c r="N62" s="500"/>
      <c r="O62" s="304"/>
      <c r="P62" s="302"/>
      <c r="Q62" s="296"/>
      <c r="R62" s="302"/>
      <c r="S62" s="296"/>
      <c r="T62" s="302"/>
      <c r="U62" s="296"/>
      <c r="V62" s="302"/>
      <c r="W62" s="308"/>
      <c r="X62" s="303"/>
      <c r="Y62" s="298"/>
      <c r="Z62" s="303"/>
      <c r="AA62" s="298"/>
      <c r="AB62" s="303"/>
      <c r="AC62" s="291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4"/>
      <c r="M63" s="498"/>
      <c r="N63" s="498"/>
      <c r="O63" s="498"/>
      <c r="P63" s="498"/>
      <c r="Q63" s="498"/>
      <c r="R63" s="498"/>
      <c r="S63" s="498"/>
      <c r="T63" s="498"/>
      <c r="U63" s="498"/>
      <c r="V63" s="498"/>
      <c r="W63" s="498"/>
      <c r="X63" s="498"/>
      <c r="Y63" s="498"/>
      <c r="Z63" s="498"/>
      <c r="AA63" s="498"/>
      <c r="AB63" s="498"/>
      <c r="AC63" s="291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4"/>
      <c r="M64" s="291"/>
      <c r="N64" s="286"/>
      <c r="O64" s="286"/>
      <c r="P64" s="291"/>
      <c r="Q64" s="291"/>
      <c r="R64" s="291"/>
      <c r="S64" s="291"/>
      <c r="T64" s="291"/>
      <c r="U64" s="291"/>
      <c r="V64" s="319"/>
      <c r="W64" s="319"/>
      <c r="X64" s="320"/>
      <c r="Y64" s="291"/>
      <c r="Z64" s="320"/>
      <c r="AA64" s="291"/>
      <c r="AB64" s="291"/>
      <c r="AC64" s="291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4"/>
      <c r="M65" s="291"/>
      <c r="N65" s="286"/>
      <c r="O65" s="286"/>
      <c r="P65" s="319"/>
      <c r="Q65" s="319"/>
      <c r="R65" s="319"/>
      <c r="S65" s="319"/>
      <c r="T65" s="319"/>
      <c r="U65" s="319"/>
      <c r="V65" s="319"/>
      <c r="W65" s="319"/>
      <c r="X65" s="320"/>
      <c r="Y65" s="291"/>
      <c r="Z65" s="320"/>
      <c r="AA65" s="291"/>
      <c r="AB65" s="291"/>
      <c r="AC65" s="291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324"/>
      <c r="AV78" s="324"/>
      <c r="AW78" s="32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324"/>
      <c r="AV79" s="324"/>
      <c r="AW79" s="32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  <c r="AW81" s="32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4"/>
      <c r="AU89" s="324"/>
      <c r="AV89" s="324"/>
      <c r="AW89" s="324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324"/>
      <c r="AV96" s="324"/>
      <c r="AW96" s="324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324"/>
      <c r="AL97" s="324"/>
      <c r="AM97" s="324"/>
      <c r="AN97" s="324"/>
      <c r="AO97" s="324"/>
      <c r="AP97" s="324"/>
      <c r="AQ97" s="324"/>
      <c r="AR97" s="324"/>
      <c r="AS97" s="324"/>
      <c r="AT97" s="324"/>
      <c r="AU97" s="324"/>
      <c r="AV97" s="324"/>
      <c r="AW97" s="324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P98" s="324"/>
      <c r="AQ98" s="324"/>
      <c r="AR98" s="324"/>
      <c r="AS98" s="324"/>
      <c r="AT98" s="324"/>
      <c r="AU98" s="324"/>
      <c r="AV98" s="324"/>
      <c r="AW98" s="324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P99" s="324"/>
      <c r="AQ99" s="324"/>
      <c r="AR99" s="324"/>
      <c r="AS99" s="324"/>
      <c r="AT99" s="324"/>
      <c r="AU99" s="324"/>
      <c r="AV99" s="324"/>
      <c r="AW99" s="324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P100" s="324"/>
      <c r="AQ100" s="324"/>
      <c r="AR100" s="324"/>
      <c r="AS100" s="324"/>
      <c r="AT100" s="324"/>
      <c r="AU100" s="324"/>
      <c r="AV100" s="324"/>
      <c r="AW100" s="324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4"/>
      <c r="AO101" s="324"/>
      <c r="AP101" s="324"/>
      <c r="AQ101" s="324"/>
      <c r="AR101" s="324"/>
      <c r="AS101" s="324"/>
      <c r="AT101" s="324"/>
      <c r="AU101" s="324"/>
      <c r="AV101" s="324"/>
      <c r="AW101" s="32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  <c r="AM102" s="324"/>
      <c r="AN102" s="324"/>
      <c r="AO102" s="324"/>
      <c r="AP102" s="324"/>
      <c r="AQ102" s="324"/>
      <c r="AR102" s="324"/>
      <c r="AS102" s="324"/>
      <c r="AT102" s="324"/>
      <c r="AU102" s="324"/>
      <c r="AV102" s="324"/>
      <c r="AW102" s="324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P103" s="324"/>
      <c r="AQ103" s="324"/>
      <c r="AR103" s="324"/>
      <c r="AS103" s="324"/>
      <c r="AT103" s="324"/>
      <c r="AU103" s="324"/>
      <c r="AV103" s="324"/>
      <c r="AW103" s="324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324"/>
      <c r="AV104" s="324"/>
      <c r="AW104" s="324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P105" s="324"/>
      <c r="AQ105" s="324"/>
      <c r="AR105" s="324"/>
      <c r="AS105" s="324"/>
      <c r="AT105" s="324"/>
      <c r="AU105" s="324"/>
      <c r="AV105" s="324"/>
      <c r="AW105" s="324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324"/>
      <c r="AV106" s="324"/>
      <c r="AW106" s="324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P107" s="324"/>
      <c r="AQ107" s="324"/>
      <c r="AR107" s="324"/>
      <c r="AS107" s="324"/>
      <c r="AT107" s="324"/>
      <c r="AU107" s="324"/>
      <c r="AV107" s="324"/>
      <c r="AW107" s="324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P108" s="324"/>
      <c r="AQ108" s="324"/>
      <c r="AR108" s="324"/>
      <c r="AS108" s="324"/>
      <c r="AT108" s="324"/>
      <c r="AU108" s="324"/>
      <c r="AV108" s="324"/>
      <c r="AW108" s="324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  <c r="AQ109" s="324"/>
      <c r="AR109" s="324"/>
      <c r="AS109" s="324"/>
      <c r="AT109" s="324"/>
      <c r="AU109" s="324"/>
      <c r="AV109" s="324"/>
      <c r="AW109" s="324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  <c r="AW110" s="324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  <c r="AW111" s="324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4"/>
      <c r="AP113" s="324"/>
      <c r="AQ113" s="324"/>
      <c r="AR113" s="324"/>
      <c r="AS113" s="324"/>
      <c r="AT113" s="324"/>
      <c r="AU113" s="324"/>
      <c r="AV113" s="324"/>
      <c r="AW113" s="324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324"/>
      <c r="AV114" s="324"/>
      <c r="AW114" s="324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  <c r="AW115" s="324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324"/>
      <c r="AV116" s="324"/>
      <c r="AW116" s="324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4"/>
      <c r="AS117" s="324"/>
      <c r="AT117" s="324"/>
      <c r="AU117" s="324"/>
      <c r="AV117" s="324"/>
      <c r="AW117" s="324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324"/>
      <c r="AV118" s="324"/>
      <c r="AW118" s="324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P119" s="324"/>
      <c r="AQ119" s="324"/>
      <c r="AR119" s="324"/>
      <c r="AS119" s="324"/>
      <c r="AT119" s="324"/>
      <c r="AU119" s="324"/>
      <c r="AV119" s="324"/>
      <c r="AW119" s="324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4"/>
      <c r="AP120" s="324"/>
      <c r="AQ120" s="324"/>
      <c r="AR120" s="324"/>
      <c r="AS120" s="324"/>
      <c r="AT120" s="324"/>
      <c r="AU120" s="324"/>
      <c r="AV120" s="324"/>
      <c r="AW120" s="324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324"/>
      <c r="AL121" s="324"/>
      <c r="AM121" s="324"/>
      <c r="AN121" s="324"/>
      <c r="AO121" s="324"/>
      <c r="AP121" s="324"/>
      <c r="AQ121" s="324"/>
      <c r="AR121" s="324"/>
      <c r="AS121" s="324"/>
      <c r="AT121" s="324"/>
      <c r="AU121" s="324"/>
      <c r="AV121" s="324"/>
      <c r="AW121" s="324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  <c r="AP122" s="324"/>
      <c r="AQ122" s="324"/>
      <c r="AR122" s="324"/>
      <c r="AS122" s="324"/>
      <c r="AT122" s="324"/>
      <c r="AU122" s="324"/>
      <c r="AV122" s="324"/>
      <c r="AW122" s="324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4"/>
      <c r="Y124" s="324"/>
      <c r="Z124" s="324"/>
      <c r="AA124" s="324"/>
      <c r="AB124" s="324"/>
      <c r="AC124" s="324"/>
      <c r="AD124" s="324"/>
      <c r="AE124" s="324"/>
      <c r="AF124" s="324"/>
      <c r="AG124" s="324"/>
      <c r="AH124" s="324"/>
      <c r="AI124" s="324"/>
      <c r="AJ124" s="324"/>
      <c r="AK124" s="324"/>
      <c r="AL124" s="324"/>
      <c r="AM124" s="324"/>
      <c r="AN124" s="324"/>
      <c r="AO124" s="324"/>
      <c r="AP124" s="324"/>
      <c r="AQ124" s="324"/>
      <c r="AR124" s="324"/>
      <c r="AS124" s="324"/>
      <c r="AT124" s="324"/>
      <c r="AU124" s="324"/>
      <c r="AV124" s="324"/>
      <c r="AW124" s="324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P125" s="324"/>
      <c r="AQ125" s="324"/>
      <c r="AR125" s="324"/>
      <c r="AS125" s="324"/>
      <c r="AT125" s="324"/>
      <c r="AU125" s="324"/>
      <c r="AV125" s="324"/>
      <c r="AW125" s="324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24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P127" s="324"/>
      <c r="AQ127" s="324"/>
      <c r="AR127" s="324"/>
      <c r="AS127" s="324"/>
      <c r="AT127" s="324"/>
      <c r="AU127" s="324"/>
      <c r="AV127" s="324"/>
      <c r="AW127" s="324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4"/>
      <c r="Y128" s="324"/>
      <c r="Z128" s="324"/>
      <c r="AA128" s="324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P128" s="324"/>
      <c r="AQ128" s="324"/>
      <c r="AR128" s="324"/>
      <c r="AS128" s="324"/>
      <c r="AT128" s="324"/>
      <c r="AU128" s="324"/>
      <c r="AV128" s="324"/>
      <c r="AW128" s="324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4"/>
      <c r="Y129" s="324"/>
      <c r="Z129" s="324"/>
      <c r="AA129" s="324"/>
      <c r="AB129" s="324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324"/>
      <c r="AV129" s="324"/>
      <c r="AW129" s="324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4"/>
      <c r="AV130" s="324"/>
      <c r="AW130" s="324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4"/>
      <c r="AV131" s="324"/>
      <c r="AW131" s="324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  <c r="AN132" s="324"/>
      <c r="AO132" s="324"/>
      <c r="AP132" s="324"/>
      <c r="AQ132" s="324"/>
      <c r="AR132" s="324"/>
      <c r="AS132" s="324"/>
      <c r="AT132" s="324"/>
      <c r="AU132" s="324"/>
      <c r="AV132" s="324"/>
      <c r="AW132" s="324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324"/>
      <c r="AD133" s="324"/>
      <c r="AE133" s="324"/>
      <c r="AF133" s="324"/>
      <c r="AG133" s="324"/>
      <c r="AH133" s="324"/>
      <c r="AI133" s="324"/>
      <c r="AJ133" s="324"/>
      <c r="AK133" s="324"/>
      <c r="AL133" s="324"/>
      <c r="AM133" s="324"/>
      <c r="AN133" s="324"/>
      <c r="AO133" s="324"/>
      <c r="AP133" s="324"/>
      <c r="AQ133" s="324"/>
      <c r="AR133" s="324"/>
      <c r="AS133" s="324"/>
      <c r="AT133" s="324"/>
      <c r="AU133" s="324"/>
      <c r="AV133" s="324"/>
      <c r="AW133" s="324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324"/>
      <c r="AD134" s="324"/>
      <c r="AE134" s="324"/>
      <c r="AF134" s="324"/>
      <c r="AG134" s="324"/>
      <c r="AH134" s="324"/>
      <c r="AI134" s="324"/>
      <c r="AJ134" s="324"/>
      <c r="AK134" s="324"/>
      <c r="AL134" s="324"/>
      <c r="AM134" s="324"/>
      <c r="AN134" s="324"/>
      <c r="AO134" s="324"/>
      <c r="AP134" s="324"/>
      <c r="AQ134" s="324"/>
      <c r="AR134" s="324"/>
      <c r="AS134" s="324"/>
      <c r="AT134" s="324"/>
      <c r="AU134" s="324"/>
      <c r="AV134" s="324"/>
      <c r="AW134" s="324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4"/>
      <c r="AV135" s="324"/>
      <c r="AW135" s="324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4"/>
      <c r="AW136" s="324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324"/>
      <c r="AV137" s="324"/>
      <c r="AW137" s="324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4"/>
      <c r="AW138" s="324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4"/>
      <c r="AT139" s="324"/>
      <c r="AU139" s="324"/>
      <c r="AV139" s="324"/>
      <c r="AW139" s="324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4"/>
      <c r="AT140" s="324"/>
      <c r="AU140" s="324"/>
      <c r="AV140" s="324"/>
      <c r="AW140" s="324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  <c r="AW141" s="324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4"/>
      <c r="AV142" s="324"/>
      <c r="AW142" s="324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24"/>
      <c r="AR143" s="324"/>
      <c r="AS143" s="324"/>
      <c r="AT143" s="324"/>
      <c r="AU143" s="324"/>
      <c r="AV143" s="324"/>
      <c r="AW143" s="324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4"/>
      <c r="AF144" s="324"/>
      <c r="AG144" s="324"/>
      <c r="AH144" s="324"/>
      <c r="AI144" s="324"/>
      <c r="AJ144" s="324"/>
      <c r="AK144" s="324"/>
      <c r="AL144" s="324"/>
      <c r="AM144" s="324"/>
      <c r="AN144" s="324"/>
      <c r="AO144" s="324"/>
      <c r="AP144" s="324"/>
      <c r="AQ144" s="324"/>
      <c r="AR144" s="324"/>
      <c r="AS144" s="324"/>
      <c r="AT144" s="324"/>
      <c r="AU144" s="324"/>
      <c r="AV144" s="324"/>
      <c r="AW144" s="324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4"/>
      <c r="AU145" s="324"/>
      <c r="AV145" s="324"/>
      <c r="AW145" s="324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4"/>
      <c r="AU146" s="324"/>
      <c r="AV146" s="324"/>
      <c r="AW146" s="324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  <c r="AN147" s="324"/>
      <c r="AO147" s="324"/>
      <c r="AP147" s="324"/>
      <c r="AQ147" s="324"/>
      <c r="AR147" s="324"/>
      <c r="AS147" s="324"/>
      <c r="AT147" s="324"/>
      <c r="AU147" s="324"/>
      <c r="AV147" s="324"/>
      <c r="AW147" s="324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24"/>
      <c r="AN148" s="324"/>
      <c r="AO148" s="324"/>
      <c r="AP148" s="324"/>
      <c r="AQ148" s="324"/>
      <c r="AR148" s="324"/>
      <c r="AS148" s="324"/>
      <c r="AT148" s="324"/>
      <c r="AU148" s="324"/>
      <c r="AV148" s="324"/>
      <c r="AW148" s="324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  <c r="AP149" s="324"/>
      <c r="AQ149" s="324"/>
      <c r="AR149" s="324"/>
      <c r="AS149" s="324"/>
      <c r="AT149" s="324"/>
      <c r="AU149" s="324"/>
      <c r="AV149" s="324"/>
      <c r="AW149" s="324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  <c r="AP150" s="324"/>
      <c r="AQ150" s="324"/>
      <c r="AR150" s="324"/>
      <c r="AS150" s="324"/>
      <c r="AT150" s="324"/>
      <c r="AU150" s="324"/>
      <c r="AV150" s="324"/>
      <c r="AW150" s="324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4"/>
      <c r="Z151" s="324"/>
      <c r="AA151" s="324"/>
      <c r="AB151" s="324"/>
      <c r="AC151" s="324"/>
      <c r="AD151" s="324"/>
      <c r="AE151" s="324"/>
      <c r="AF151" s="324"/>
      <c r="AG151" s="324"/>
      <c r="AH151" s="324"/>
      <c r="AI151" s="324"/>
      <c r="AJ151" s="324"/>
      <c r="AK151" s="324"/>
      <c r="AL151" s="324"/>
      <c r="AM151" s="324"/>
      <c r="AN151" s="324"/>
      <c r="AO151" s="324"/>
      <c r="AP151" s="324"/>
      <c r="AQ151" s="324"/>
      <c r="AR151" s="324"/>
      <c r="AS151" s="324"/>
      <c r="AT151" s="324"/>
      <c r="AU151" s="324"/>
      <c r="AV151" s="324"/>
      <c r="AW151" s="324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324"/>
      <c r="Y152" s="324"/>
      <c r="Z152" s="324"/>
      <c r="AA152" s="324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4"/>
      <c r="AP152" s="324"/>
      <c r="AQ152" s="324"/>
      <c r="AR152" s="324"/>
      <c r="AS152" s="324"/>
      <c r="AT152" s="324"/>
      <c r="AU152" s="324"/>
      <c r="AV152" s="324"/>
      <c r="AW152" s="324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324"/>
      <c r="AD153" s="324"/>
      <c r="AE153" s="324"/>
      <c r="AF153" s="324"/>
      <c r="AG153" s="324"/>
      <c r="AH153" s="324"/>
      <c r="AI153" s="324"/>
      <c r="AJ153" s="324"/>
      <c r="AK153" s="324"/>
      <c r="AL153" s="324"/>
      <c r="AM153" s="324"/>
      <c r="AN153" s="324"/>
      <c r="AO153" s="324"/>
      <c r="AP153" s="324"/>
      <c r="AQ153" s="324"/>
      <c r="AR153" s="324"/>
      <c r="AS153" s="324"/>
      <c r="AT153" s="324"/>
      <c r="AU153" s="324"/>
      <c r="AV153" s="324"/>
      <c r="AW153" s="324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324"/>
      <c r="AD154" s="324"/>
      <c r="AE154" s="324"/>
      <c r="AF154" s="324"/>
      <c r="AG154" s="324"/>
      <c r="AH154" s="324"/>
      <c r="AI154" s="324"/>
      <c r="AJ154" s="324"/>
      <c r="AK154" s="324"/>
      <c r="AL154" s="324"/>
      <c r="AM154" s="324"/>
      <c r="AN154" s="324"/>
      <c r="AO154" s="324"/>
      <c r="AP154" s="324"/>
      <c r="AQ154" s="324"/>
      <c r="AR154" s="324"/>
      <c r="AS154" s="324"/>
      <c r="AT154" s="324"/>
      <c r="AU154" s="324"/>
      <c r="AV154" s="324"/>
      <c r="AW154" s="324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4"/>
      <c r="AP155" s="324"/>
      <c r="AQ155" s="324"/>
      <c r="AR155" s="324"/>
      <c r="AS155" s="324"/>
      <c r="AT155" s="324"/>
      <c r="AU155" s="324"/>
      <c r="AV155" s="324"/>
      <c r="AW155" s="324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324"/>
      <c r="AM156" s="324"/>
      <c r="AN156" s="324"/>
      <c r="AO156" s="324"/>
      <c r="AP156" s="324"/>
      <c r="AQ156" s="324"/>
      <c r="AR156" s="324"/>
      <c r="AS156" s="324"/>
      <c r="AT156" s="324"/>
      <c r="AU156" s="324"/>
      <c r="AV156" s="324"/>
      <c r="AW156" s="324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24"/>
      <c r="AV158" s="324"/>
      <c r="AW158" s="324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324"/>
      <c r="Y159" s="324"/>
      <c r="Z159" s="324"/>
      <c r="AA159" s="324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324"/>
      <c r="AM159" s="324"/>
      <c r="AN159" s="324"/>
      <c r="AO159" s="324"/>
      <c r="AP159" s="324"/>
      <c r="AQ159" s="324"/>
      <c r="AR159" s="324"/>
      <c r="AS159" s="324"/>
      <c r="AT159" s="324"/>
      <c r="AU159" s="324"/>
      <c r="AV159" s="324"/>
      <c r="AW159" s="324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324"/>
      <c r="AH160" s="324"/>
      <c r="AI160" s="324"/>
      <c r="AJ160" s="324"/>
      <c r="AK160" s="324"/>
      <c r="AL160" s="324"/>
      <c r="AM160" s="324"/>
      <c r="AN160" s="324"/>
      <c r="AO160" s="324"/>
      <c r="AP160" s="324"/>
      <c r="AQ160" s="324"/>
      <c r="AR160" s="324"/>
      <c r="AS160" s="324"/>
      <c r="AT160" s="324"/>
      <c r="AU160" s="324"/>
      <c r="AV160" s="324"/>
      <c r="AW160" s="324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324"/>
      <c r="Y161" s="324"/>
      <c r="Z161" s="324"/>
      <c r="AA161" s="324"/>
      <c r="AB161" s="324"/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324"/>
      <c r="AM161" s="324"/>
      <c r="AN161" s="324"/>
      <c r="AO161" s="324"/>
      <c r="AP161" s="324"/>
      <c r="AQ161" s="324"/>
      <c r="AR161" s="324"/>
      <c r="AS161" s="324"/>
      <c r="AT161" s="324"/>
      <c r="AU161" s="324"/>
      <c r="AV161" s="324"/>
      <c r="AW161" s="324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V162" s="324"/>
      <c r="W162" s="324"/>
      <c r="X162" s="324"/>
      <c r="Y162" s="324"/>
      <c r="Z162" s="324"/>
      <c r="AA162" s="324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324"/>
      <c r="AM162" s="324"/>
      <c r="AN162" s="324"/>
      <c r="AO162" s="324"/>
      <c r="AP162" s="324"/>
      <c r="AQ162" s="324"/>
      <c r="AR162" s="324"/>
      <c r="AS162" s="324"/>
      <c r="AT162" s="324"/>
      <c r="AU162" s="324"/>
      <c r="AV162" s="324"/>
      <c r="AW162" s="324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324"/>
      <c r="Y163" s="324"/>
      <c r="Z163" s="324"/>
      <c r="AA163" s="324"/>
      <c r="AB163" s="324"/>
      <c r="AC163" s="324"/>
      <c r="AD163" s="324"/>
      <c r="AE163" s="324"/>
      <c r="AF163" s="324"/>
      <c r="AG163" s="324"/>
      <c r="AH163" s="324"/>
      <c r="AI163" s="324"/>
      <c r="AJ163" s="324"/>
      <c r="AK163" s="324"/>
      <c r="AL163" s="324"/>
      <c r="AM163" s="324"/>
      <c r="AN163" s="324"/>
      <c r="AO163" s="324"/>
      <c r="AP163" s="324"/>
      <c r="AQ163" s="324"/>
      <c r="AR163" s="324"/>
      <c r="AS163" s="324"/>
      <c r="AT163" s="324"/>
      <c r="AU163" s="324"/>
      <c r="AV163" s="324"/>
      <c r="AW163" s="324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4"/>
      <c r="AW164" s="324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4"/>
      <c r="AP165" s="324"/>
      <c r="AQ165" s="324"/>
      <c r="AR165" s="324"/>
      <c r="AS165" s="324"/>
      <c r="AT165" s="324"/>
      <c r="AU165" s="324"/>
      <c r="AV165" s="324"/>
      <c r="AW165" s="324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4"/>
      <c r="AO166" s="324"/>
      <c r="AP166" s="324"/>
      <c r="AQ166" s="324"/>
      <c r="AR166" s="324"/>
      <c r="AS166" s="324"/>
      <c r="AT166" s="324"/>
      <c r="AU166" s="324"/>
      <c r="AV166" s="324"/>
      <c r="AW166" s="324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24"/>
      <c r="AV167" s="324"/>
      <c r="AW167" s="324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4"/>
      <c r="AW168" s="324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4"/>
      <c r="AC169" s="324"/>
      <c r="AD169" s="324"/>
      <c r="AE169" s="324"/>
      <c r="AF169" s="324"/>
      <c r="AG169" s="324"/>
      <c r="AH169" s="324"/>
      <c r="AI169" s="324"/>
      <c r="AJ169" s="324"/>
      <c r="AK169" s="324"/>
      <c r="AL169" s="324"/>
      <c r="AM169" s="324"/>
      <c r="AN169" s="324"/>
      <c r="AO169" s="324"/>
      <c r="AP169" s="324"/>
      <c r="AQ169" s="324"/>
      <c r="AR169" s="324"/>
      <c r="AS169" s="324"/>
      <c r="AT169" s="324"/>
      <c r="AU169" s="324"/>
      <c r="AV169" s="324"/>
      <c r="AW169" s="324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  <c r="AW170" s="324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  <c r="AW171" s="324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  <c r="AW172" s="324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324"/>
      <c r="Y175" s="324"/>
      <c r="Z175" s="324"/>
      <c r="AA175" s="324"/>
      <c r="AB175" s="324"/>
      <c r="AC175" s="324"/>
      <c r="AD175" s="324"/>
      <c r="AE175" s="324"/>
      <c r="AF175" s="324"/>
      <c r="AG175" s="324"/>
      <c r="AH175" s="324"/>
      <c r="AI175" s="324"/>
      <c r="AJ175" s="324"/>
      <c r="AK175" s="324"/>
      <c r="AL175" s="324"/>
      <c r="AM175" s="324"/>
      <c r="AN175" s="324"/>
      <c r="AO175" s="324"/>
      <c r="AP175" s="324"/>
      <c r="AQ175" s="324"/>
      <c r="AR175" s="324"/>
      <c r="AS175" s="324"/>
      <c r="AT175" s="324"/>
      <c r="AU175" s="324"/>
      <c r="AV175" s="324"/>
      <c r="AW175" s="324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324"/>
      <c r="AV176" s="324"/>
      <c r="AW176" s="324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324"/>
      <c r="AV177" s="324"/>
      <c r="AW177" s="324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324"/>
      <c r="AV178" s="324"/>
      <c r="AW178" s="324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324"/>
      <c r="Y179" s="324"/>
      <c r="Z179" s="324"/>
      <c r="AA179" s="324"/>
      <c r="AB179" s="324"/>
      <c r="AC179" s="324"/>
      <c r="AD179" s="324"/>
      <c r="AE179" s="324"/>
      <c r="AF179" s="324"/>
      <c r="AG179" s="324"/>
      <c r="AH179" s="324"/>
      <c r="AI179" s="324"/>
      <c r="AJ179" s="324"/>
      <c r="AK179" s="324"/>
      <c r="AL179" s="324"/>
      <c r="AM179" s="324"/>
      <c r="AN179" s="324"/>
      <c r="AO179" s="324"/>
      <c r="AP179" s="324"/>
      <c r="AQ179" s="324"/>
      <c r="AR179" s="324"/>
      <c r="AS179" s="324"/>
      <c r="AT179" s="324"/>
      <c r="AU179" s="324"/>
      <c r="AV179" s="324"/>
      <c r="AW179" s="324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324"/>
      <c r="Y180" s="324"/>
      <c r="Z180" s="324"/>
      <c r="AA180" s="324"/>
      <c r="AB180" s="324"/>
      <c r="AC180" s="324"/>
      <c r="AD180" s="324"/>
      <c r="AE180" s="324"/>
      <c r="AF180" s="324"/>
      <c r="AG180" s="324"/>
      <c r="AH180" s="324"/>
      <c r="AI180" s="324"/>
      <c r="AJ180" s="324"/>
      <c r="AK180" s="324"/>
      <c r="AL180" s="324"/>
      <c r="AM180" s="324"/>
      <c r="AN180" s="324"/>
      <c r="AO180" s="324"/>
      <c r="AP180" s="324"/>
      <c r="AQ180" s="324"/>
      <c r="AR180" s="324"/>
      <c r="AS180" s="324"/>
      <c r="AT180" s="324"/>
      <c r="AU180" s="324"/>
      <c r="AV180" s="324"/>
      <c r="AW180" s="324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4"/>
      <c r="AW181" s="324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324"/>
      <c r="Y182" s="324"/>
      <c r="Z182" s="324"/>
      <c r="AA182" s="324"/>
      <c r="AB182" s="324"/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324"/>
      <c r="AV182" s="324"/>
      <c r="AW182" s="324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324"/>
      <c r="Y183" s="324"/>
      <c r="Z183" s="324"/>
      <c r="AA183" s="324"/>
      <c r="AB183" s="324"/>
      <c r="AC183" s="324"/>
      <c r="AD183" s="324"/>
      <c r="AE183" s="324"/>
      <c r="AF183" s="324"/>
      <c r="AG183" s="324"/>
      <c r="AH183" s="324"/>
      <c r="AI183" s="324"/>
      <c r="AJ183" s="324"/>
      <c r="AK183" s="324"/>
      <c r="AL183" s="324"/>
      <c r="AM183" s="324"/>
      <c r="AN183" s="324"/>
      <c r="AO183" s="324"/>
      <c r="AP183" s="324"/>
      <c r="AQ183" s="324"/>
      <c r="AR183" s="324"/>
      <c r="AS183" s="324"/>
      <c r="AT183" s="324"/>
      <c r="AU183" s="324"/>
      <c r="AV183" s="324"/>
      <c r="AW183" s="324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24"/>
      <c r="AQ184" s="324"/>
      <c r="AR184" s="324"/>
      <c r="AS184" s="324"/>
      <c r="AT184" s="324"/>
      <c r="AU184" s="324"/>
      <c r="AV184" s="324"/>
      <c r="AW184" s="324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324"/>
      <c r="AV185" s="324"/>
      <c r="AW185" s="324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324"/>
      <c r="AV186" s="324"/>
      <c r="AW186" s="324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4"/>
      <c r="Y188" s="324"/>
      <c r="Z188" s="324"/>
      <c r="AA188" s="324"/>
      <c r="AB188" s="324"/>
      <c r="AC188" s="324"/>
      <c r="AD188" s="324"/>
      <c r="AE188" s="324"/>
      <c r="AF188" s="324"/>
      <c r="AG188" s="324"/>
      <c r="AH188" s="324"/>
      <c r="AI188" s="324"/>
      <c r="AJ188" s="324"/>
      <c r="AK188" s="324"/>
      <c r="AL188" s="324"/>
      <c r="AM188" s="324"/>
      <c r="AN188" s="324"/>
      <c r="AO188" s="324"/>
      <c r="AP188" s="324"/>
      <c r="AQ188" s="324"/>
      <c r="AR188" s="324"/>
      <c r="AS188" s="324"/>
      <c r="AT188" s="324"/>
      <c r="AU188" s="324"/>
      <c r="AV188" s="324"/>
      <c r="AW188" s="324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321"/>
      <c r="AV190" s="321"/>
      <c r="AW190" s="321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321"/>
      <c r="AV191" s="321"/>
      <c r="AW191" s="321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321"/>
      <c r="AV193" s="321"/>
      <c r="AW193" s="321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321"/>
      <c r="AV194" s="321"/>
      <c r="AW194" s="321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J195" s="321"/>
      <c r="AK195" s="321"/>
      <c r="AL195" s="321"/>
      <c r="AM195" s="321"/>
      <c r="AN195" s="321"/>
      <c r="AO195" s="321"/>
      <c r="AP195" s="321"/>
      <c r="AQ195" s="321"/>
      <c r="AR195" s="321"/>
      <c r="AS195" s="321"/>
      <c r="AT195" s="321"/>
      <c r="AU195" s="321"/>
      <c r="AV195" s="321"/>
      <c r="AW195" s="321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J196" s="321"/>
      <c r="AK196" s="321"/>
      <c r="AL196" s="321"/>
      <c r="AM196" s="321"/>
      <c r="AN196" s="321"/>
      <c r="AO196" s="321"/>
      <c r="AP196" s="321"/>
      <c r="AQ196" s="321"/>
      <c r="AR196" s="321"/>
      <c r="AS196" s="321"/>
      <c r="AT196" s="321"/>
      <c r="AU196" s="321"/>
      <c r="AV196" s="321"/>
      <c r="AW196" s="321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J197" s="321"/>
      <c r="AK197" s="321"/>
      <c r="AL197" s="321"/>
      <c r="AM197" s="321"/>
      <c r="AN197" s="321"/>
      <c r="AO197" s="321"/>
      <c r="AP197" s="321"/>
      <c r="AQ197" s="321"/>
      <c r="AR197" s="321"/>
      <c r="AS197" s="321"/>
      <c r="AT197" s="321"/>
      <c r="AU197" s="321"/>
      <c r="AV197" s="321"/>
      <c r="AW197" s="321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J198" s="321"/>
      <c r="AK198" s="321"/>
      <c r="AL198" s="321"/>
      <c r="AM198" s="321"/>
      <c r="AN198" s="321"/>
      <c r="AO198" s="321"/>
      <c r="AP198" s="321"/>
      <c r="AQ198" s="321"/>
      <c r="AR198" s="321"/>
      <c r="AS198" s="321"/>
      <c r="AT198" s="321"/>
      <c r="AU198" s="321"/>
      <c r="AV198" s="321"/>
      <c r="AW198" s="321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J199" s="321"/>
      <c r="AK199" s="321"/>
      <c r="AL199" s="321"/>
      <c r="AM199" s="321"/>
      <c r="AN199" s="321"/>
      <c r="AO199" s="321"/>
      <c r="AP199" s="321"/>
      <c r="AQ199" s="321"/>
      <c r="AR199" s="321"/>
      <c r="AS199" s="321"/>
      <c r="AT199" s="321"/>
      <c r="AU199" s="321"/>
      <c r="AV199" s="321"/>
      <c r="AW199" s="321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J200" s="321"/>
      <c r="AK200" s="321"/>
      <c r="AL200" s="321"/>
      <c r="AM200" s="321"/>
      <c r="AN200" s="321"/>
      <c r="AO200" s="321"/>
      <c r="AP200" s="321"/>
      <c r="AQ200" s="321"/>
      <c r="AR200" s="321"/>
      <c r="AS200" s="321"/>
      <c r="AT200" s="321"/>
      <c r="AU200" s="321"/>
      <c r="AV200" s="321"/>
      <c r="AW200" s="321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J201" s="321"/>
      <c r="AK201" s="321"/>
      <c r="AL201" s="321"/>
      <c r="AM201" s="321"/>
      <c r="AN201" s="321"/>
      <c r="AO201" s="321"/>
      <c r="AP201" s="321"/>
      <c r="AQ201" s="321"/>
      <c r="AR201" s="321"/>
      <c r="AS201" s="321"/>
      <c r="AT201" s="321"/>
      <c r="AU201" s="321"/>
      <c r="AV201" s="321"/>
      <c r="AW201" s="321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J202" s="321"/>
      <c r="AK202" s="321"/>
      <c r="AL202" s="321"/>
      <c r="AM202" s="321"/>
      <c r="AN202" s="321"/>
      <c r="AO202" s="321"/>
      <c r="AP202" s="321"/>
      <c r="AQ202" s="321"/>
      <c r="AR202" s="321"/>
      <c r="AS202" s="321"/>
      <c r="AT202" s="321"/>
      <c r="AU202" s="321"/>
      <c r="AV202" s="321"/>
      <c r="AW202" s="321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321"/>
      <c r="AV203" s="321"/>
      <c r="AW203" s="321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321"/>
      <c r="AV204" s="321"/>
      <c r="AW204" s="321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  <c r="AA205" s="321"/>
      <c r="AB205" s="321"/>
      <c r="AC205" s="321"/>
      <c r="AD205" s="321"/>
      <c r="AE205" s="321"/>
      <c r="AF205" s="321"/>
      <c r="AG205" s="321"/>
      <c r="AH205" s="321"/>
      <c r="AI205" s="321"/>
      <c r="AJ205" s="321"/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321"/>
      <c r="AV205" s="321"/>
      <c r="AW205" s="321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321"/>
      <c r="AE206" s="321"/>
      <c r="AF206" s="321"/>
      <c r="AG206" s="321"/>
      <c r="AH206" s="321"/>
      <c r="AI206" s="321"/>
      <c r="AJ206" s="321"/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321"/>
      <c r="AV206" s="321"/>
      <c r="AW206" s="321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321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321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  <c r="AA209" s="321"/>
      <c r="AB209" s="321"/>
      <c r="AC209" s="321"/>
      <c r="AD209" s="321"/>
      <c r="AE209" s="321"/>
      <c r="AF209" s="321"/>
      <c r="AG209" s="321"/>
      <c r="AH209" s="321"/>
      <c r="AI209" s="3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321"/>
      <c r="AV209" s="321"/>
      <c r="AW209" s="321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  <c r="AA210" s="321"/>
      <c r="AB210" s="321"/>
      <c r="AC210" s="321"/>
      <c r="AD210" s="321"/>
      <c r="AE210" s="321"/>
      <c r="AF210" s="321"/>
      <c r="AG210" s="321"/>
      <c r="AH210" s="321"/>
      <c r="AI210" s="3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321"/>
      <c r="AV210" s="321"/>
      <c r="AW210" s="321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  <c r="AA211" s="321"/>
      <c r="AB211" s="321"/>
      <c r="AC211" s="321"/>
      <c r="AD211" s="321"/>
      <c r="AE211" s="321"/>
      <c r="AF211" s="321"/>
      <c r="AG211" s="321"/>
      <c r="AH211" s="321"/>
      <c r="AI211" s="3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321"/>
      <c r="AV211" s="321"/>
      <c r="AW211" s="321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A2:M53"/>
  <sheetViews>
    <sheetView showGridLines="0" showRowColHeaders="0" zoomScaleNormal="100" workbookViewId="0">
      <pane ySplit="6" topLeftCell="A7" activePane="bottomLeft" state="frozen"/>
      <selection activeCell="J28" sqref="J28"/>
      <selection pane="bottomLeft" activeCell="C19" sqref="C19"/>
    </sheetView>
  </sheetViews>
  <sheetFormatPr baseColWidth="10" defaultColWidth="11.44140625" defaultRowHeight="14.4"/>
  <cols>
    <col min="1" max="1" width="2.6640625" style="13" customWidth="1"/>
    <col min="2" max="2" width="20.109375" style="13" customWidth="1"/>
    <col min="3" max="3" width="18.6640625" style="13" customWidth="1"/>
    <col min="4" max="4" width="20" style="13" customWidth="1"/>
    <col min="5" max="5" width="20.33203125" style="13" customWidth="1"/>
    <col min="6" max="6" width="16.5546875" style="13" customWidth="1"/>
    <col min="7" max="16384" width="11.44140625" style="13"/>
  </cols>
  <sheetData>
    <row r="2" spans="2:8" ht="18">
      <c r="B2" s="155" t="s">
        <v>156</v>
      </c>
      <c r="C2" s="14"/>
      <c r="D2" s="14"/>
      <c r="E2" s="14"/>
      <c r="F2" s="14"/>
    </row>
    <row r="4" spans="2:8" ht="26.1" customHeight="1">
      <c r="B4" s="507" t="s">
        <v>157</v>
      </c>
      <c r="C4" s="403" t="s">
        <v>154</v>
      </c>
      <c r="D4" s="403"/>
      <c r="E4" s="403" t="s">
        <v>151</v>
      </c>
      <c r="F4" s="403"/>
      <c r="H4" s="9" t="s">
        <v>178</v>
      </c>
    </row>
    <row r="5" spans="2:8" ht="38.700000000000003" customHeight="1">
      <c r="B5" s="508"/>
      <c r="C5" s="404" t="s">
        <v>28</v>
      </c>
      <c r="D5" s="404" t="s">
        <v>29</v>
      </c>
      <c r="E5" s="404" t="s">
        <v>28</v>
      </c>
      <c r="F5" s="404" t="s">
        <v>29</v>
      </c>
    </row>
    <row r="6" spans="2:8" ht="20.85" hidden="1" customHeight="1">
      <c r="B6" s="156">
        <v>2007</v>
      </c>
      <c r="C6" s="157">
        <v>895.43156999999997</v>
      </c>
      <c r="D6" s="157">
        <v>1222.1400000000001</v>
      </c>
      <c r="E6" s="157">
        <v>800.6</v>
      </c>
      <c r="F6" s="157">
        <v>994.34</v>
      </c>
    </row>
    <row r="7" spans="2:8" ht="18" customHeight="1">
      <c r="B7" s="156">
        <v>2008</v>
      </c>
      <c r="C7" s="157">
        <v>933.71</v>
      </c>
      <c r="D7" s="157">
        <v>1280.1500000000001</v>
      </c>
      <c r="E7" s="157">
        <v>837.37</v>
      </c>
      <c r="F7" s="157">
        <v>1051.7</v>
      </c>
      <c r="H7" s="17"/>
    </row>
    <row r="8" spans="2:8" ht="18" customHeight="1">
      <c r="B8" s="156">
        <v>2009</v>
      </c>
      <c r="C8" s="157">
        <v>953.86</v>
      </c>
      <c r="D8" s="157">
        <v>1331.13</v>
      </c>
      <c r="E8" s="157">
        <v>864.68</v>
      </c>
      <c r="F8" s="157">
        <v>1110.04</v>
      </c>
      <c r="H8" s="17"/>
    </row>
    <row r="9" spans="2:8" ht="18" customHeight="1">
      <c r="B9" s="156">
        <v>2010</v>
      </c>
      <c r="C9" s="157">
        <v>990.62</v>
      </c>
      <c r="D9" s="157">
        <v>1393.4</v>
      </c>
      <c r="E9" s="157">
        <v>895.89</v>
      </c>
      <c r="F9" s="157">
        <v>1172.18</v>
      </c>
      <c r="H9" s="17"/>
    </row>
    <row r="10" spans="2:8" ht="18" customHeight="1">
      <c r="B10" s="156">
        <v>2011</v>
      </c>
      <c r="C10" s="157">
        <v>1018.62</v>
      </c>
      <c r="D10" s="157">
        <v>1407.09</v>
      </c>
      <c r="E10" s="157">
        <v>921.51</v>
      </c>
      <c r="F10" s="157">
        <v>1202.07</v>
      </c>
      <c r="H10" s="17"/>
    </row>
    <row r="11" spans="2:8" ht="18" customHeight="1">
      <c r="B11" s="156">
        <v>2012</v>
      </c>
      <c r="C11" s="157">
        <v>1003.44</v>
      </c>
      <c r="D11" s="157">
        <v>1389.91</v>
      </c>
      <c r="E11" s="157">
        <v>943.46</v>
      </c>
      <c r="F11" s="157">
        <v>1251.97</v>
      </c>
      <c r="H11" s="17"/>
    </row>
    <row r="12" spans="2:8" ht="18" customHeight="1">
      <c r="B12" s="156">
        <v>2013</v>
      </c>
      <c r="C12" s="157">
        <v>1005.51</v>
      </c>
      <c r="D12" s="157">
        <v>1424.58</v>
      </c>
      <c r="E12" s="157">
        <v>955.24</v>
      </c>
      <c r="F12" s="157">
        <v>1295.6400000000001</v>
      </c>
      <c r="H12" s="17"/>
    </row>
    <row r="13" spans="2:8" ht="18" customHeight="1">
      <c r="B13" s="156">
        <v>2014</v>
      </c>
      <c r="C13" s="157">
        <v>996.8</v>
      </c>
      <c r="D13" s="157">
        <v>1425.67</v>
      </c>
      <c r="E13" s="157">
        <v>949.29</v>
      </c>
      <c r="F13" s="157">
        <v>1314.68</v>
      </c>
      <c r="H13" s="17"/>
    </row>
    <row r="14" spans="2:8" ht="18" customHeight="1">
      <c r="B14" s="156">
        <v>2015</v>
      </c>
      <c r="C14" s="157">
        <v>983.77</v>
      </c>
      <c r="D14" s="157">
        <v>1460.3</v>
      </c>
      <c r="E14" s="157">
        <v>941.18</v>
      </c>
      <c r="F14" s="157">
        <v>1342.94</v>
      </c>
      <c r="H14" s="17"/>
    </row>
    <row r="15" spans="2:8" ht="18" customHeight="1">
      <c r="B15" s="156">
        <v>2016</v>
      </c>
      <c r="C15" s="157">
        <v>973.19</v>
      </c>
      <c r="D15" s="157">
        <v>1451.07</v>
      </c>
      <c r="E15" s="157">
        <v>936.4</v>
      </c>
      <c r="F15" s="157">
        <v>1332.37</v>
      </c>
      <c r="H15" s="17"/>
    </row>
    <row r="16" spans="2:8" ht="18" customHeight="1">
      <c r="B16" s="156">
        <v>2017</v>
      </c>
      <c r="C16" s="157">
        <v>970.28</v>
      </c>
      <c r="D16" s="157">
        <v>1432.9</v>
      </c>
      <c r="E16" s="157">
        <v>935.71</v>
      </c>
      <c r="F16" s="157">
        <v>1318.47</v>
      </c>
      <c r="H16" s="17"/>
    </row>
    <row r="17" spans="2:13" ht="18" customHeight="1">
      <c r="B17" s="156">
        <v>2018</v>
      </c>
      <c r="C17" s="157">
        <v>967.4</v>
      </c>
      <c r="D17" s="157">
        <v>1420.02</v>
      </c>
      <c r="E17" s="157">
        <v>937.39</v>
      </c>
      <c r="F17" s="157">
        <v>1311.23</v>
      </c>
      <c r="H17" s="17"/>
    </row>
    <row r="18" spans="2:13" ht="18" customHeight="1">
      <c r="B18" s="156">
        <v>2019</v>
      </c>
      <c r="C18" s="157">
        <v>989.63963273409115</v>
      </c>
      <c r="D18" s="157">
        <v>1466.1257319129511</v>
      </c>
      <c r="E18" s="157">
        <v>962.55030148478431</v>
      </c>
      <c r="F18" s="157">
        <v>1345.982851671419</v>
      </c>
      <c r="H18" s="17"/>
    </row>
    <row r="19" spans="2:13" ht="18" customHeight="1">
      <c r="B19" s="345" t="s">
        <v>210</v>
      </c>
      <c r="C19" s="346">
        <f>'Distrib - regím. Altas nuevas'!$I$41</f>
        <v>1019.9645602865103</v>
      </c>
      <c r="D19" s="346">
        <f>'Distrib - regím. Altas nuevas'!$I$43</f>
        <v>1502.226412839856</v>
      </c>
      <c r="E19" s="346">
        <f>'Distrib - regím. Altas nuevas'!$O$41</f>
        <v>987.8947461059189</v>
      </c>
      <c r="F19" s="346">
        <f>'Distrib - regím. Altas nuevas'!$O$43</f>
        <v>1388.0220477913958</v>
      </c>
    </row>
    <row r="21" spans="2:13">
      <c r="B21" s="159" t="s">
        <v>133</v>
      </c>
      <c r="C21" s="160"/>
    </row>
    <row r="22" spans="2:13" ht="25.5" customHeight="1">
      <c r="B22" s="156">
        <v>2008</v>
      </c>
      <c r="C22" s="161">
        <f t="shared" ref="C22:F33" si="0">C7/C6-1</f>
        <v>4.274858211666599E-2</v>
      </c>
      <c r="D22" s="161">
        <f t="shared" si="0"/>
        <v>4.7465920434647479E-2</v>
      </c>
      <c r="E22" s="161">
        <f t="shared" si="0"/>
        <v>4.5928053959530368E-2</v>
      </c>
      <c r="F22" s="161">
        <f t="shared" si="0"/>
        <v>5.7686505621819428E-2</v>
      </c>
      <c r="G22" s="161"/>
      <c r="H22" s="154"/>
    </row>
    <row r="23" spans="2:13" ht="17.850000000000001" customHeight="1">
      <c r="B23" s="156">
        <v>2009</v>
      </c>
      <c r="C23" s="161">
        <f t="shared" si="0"/>
        <v>2.1580576410234364E-2</v>
      </c>
      <c r="D23" s="161">
        <f t="shared" si="0"/>
        <v>3.9823458188493532E-2</v>
      </c>
      <c r="E23" s="161">
        <f t="shared" si="0"/>
        <v>3.2614017698269437E-2</v>
      </c>
      <c r="F23" s="161">
        <f t="shared" si="0"/>
        <v>5.5472092802129724E-2</v>
      </c>
      <c r="G23" s="161"/>
      <c r="H23" s="154"/>
    </row>
    <row r="24" spans="2:13" ht="17.850000000000001" customHeight="1">
      <c r="B24" s="156">
        <v>2010</v>
      </c>
      <c r="C24" s="161">
        <f t="shared" si="0"/>
        <v>3.853815025265761E-2</v>
      </c>
      <c r="D24" s="161">
        <f t="shared" si="0"/>
        <v>4.6779803625491168E-2</v>
      </c>
      <c r="E24" s="161">
        <f t="shared" si="0"/>
        <v>3.6094277651848028E-2</v>
      </c>
      <c r="F24" s="161">
        <f t="shared" si="0"/>
        <v>5.597996468595734E-2</v>
      </c>
      <c r="G24" s="161"/>
      <c r="H24" s="154"/>
    </row>
    <row r="25" spans="2:13" ht="17.850000000000001" customHeight="1">
      <c r="B25" s="156">
        <v>2011</v>
      </c>
      <c r="C25" s="161">
        <f t="shared" si="0"/>
        <v>2.8265126890230308E-2</v>
      </c>
      <c r="D25" s="161">
        <f t="shared" si="0"/>
        <v>9.8248887613030522E-3</v>
      </c>
      <c r="E25" s="161">
        <f t="shared" si="0"/>
        <v>2.8597260824431592E-2</v>
      </c>
      <c r="F25" s="161">
        <f t="shared" si="0"/>
        <v>2.5499496664334709E-2</v>
      </c>
      <c r="G25" s="161"/>
      <c r="H25" s="154"/>
    </row>
    <row r="26" spans="2:13" ht="17.850000000000001" customHeight="1">
      <c r="B26" s="156">
        <v>2012</v>
      </c>
      <c r="C26" s="161">
        <f t="shared" si="0"/>
        <v>-1.4902515167579566E-2</v>
      </c>
      <c r="D26" s="161">
        <f t="shared" si="0"/>
        <v>-1.2209595690396369E-2</v>
      </c>
      <c r="E26" s="161">
        <f t="shared" si="0"/>
        <v>2.3819600438411026E-2</v>
      </c>
      <c r="F26" s="161">
        <f t="shared" si="0"/>
        <v>4.1511725606661942E-2</v>
      </c>
      <c r="G26" s="161"/>
      <c r="H26" s="154"/>
    </row>
    <row r="27" spans="2:13" ht="17.850000000000001" customHeight="1">
      <c r="B27" s="156">
        <v>2013</v>
      </c>
      <c r="C27" s="161">
        <f t="shared" si="0"/>
        <v>2.0629036115760169E-3</v>
      </c>
      <c r="D27" s="161">
        <f t="shared" si="0"/>
        <v>2.4944061126259909E-2</v>
      </c>
      <c r="E27" s="161">
        <f t="shared" si="0"/>
        <v>1.2485955949377736E-2</v>
      </c>
      <c r="F27" s="161">
        <f t="shared" si="0"/>
        <v>3.4881027500659023E-2</v>
      </c>
      <c r="G27" s="161"/>
      <c r="H27" s="154"/>
    </row>
    <row r="28" spans="2:13" ht="17.850000000000001" customHeight="1">
      <c r="B28" s="156">
        <v>2014</v>
      </c>
      <c r="C28" s="161">
        <f t="shared" si="0"/>
        <v>-8.6622708874104504E-3</v>
      </c>
      <c r="D28" s="161">
        <f t="shared" si="0"/>
        <v>7.6513779499931545E-4</v>
      </c>
      <c r="E28" s="161">
        <f t="shared" si="0"/>
        <v>-6.2288011389808329E-3</v>
      </c>
      <c r="F28" s="161">
        <f t="shared" si="0"/>
        <v>1.469544009138346E-2</v>
      </c>
      <c r="G28" s="161"/>
      <c r="H28" s="154"/>
      <c r="J28" s="14"/>
      <c r="K28" s="14"/>
      <c r="L28" s="14"/>
      <c r="M28" s="14"/>
    </row>
    <row r="29" spans="2:13" ht="17.850000000000001" customHeight="1">
      <c r="B29" s="156">
        <v>2015</v>
      </c>
      <c r="C29" s="161">
        <f t="shared" si="0"/>
        <v>-1.3071829855537676E-2</v>
      </c>
      <c r="D29" s="161">
        <f t="shared" si="0"/>
        <v>2.4290333667678965E-2</v>
      </c>
      <c r="E29" s="161">
        <f t="shared" si="0"/>
        <v>-8.5432270433692947E-3</v>
      </c>
      <c r="F29" s="161">
        <f t="shared" si="0"/>
        <v>2.1495725195484816E-2</v>
      </c>
      <c r="G29" s="161"/>
      <c r="H29" s="154"/>
      <c r="J29" s="15"/>
      <c r="K29" s="15"/>
      <c r="L29" s="15"/>
      <c r="M29" s="15"/>
    </row>
    <row r="30" spans="2:13" ht="17.850000000000001" customHeight="1">
      <c r="B30" s="156">
        <v>2016</v>
      </c>
      <c r="C30" s="161">
        <f t="shared" si="0"/>
        <v>-1.0754546286225408E-2</v>
      </c>
      <c r="D30" s="161">
        <f t="shared" si="0"/>
        <v>-6.3206190508799942E-3</v>
      </c>
      <c r="E30" s="161">
        <f t="shared" si="0"/>
        <v>-5.0787309547588588E-3</v>
      </c>
      <c r="F30" s="161">
        <f t="shared" si="0"/>
        <v>-7.8707909511968044E-3</v>
      </c>
      <c r="G30" s="161"/>
      <c r="H30" s="154"/>
      <c r="I30" s="16"/>
      <c r="J30" s="17"/>
      <c r="K30" s="17"/>
      <c r="L30" s="17"/>
      <c r="M30" s="17"/>
    </row>
    <row r="31" spans="2:13" ht="17.850000000000001" customHeight="1">
      <c r="B31" s="156">
        <v>2017</v>
      </c>
      <c r="C31" s="161">
        <f t="shared" si="0"/>
        <v>-2.9901663601147321E-3</v>
      </c>
      <c r="D31" s="161">
        <f t="shared" si="0"/>
        <v>-1.2521794262165042E-2</v>
      </c>
      <c r="E31" s="161">
        <f t="shared" si="0"/>
        <v>-7.3686458778288166E-4</v>
      </c>
      <c r="F31" s="161">
        <f t="shared" si="0"/>
        <v>-1.0432537508349715E-2</v>
      </c>
      <c r="G31" s="161"/>
      <c r="H31" s="154"/>
      <c r="K31" s="156"/>
    </row>
    <row r="32" spans="2:13" ht="17.850000000000001" customHeight="1">
      <c r="B32" s="156">
        <v>2018</v>
      </c>
      <c r="C32" s="161">
        <f t="shared" si="0"/>
        <v>-2.9682153605145034E-3</v>
      </c>
      <c r="D32" s="161">
        <f t="shared" si="0"/>
        <v>-8.9887640449438644E-3</v>
      </c>
      <c r="E32" s="161">
        <f t="shared" si="0"/>
        <v>1.7954280706629078E-3</v>
      </c>
      <c r="F32" s="161">
        <f t="shared" si="0"/>
        <v>-5.4912133002646968E-3</v>
      </c>
      <c r="G32" s="161"/>
      <c r="H32" s="154"/>
    </row>
    <row r="33" spans="1:10" ht="17.850000000000001" customHeight="1">
      <c r="B33" s="156">
        <v>2019</v>
      </c>
      <c r="C33" s="161">
        <f t="shared" si="0"/>
        <v>2.2989076632304206E-2</v>
      </c>
      <c r="D33" s="161">
        <f t="shared" si="0"/>
        <v>3.2468367989852975E-2</v>
      </c>
      <c r="E33" s="161">
        <f t="shared" si="0"/>
        <v>2.6840804238133842E-2</v>
      </c>
      <c r="F33" s="161">
        <f t="shared" si="0"/>
        <v>2.6504008962134007E-2</v>
      </c>
      <c r="G33" s="161"/>
      <c r="H33" s="154"/>
    </row>
    <row r="34" spans="1:10" ht="22.65" customHeight="1">
      <c r="B34" s="158" t="s">
        <v>202</v>
      </c>
      <c r="C34" s="162">
        <f>C19/C41-1</f>
        <v>-6.540927760830817E-3</v>
      </c>
      <c r="D34" s="162">
        <f>D19/D41-1</f>
        <v>-1.0156286840188766E-2</v>
      </c>
      <c r="E34" s="162">
        <f>E19/E41-1</f>
        <v>3.7744580319849508E-3</v>
      </c>
      <c r="F34" s="162">
        <f>F19/F41-1</f>
        <v>-5.8003267689052951E-3</v>
      </c>
      <c r="G34" s="161"/>
      <c r="H34" s="154"/>
      <c r="J34" s="6"/>
    </row>
    <row r="35" spans="1:10" ht="7.5" customHeight="1"/>
    <row r="36" spans="1:10" ht="3.45" customHeight="1">
      <c r="B36" s="163"/>
      <c r="C36" s="163"/>
      <c r="D36" s="163"/>
      <c r="E36" s="163"/>
      <c r="F36" s="163"/>
    </row>
    <row r="37" spans="1:10" ht="23.85" customHeight="1">
      <c r="B37" s="13" t="s">
        <v>165</v>
      </c>
    </row>
    <row r="38" spans="1:10" ht="23.85" customHeight="1">
      <c r="B38" s="13" t="s">
        <v>211</v>
      </c>
    </row>
    <row r="39" spans="1:10" ht="35.700000000000003" customHeight="1">
      <c r="A39" s="331"/>
      <c r="B39" s="427"/>
      <c r="C39" s="427" t="s">
        <v>158</v>
      </c>
      <c r="D39" s="427"/>
      <c r="E39" s="427" t="s">
        <v>159</v>
      </c>
      <c r="F39" s="427"/>
      <c r="G39" s="445"/>
      <c r="H39" s="411"/>
      <c r="I39" s="5"/>
    </row>
    <row r="40" spans="1:10">
      <c r="A40" s="331"/>
      <c r="B40" s="427"/>
      <c r="C40" s="427" t="s">
        <v>28</v>
      </c>
      <c r="D40" s="427" t="s">
        <v>29</v>
      </c>
      <c r="E40" s="427" t="s">
        <v>28</v>
      </c>
      <c r="F40" s="427" t="s">
        <v>29</v>
      </c>
      <c r="G40" s="444"/>
      <c r="H40" s="411"/>
      <c r="I40" s="5"/>
    </row>
    <row r="41" spans="1:10" ht="21.45" customHeight="1">
      <c r="A41" s="331"/>
      <c r="B41" s="427"/>
      <c r="C41" s="427">
        <v>1026.68</v>
      </c>
      <c r="D41" s="427">
        <v>1517.64</v>
      </c>
      <c r="E41" s="427">
        <v>984.18</v>
      </c>
      <c r="F41" s="427">
        <v>1396.12</v>
      </c>
      <c r="G41" s="444"/>
      <c r="H41" s="411"/>
      <c r="I41" s="5"/>
    </row>
    <row r="42" spans="1:10" ht="19.649999999999999" customHeight="1">
      <c r="A42" s="331"/>
      <c r="B42" s="427"/>
      <c r="C42" s="427"/>
      <c r="D42" s="427"/>
      <c r="E42" s="427"/>
      <c r="F42" s="427"/>
      <c r="G42" s="444"/>
      <c r="H42" s="411"/>
      <c r="I42" s="5"/>
    </row>
    <row r="43" spans="1:10">
      <c r="A43" s="331"/>
      <c r="B43" s="444"/>
      <c r="C43" s="444"/>
      <c r="D43" s="444"/>
      <c r="E43" s="444"/>
      <c r="F43" s="444"/>
      <c r="G43" s="444"/>
      <c r="H43" s="411"/>
      <c r="I43" s="5"/>
    </row>
    <row r="44" spans="1:10">
      <c r="A44" s="331"/>
      <c r="B44" s="444"/>
      <c r="C44" s="444"/>
      <c r="D44" s="444"/>
      <c r="E44" s="444"/>
      <c r="F44" s="444"/>
      <c r="G44" s="444"/>
      <c r="H44" s="412"/>
      <c r="I44"/>
    </row>
    <row r="45" spans="1:10">
      <c r="A45" s="331"/>
      <c r="B45" s="444"/>
      <c r="C45" s="444"/>
      <c r="D45" s="444"/>
      <c r="E45" s="444"/>
      <c r="F45" s="444"/>
      <c r="G45" s="444"/>
      <c r="H45" s="411"/>
      <c r="I45" s="5"/>
    </row>
    <row r="46" spans="1:10">
      <c r="A46" s="331"/>
      <c r="B46" s="444"/>
      <c r="C46" s="444"/>
      <c r="D46" s="444"/>
      <c r="E46" s="444"/>
      <c r="F46" s="444"/>
      <c r="G46" s="444"/>
      <c r="H46" s="411"/>
    </row>
    <row r="47" spans="1:10">
      <c r="A47" s="331"/>
      <c r="B47" s="444"/>
      <c r="C47" s="444"/>
      <c r="D47" s="444"/>
      <c r="E47" s="444"/>
      <c r="F47" s="444"/>
      <c r="G47" s="444"/>
      <c r="H47" s="411"/>
    </row>
    <row r="48" spans="1:10">
      <c r="A48" s="331"/>
      <c r="B48" s="444"/>
      <c r="C48" s="444"/>
      <c r="D48" s="444"/>
      <c r="E48" s="444"/>
      <c r="F48" s="444"/>
      <c r="G48" s="445"/>
      <c r="H48" s="411"/>
    </row>
    <row r="49" spans="1:8">
      <c r="A49" s="331"/>
      <c r="B49" s="444"/>
      <c r="C49" s="444"/>
      <c r="D49" s="444"/>
      <c r="E49" s="444"/>
      <c r="F49" s="444"/>
      <c r="G49" s="444"/>
      <c r="H49" s="5"/>
    </row>
    <row r="50" spans="1:8">
      <c r="B50" s="436"/>
      <c r="C50" s="428"/>
      <c r="D50" s="428"/>
      <c r="E50" s="428"/>
      <c r="F50" s="428"/>
      <c r="G50" s="435"/>
    </row>
    <row r="51" spans="1:8">
      <c r="B51" s="436"/>
      <c r="C51" s="436"/>
      <c r="D51" s="436"/>
      <c r="E51" s="436"/>
      <c r="F51" s="436"/>
      <c r="G51" s="435"/>
    </row>
    <row r="52" spans="1:8">
      <c r="B52" s="435"/>
      <c r="C52" s="435"/>
      <c r="D52" s="435"/>
      <c r="E52" s="435"/>
      <c r="F52" s="435"/>
      <c r="G52" s="435"/>
    </row>
    <row r="53" spans="1:8">
      <c r="B53" s="435"/>
      <c r="C53" s="435"/>
      <c r="D53" s="435"/>
      <c r="E53" s="435"/>
      <c r="F53" s="435"/>
      <c r="G53" s="435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59024FD1143F469A441CD54AA8B301" ma:contentTypeVersion="9" ma:contentTypeDescription="Crear nuevo documento." ma:contentTypeScope="" ma:versionID="a05e214a606e72db67c47d2ebcf0c9a9">
  <xsd:schema xmlns:xsd="http://www.w3.org/2001/XMLSchema" xmlns:xs="http://www.w3.org/2001/XMLSchema" xmlns:p="http://schemas.microsoft.com/office/2006/metadata/properties" xmlns:ns3="eda000b1-8b11-4bf0-97b2-c58ca7d5107e" targetNamespace="http://schemas.microsoft.com/office/2006/metadata/properties" ma:root="true" ma:fieldsID="aa1396b76febc3fec9b1edd918601a48" ns3:_="">
    <xsd:import namespace="eda000b1-8b11-4bf0-97b2-c58ca7d5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00b1-8b11-4bf0-97b2-c58ca7d5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E8FDCA-09A9-42D0-8F1E-863A99CDE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000b1-8b11-4bf0-97b2-c58ca7d5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B01B5F-DB2E-438C-A7FA-9F85E776B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3CD6C-4531-44D5-821E-3B394B0029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usuario0275</cp:lastModifiedBy>
  <cp:lastPrinted>2021-08-23T09:05:52Z</cp:lastPrinted>
  <dcterms:created xsi:type="dcterms:W3CDTF">2016-11-17T11:36:14Z</dcterms:created>
  <dcterms:modified xsi:type="dcterms:W3CDTF">2021-09-27T09:35:29Z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0x0101003F59024FD1143F469A441CD54AA8B301</vt:lpwstr>
  </property>
</Properties>
</file>