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1\Noviembre proximo\"/>
    </mc:Choice>
  </mc:AlternateContent>
  <xr:revisionPtr revIDLastSave="0" documentId="13_ncr:1_{CD62B97F-3BB3-4EDC-B897-8E141F5FA7FE}" xr6:coauthVersionLast="47" xr6:coauthVersionMax="47" xr10:uidLastSave="{00000000-0000-0000-0000-000000000000}"/>
  <bookViews>
    <workbookView xWindow="-120" yWindow="-120" windowWidth="29040" windowHeight="15840" tabRatio="779" firstSheet="6" activeTab="13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nuevas'!$A$1:$U$46</definedName>
    <definedName name="_xlnm.Print_Area" localSheetId="11">'Evolución y pensión media'!$A$1:$I$90</definedName>
    <definedName name="_xlnm.Print_Area" localSheetId="5">'Importe €'!$A$1:$I$80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clases'!$A$1:$I$79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€'!$A$1:$I$79</definedName>
    <definedName name="_xlnm.Print_Area" localSheetId="8">'Pensión media (nuevas altas)'!$A$1:$F$39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C12" i="27"/>
  <c r="C14" i="27" s="1"/>
  <c r="D9" i="27" s="1"/>
  <c r="D6" i="27" l="1"/>
  <c r="D8" i="27"/>
  <c r="D7" i="27"/>
  <c r="D13" i="27"/>
  <c r="D11" i="27"/>
  <c r="D10" i="27"/>
  <c r="F19" i="25"/>
  <c r="E19" i="25"/>
  <c r="D19" i="25"/>
  <c r="C19" i="25"/>
  <c r="D12" i="27" l="1"/>
  <c r="C41" i="27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<sst xmlns="http://schemas.openxmlformats.org/spreadsheetml/2006/main" count="878" uniqueCount="216">
  <si>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</si>
  <si>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</si>
  <si>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</si>
  <si>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</si>
  <si>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</si>
  <si>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</si>
  <si>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</si>
  <si>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</si>
  <si>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</si>
  <si>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</si>
  <si>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</si>
  <si>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</si>
  <si>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</si>
  <si>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</si>
  <si>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</si>
  <si>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</si>
  <si>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</si>
  <si>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</si>
  <si>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</si>
  <si>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</si>
  <si>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</si>
  <si>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</si>
  <si>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</si>
  <si>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</si>
  <si>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</si>
  <si>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</si>
  <si>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</si>
  <si>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</si>
  <si>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</si>
  <si>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</si>
  <si>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</si>
  <si>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</si>
  <si>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</si>
  <si>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</si>
  <si>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</si>
  <si>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</si>
  <si>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</si>
  <si>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</si>
  <si>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</si>
  <si>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</si>
  <si>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</si>
  <si>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</si>
  <si>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</si>
  <si>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</si>
  <si>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</si>
  <si>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</si>
  <si>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</si>
  <si>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</si>
  <si>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</si>
  <si>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</si>
  <si>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</si>
  <si>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</si>
  <si>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</si>
  <si>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</si>
  <si>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</si>
  <si>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</si>
  <si>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</si>
  <si>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</si>
  <si>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</si>
  <si>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</si>
  <si>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</si>
  <si>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</si>
  <si>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</si>
  <si>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</si>
  <si>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</si>
  <si>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</si>
  <si>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</si>
  <si>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</si>
  <si>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</si>
  <si>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</si>
  <si>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</si>
  <si>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</si>
  <si>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</si>
  <si>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</si>
  <si>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</si>
  <si>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</si>
  <si>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</si>
  <si>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</si>
  <si>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</si>
  <si>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</si>
  <si>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</si>
  <si>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</si>
  <si>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</si>
  <si>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</si>
  <si>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</si>
  <si>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</si>
  <si>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</si>
  <si>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</si>
  <si>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</si>
  <si>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</si>
  <si>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</si>
  <si>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</si>
  <si>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</si>
  <si>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</si>
  <si>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</si>
  <si>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</si>
  <si>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</si>
  <si>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</si>
  <si>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</si>
  <si>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</si>
  <si>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</si>
  <si>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</si>
  <si>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</si>
  <si>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</si>
  <si>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</si>
  <si>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</si>
  <si>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</si>
  <si>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</si>
  <si>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</si>
  <si>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</si>
  <si>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</si>
  <si>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</si>
  <si>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</si>
  <si>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</si>
  <si>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</si>
  <si>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</si>
  <si>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</si>
  <si>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</si>
  <si>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</si>
  <si>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</si>
  <si>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</si>
  <si>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</si>
  <si>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</si>
  <si>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</si>
  <si>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</si>
  <si>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</si>
  <si>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</si>
  <si>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</si>
  <si>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</si>
  <si>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</si>
  <si>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</si>
  <si>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</si>
  <si>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</si>
  <si>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</si>
  <si>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</si>
  <si>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</si>
  <si>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</si>
  <si>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</si>
  <si>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</si>
  <si>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</si>
  <si>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</si>
  <si>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</si>
  <si>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</si>
  <si>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</si>
  <si>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</si>
  <si>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</si>
  <si>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</si>
  <si>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</si>
  <si>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</si>
  <si>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</si>
  <si>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</si>
  <si>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</si>
  <si>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</si>
  <si>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</si>
  <si>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</si>
  <si>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</si>
  <si>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</si>
  <si>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</si>
  <si>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</si>
  <si>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</si>
  <si>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</si>
  <si>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</si>
  <si>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</si>
  <si>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</si>
  <si>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</si>
  <si>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</si>
  <si>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</si>
  <si>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</si>
  <si>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</si>
  <si>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</si>
  <si>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</si>
  <si>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</si>
  <si>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</si>
  <si>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</si>
  <si>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</si>
  <si>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</si>
  <si>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</si>
  <si>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</si>
  <si>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</si>
  <si>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</si>
  <si>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</si>
  <si>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</si>
  <si>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</si>
  <si>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</si>
  <si>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</si>
  <si>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</si>
  <si>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</si>
  <si>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</si>
  <si>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</si>
  <si>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</si>
  <si>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</si>
  <si>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</si>
  <si>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</si>
  <si>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</si>
  <si>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</si>
  <si>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</si>
  <si>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</si>
  <si>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</si>
  <si>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</si>
  <si>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</si>
  <si>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</si>
  <si>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</si>
  <si>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</si>
  <si>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</si>
  <si>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</si>
  <si>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53 pensiones de las que no consta el género</t>
    </r>
  </si>
  <si>
    <t>PENSIONES CONTRIBUTIVAS EN VIGOR A 1 DE NOVIEMBRE DE 2021</t>
  </si>
  <si>
    <t>0CTUBRE 2021</t>
  </si>
  <si>
    <t>Datos a 1 de Noviembre de 2021</t>
  </si>
  <si>
    <t>Octubre 2021</t>
  </si>
  <si>
    <t>Octubre 2021 (2)</t>
  </si>
  <si>
    <t>(2) Incremento sobre Octubre 2020</t>
  </si>
  <si>
    <t xml:space="preserve">  1 de Noviembre de 2021</t>
  </si>
  <si>
    <t>1 de  Noviembre de 2021</t>
  </si>
  <si>
    <t>1 Noviembre 2021</t>
  </si>
  <si>
    <t>Datos a 01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</si>
</sst>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</fonts>
  <fills count="1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  <xf numFmtId="0" fontId="101" fillId="41" borderId="69" applyNumberFormat="0" applyFont="0" applyBorder="0" applyAlignment="0" applyProtection="0">
      <alignment horizontal="center" vertical="center"/>
    </xf>
    <xf numFmtId="0" fontId="101" fillId="43" borderId="69" applyNumberFormat="0" applyFont="0" applyBorder="0" applyAlignment="0" applyProtection="0">
      <alignment horizontal="center" vertical="center"/>
    </xf>
    <xf numFmtId="0" fontId="101" fillId="46" borderId="67" applyNumberFormat="0" applyFont="0" applyBorder="0" applyAlignment="0" applyProtection="0">
      <alignment horizontal="center" vertical="center"/>
    </xf>
    <xf numFmtId="0" fontId="101" fillId="48" borderId="67" applyNumberFormat="0" applyFont="0" applyBorder="0" applyAlignment="0" applyProtection="0">
      <alignment horizontal="center" vertical="center"/>
    </xf>
    <xf numFmtId="0" fontId="129" fillId="51" borderId="46" applyNumberFormat="0" applyFont="0" applyBorder="0" applyAlignment="0" applyProtection="0">
      <alignment horizontal="center" vertical="center" wrapText="1"/>
    </xf>
    <xf numFmtId="0" fontId="129" fillId="52" borderId="46" applyNumberFormat="0" applyFont="0" applyBorder="0" applyAlignment="0" applyProtection="0">
      <alignment horizontal="center" vertical="center" wrapText="1"/>
    </xf>
    <xf numFmtId="3" fontId="127" fillId="53" borderId="70" applyNumberFormat="0" applyFont="0" applyBorder="0" applyAlignment="0" applyProtection="0">
      <alignment horizontal="right" indent="1"/>
    </xf>
    <xf numFmtId="3" fontId="127" fillId="54" borderId="68" applyNumberFormat="0" applyFont="0" applyBorder="0" applyAlignment="0" applyProtection="0">
      <alignment horizontal="right" vertical="center" indent="1"/>
    </xf>
    <xf numFmtId="3" fontId="127" fillId="55" borderId="70" applyNumberFormat="0" applyFont="0" applyBorder="0" applyAlignment="0" applyProtection="0">
      <alignment horizontal="right" indent="1"/>
    </xf>
    <xf numFmtId="3" fontId="127" fillId="56" borderId="68" applyNumberFormat="0" applyFont="0" applyBorder="0" applyAlignment="0" applyProtection="0">
      <alignment horizontal="right" vertical="center" indent="1"/>
    </xf>
    <xf numFmtId="0" fontId="129" fillId="57" borderId="68" applyNumberFormat="0" applyFont="0" applyBorder="0" applyAlignment="0" applyProtection="0">
      <alignment horizontal="center" vertical="center" wrapText="1"/>
    </xf>
    <xf numFmtId="0" fontId="129" fillId="58" borderId="68" applyNumberFormat="0" applyFont="0" applyBorder="0" applyAlignment="0" applyProtection="0">
      <alignment horizontal="center" vertical="center" wrapText="1"/>
    </xf>
    <xf numFmtId="0" fontId="129" fillId="59" borderId="46" applyNumberFormat="0" applyFont="0" applyBorder="0" applyAlignment="0" applyProtection="0">
      <alignment horizontal="center" vertical="center" wrapText="1"/>
    </xf>
    <xf numFmtId="0" fontId="8" fillId="47" borderId="0" applyNumberFormat="0" applyFont="0" applyBorder="0" applyAlignment="0" applyProtection="0"/>
    <xf numFmtId="0" fontId="8" fillId="49" borderId="0" applyNumberFormat="0" applyFont="0" applyBorder="0" applyAlignment="0" applyProtection="0"/>
    <xf numFmtId="37" fontId="130" fillId="60" borderId="72" applyNumberFormat="0" applyFont="0" applyBorder="0" applyAlignment="0" applyProtection="0">
      <alignment horizontal="right" vertical="top" indent="1"/>
    </xf>
    <xf numFmtId="37" fontId="130" fillId="61" borderId="68" applyNumberFormat="0" applyFont="0" applyBorder="0" applyAlignment="0" applyProtection="0">
      <alignment horizontal="right" vertical="top" indent="1"/>
    </xf>
    <xf numFmtId="0" fontId="131" fillId="62" borderId="71" applyNumberFormat="0" applyFont="0" applyBorder="0" applyAlignment="0" applyProtection="0">
      <alignment horizontal="right" vertical="center" indent="1"/>
    </xf>
    <xf numFmtId="0" fontId="131" fillId="62" borderId="68" applyNumberFormat="0" applyFont="0" applyBorder="0" applyAlignment="0" applyProtection="0">
      <alignment horizontal="right" vertical="center" indent="1"/>
    </xf>
    <xf numFmtId="0" fontId="131" fillId="63" borderId="68" applyNumberFormat="0" applyFont="0" applyBorder="0" applyAlignment="0" applyProtection="0">
      <alignment horizontal="right" vertical="center" indent="1"/>
    </xf>
    <xf numFmtId="3" fontId="127" fillId="64" borderId="70" applyNumberFormat="0" applyFont="0" applyBorder="0" applyAlignment="0" applyProtection="0">
      <alignment horizontal="right" indent="1"/>
    </xf>
    <xf numFmtId="3" fontId="127" fillId="65" borderId="68" applyNumberFormat="0" applyFont="0" applyBorder="0" applyAlignment="0" applyProtection="0">
      <alignment horizontal="right" vertical="center" indent="1"/>
    </xf>
    <xf numFmtId="0" fontId="131" fillId="66" borderId="71" applyNumberFormat="0" applyFont="0" applyBorder="0" applyAlignment="0" applyProtection="0">
      <alignment horizontal="right" vertical="center" indent="1"/>
    </xf>
    <xf numFmtId="0" fontId="131" fillId="67" borderId="71" applyNumberFormat="0" applyFont="0" applyBorder="0" applyAlignment="0" applyProtection="0">
      <alignment horizontal="right" vertical="center" indent="1"/>
    </xf>
    <xf numFmtId="0" fontId="131" fillId="68" borderId="71" applyNumberFormat="0" applyFont="0" applyBorder="0" applyAlignment="0" applyProtection="0">
      <alignment horizontal="right" vertical="center" indent="1"/>
    </xf>
    <xf numFmtId="0" fontId="131" fillId="69" borderId="71" applyNumberFormat="0" applyFont="0" applyBorder="0" applyAlignment="0" applyProtection="0">
      <alignment horizontal="right" vertical="center" indent="1"/>
    </xf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2" fillId="77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3" fillId="0" borderId="0"/>
    <xf numFmtId="37" fontId="130" fillId="79" borderId="72" applyNumberFormat="0" applyFont="0" applyBorder="0" applyAlignment="0" applyProtection="0">
      <alignment horizontal="right" vertical="top" indent="1"/>
    </xf>
    <xf numFmtId="0" fontId="8" fillId="44" borderId="0" applyNumberFormat="0" applyFont="0" applyBorder="0" applyAlignment="0" applyProtection="0"/>
    <xf numFmtId="0" fontId="8" fillId="42" borderId="0" applyNumberFormat="0" applyFont="0" applyBorder="0" applyAlignment="0" applyProtection="0"/>
    <xf numFmtId="0" fontId="8" fillId="45" borderId="0" applyNumberFormat="0" applyFont="0" applyBorder="0" applyAlignment="0" applyProtection="0"/>
    <xf numFmtId="0" fontId="8" fillId="5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80" borderId="0" applyNumberFormat="0" applyFont="0" applyBorder="0" applyAlignment="0" applyProtection="0"/>
    <xf numFmtId="0" fontId="8" fillId="81" borderId="0" applyNumberFormat="0" applyFont="0" applyBorder="0" applyAlignment="0" applyProtection="0">
      <alignment horizontal="center" vertical="center"/>
    </xf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84" borderId="0" applyNumberFormat="0" applyFont="0" applyBorder="0" applyAlignment="0" applyProtection="0"/>
    <xf numFmtId="0" fontId="132" fillId="85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/>
    <xf numFmtId="0" fontId="8" fillId="89" borderId="0" applyNumberFormat="0" applyFont="0" applyBorder="0" applyAlignment="0" applyProtection="0"/>
    <xf numFmtId="0" fontId="8" fillId="90" borderId="0" applyNumberFormat="0" applyFont="0" applyBorder="0" applyAlignment="0" applyProtection="0">
      <alignment horizontal="center" vertical="center"/>
    </xf>
    <xf numFmtId="0" fontId="8" fillId="91" borderId="0" applyNumberFormat="0" applyFont="0" applyBorder="0" applyAlignment="0" applyProtection="0">
      <alignment horizontal="center" vertical="center"/>
    </xf>
    <xf numFmtId="3" fontId="134" fillId="92" borderId="0" applyNumberFormat="0" applyFont="0" applyBorder="0" applyAlignment="0" applyProtection="0">
      <alignment vertical="top"/>
    </xf>
    <xf numFmtId="3" fontId="134" fillId="93" borderId="0" applyNumberFormat="0" applyFont="0" applyBorder="0" applyAlignment="0" applyProtection="0">
      <alignment vertical="top"/>
    </xf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96" borderId="0" applyNumberFormat="0" applyFont="0" applyBorder="0" applyAlignment="0" applyProtection="0"/>
    <xf numFmtId="0" fontId="132" fillId="97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8" borderId="0" applyNumberFormat="0" applyFont="0" applyBorder="0" applyAlignment="0" applyProtection="0">
      <alignment vertical="top"/>
    </xf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103" borderId="0" applyNumberFormat="0" applyFont="0" applyBorder="0" applyAlignment="0" applyProtection="0"/>
    <xf numFmtId="0" fontId="132" fillId="104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5" fillId="105" borderId="46" applyNumberFormat="0" applyFont="0" applyBorder="0" applyAlignment="0" applyProtection="0">
      <alignment horizontal="center" vertical="center"/>
    </xf>
    <xf numFmtId="0" fontId="128" fillId="106" borderId="46" applyNumberFormat="0" applyFont="0" applyBorder="0" applyAlignment="0" applyProtection="0">
      <alignment horizontal="center" vertical="center"/>
    </xf>
    <xf numFmtId="0" fontId="128" fillId="107" borderId="46" applyNumberFormat="0" applyFont="0" applyBorder="0" applyAlignment="0" applyProtection="0">
      <alignment horizontal="center" vertical="center"/>
    </xf>
    <xf numFmtId="0" fontId="128" fillId="108" borderId="46" applyNumberFormat="0" applyFont="0" applyBorder="0" applyAlignment="0" applyProtection="0">
      <alignment horizontal="center" vertical="center"/>
    </xf>
    <xf numFmtId="0" fontId="128" fillId="109" borderId="46" applyNumberFormat="0" applyFont="0" applyBorder="0" applyAlignment="0" applyProtection="0">
      <alignment horizontal="center" vertical="center"/>
    </xf>
    <xf numFmtId="0" fontId="128" fillId="110" borderId="46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3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0" fontId="43" fillId="0" borderId="0" xfId="0" applyNumberFormat="1" applyFont="1" applyFill="1"/>
    <xf numFmtId="0" fontId="42" fillId="0" borderId="0" xfId="0" applyNumberFormat="1" applyFont="1" applyFill="1"/>
    <xf numFmtId="0" fontId="54" fillId="0" borderId="0" xfId="114" applyFont="1" applyFill="1" applyBorder="1"/>
    <xf numFmtId="3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3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3" fontId="43" fillId="0" borderId="0" xfId="0" applyNumberFormat="1" applyFont="1" applyFill="1" applyBorder="1"/>
    <xf numFmtId="173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2" xfId="7" applyNumberFormat="1" applyFont="1" applyBorder="1" applyAlignment="1">
      <alignment horizontal="center" vertical="top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center" vertical="center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0.45415631895537489</c:v>
                </c:pt>
                <c:pt idx="1">
                  <c:v>0.12362723578448152</c:v>
                </c:pt>
                <c:pt idx="2">
                  <c:v>0.28298339929605143</c:v>
                </c:pt>
                <c:pt idx="3">
                  <c:v>0.13923304596409214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#,##0_);\(#,##0\)</c:formatCode>
                <c:ptCount val="2"/>
                <c:pt idx="0">
                  <c:v>74240</c:v>
                </c:pt>
                <c:pt idx="1">
                  <c:v>3590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Noviembre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9.899.198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+ 1,13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10.280.250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1.038,49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1.194,94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+ 2,22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NOVIEMBRE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1</xdr:row>
      <xdr:rowOff>104775</xdr:rowOff>
    </xdr:from>
    <xdr:to>
      <xdr:col>11</xdr:col>
      <xdr:colOff>644978</xdr:colOff>
      <xdr:row>10</xdr:row>
      <xdr:rowOff>99332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729.09883862000015</v>
          </cell>
          <cell r="D3">
            <v>3.1457207714198798E-2</v>
          </cell>
          <cell r="E3">
            <v>3.2367265264219958E-2</v>
          </cell>
        </row>
        <row r="4">
          <cell r="A4">
            <v>2</v>
          </cell>
          <cell r="B4" t="str">
            <v>CATALUÑA</v>
          </cell>
          <cell r="C4">
            <v>1880.9974375400045</v>
          </cell>
          <cell r="D4">
            <v>2.9678450920331167E-2</v>
          </cell>
          <cell r="E4">
            <v>3.2367265264219958E-2</v>
          </cell>
        </row>
        <row r="5">
          <cell r="A5">
            <v>3</v>
          </cell>
          <cell r="B5" t="str">
            <v>GALICIA</v>
          </cell>
          <cell r="C5">
            <v>678.73488080000004</v>
          </cell>
          <cell r="D5">
            <v>2.7677499133811567E-2</v>
          </cell>
          <cell r="E5">
            <v>3.2367265264219958E-2</v>
          </cell>
        </row>
        <row r="6">
          <cell r="A6">
            <v>4</v>
          </cell>
          <cell r="B6" t="str">
            <v>ANDALUCÍA</v>
          </cell>
          <cell r="C6">
            <v>1487.0785973900013</v>
          </cell>
          <cell r="D6">
            <v>3.4015626633220775E-2</v>
          </cell>
          <cell r="E6">
            <v>3.2367265264219958E-2</v>
          </cell>
        </row>
        <row r="7">
          <cell r="A7">
            <v>5</v>
          </cell>
          <cell r="B7" t="str">
            <v>ASTURIAS</v>
          </cell>
          <cell r="C7">
            <v>366.30801137999993</v>
          </cell>
          <cell r="D7">
            <v>1.8512247171743601E-2</v>
          </cell>
          <cell r="E7">
            <v>3.2367265264219958E-2</v>
          </cell>
        </row>
        <row r="8">
          <cell r="A8">
            <v>6</v>
          </cell>
          <cell r="B8" t="str">
            <v>CANTABRIA</v>
          </cell>
          <cell r="C8">
            <v>157.00598964000014</v>
          </cell>
          <cell r="D8">
            <v>3.2875196180975452E-2</v>
          </cell>
          <cell r="E8">
            <v>3.2367265264219958E-2</v>
          </cell>
        </row>
        <row r="9">
          <cell r="A9">
            <v>7</v>
          </cell>
          <cell r="B9" t="str">
            <v>RIOJA (LA)</v>
          </cell>
          <cell r="C9">
            <v>72.792294460000022</v>
          </cell>
          <cell r="D9">
            <v>4.2462756916642919E-2</v>
          </cell>
          <cell r="E9">
            <v>3.2367265264219958E-2</v>
          </cell>
        </row>
        <row r="10">
          <cell r="A10">
            <v>8</v>
          </cell>
          <cell r="B10" t="str">
            <v>MURCIA</v>
          </cell>
          <cell r="C10">
            <v>231.38837552999999</v>
          </cell>
          <cell r="D10">
            <v>3.4785368599991706E-2</v>
          </cell>
          <cell r="E10">
            <v>3.2367265264219958E-2</v>
          </cell>
        </row>
        <row r="11">
          <cell r="A11">
            <v>9</v>
          </cell>
          <cell r="B11" t="str">
            <v>C. VALENCIANA</v>
          </cell>
          <cell r="C11">
            <v>967.21257085000002</v>
          </cell>
          <cell r="D11">
            <v>3.1855885374636017E-2</v>
          </cell>
          <cell r="E11">
            <v>3.2367265264219958E-2</v>
          </cell>
        </row>
        <row r="12">
          <cell r="A12">
            <v>10</v>
          </cell>
          <cell r="B12" t="str">
            <v>ARAGÓN</v>
          </cell>
          <cell r="C12">
            <v>334.91582612000019</v>
          </cell>
          <cell r="D12">
            <v>3.0071148671040548E-2</v>
          </cell>
          <cell r="E12">
            <v>3.2367265264219958E-2</v>
          </cell>
        </row>
        <row r="13">
          <cell r="A13">
            <v>11</v>
          </cell>
          <cell r="B13" t="str">
            <v>CASTILLA - LA MANCHA</v>
          </cell>
          <cell r="C13">
            <v>363.19374381000006</v>
          </cell>
          <cell r="D13">
            <v>3.4918501479558106E-2</v>
          </cell>
          <cell r="E13">
            <v>3.2367265264219958E-2</v>
          </cell>
        </row>
        <row r="14">
          <cell r="A14">
            <v>12</v>
          </cell>
          <cell r="B14" t="str">
            <v>CANARIAS</v>
          </cell>
          <cell r="C14">
            <v>323.73114657999992</v>
          </cell>
          <cell r="D14">
            <v>4.493293953916444E-2</v>
          </cell>
          <cell r="E14">
            <v>3.2367265264219958E-2</v>
          </cell>
        </row>
        <row r="15">
          <cell r="A15">
            <v>13</v>
          </cell>
          <cell r="B15" t="str">
            <v>NAVARRA</v>
          </cell>
          <cell r="C15">
            <v>166.77091343000006</v>
          </cell>
          <cell r="D15">
            <v>3.9499232548720453E-2</v>
          </cell>
          <cell r="E15">
            <v>3.2367265264219958E-2</v>
          </cell>
        </row>
        <row r="16">
          <cell r="A16">
            <v>14</v>
          </cell>
          <cell r="B16" t="str">
            <v>EXTREMADURA</v>
          </cell>
          <cell r="C16">
            <v>199.98782045999999</v>
          </cell>
          <cell r="D16">
            <v>3.0951807608724069E-2</v>
          </cell>
          <cell r="E16">
            <v>3.2367265264219958E-2</v>
          </cell>
        </row>
        <row r="17">
          <cell r="A17">
            <v>15</v>
          </cell>
          <cell r="B17" t="str">
            <v>ILLES BALEARS</v>
          </cell>
          <cell r="C17">
            <v>192.52393860999999</v>
          </cell>
          <cell r="D17">
            <v>4.5326399632095393E-2</v>
          </cell>
          <cell r="E17">
            <v>3.2367265264219958E-2</v>
          </cell>
        </row>
        <row r="18">
          <cell r="A18">
            <v>16</v>
          </cell>
          <cell r="B18" t="str">
            <v>MADRID</v>
          </cell>
          <cell r="C18">
            <v>1447.963177950001</v>
          </cell>
          <cell r="D18">
            <v>3.587281782392826E-2</v>
          </cell>
          <cell r="E18">
            <v>3.2367265264219958E-2</v>
          </cell>
        </row>
        <row r="19">
          <cell r="A19">
            <v>17</v>
          </cell>
          <cell r="B19" t="str">
            <v>CASTILLA Y LEÓN</v>
          </cell>
          <cell r="C19">
            <v>634.32486248000066</v>
          </cell>
          <cell r="D19">
            <v>2.9258052071233109E-2</v>
          </cell>
          <cell r="E19">
            <v>3.2367265264219958E-2</v>
          </cell>
        </row>
        <row r="20">
          <cell r="A20">
            <v>18</v>
          </cell>
          <cell r="B20" t="str">
            <v>CEUTA</v>
          </cell>
          <cell r="C20">
            <v>9.27408754</v>
          </cell>
          <cell r="D20">
            <v>3.1694276802443078E-2</v>
          </cell>
          <cell r="E20">
            <v>3.2367265264219958E-2</v>
          </cell>
        </row>
        <row r="21">
          <cell r="A21">
            <v>19</v>
          </cell>
          <cell r="B21" t="str">
            <v>MELILLA</v>
          </cell>
          <cell r="C21">
            <v>8.2207268599999992</v>
          </cell>
          <cell r="D21">
            <v>5.0947533230151221E-2</v>
          </cell>
          <cell r="E21">
            <v>3.2367265264219958E-2</v>
          </cell>
        </row>
        <row r="26">
          <cell r="A26">
            <v>1</v>
          </cell>
          <cell r="B26" t="str">
            <v>PAÍS VASCO</v>
          </cell>
          <cell r="C26">
            <v>566359</v>
          </cell>
          <cell r="D26">
            <v>1.0554132080992984E-2</v>
          </cell>
          <cell r="E26">
            <v>1.1023207619892617E-2</v>
          </cell>
        </row>
        <row r="27">
          <cell r="A27">
            <v>2</v>
          </cell>
          <cell r="B27" t="str">
            <v>CATALUÑA</v>
          </cell>
          <cell r="C27">
            <v>1745940</v>
          </cell>
          <cell r="D27">
            <v>7.2349182155984071E-3</v>
          </cell>
          <cell r="E27">
            <v>1.1023207619892617E-2</v>
          </cell>
        </row>
        <row r="28">
          <cell r="A28">
            <v>3</v>
          </cell>
          <cell r="B28" t="str">
            <v>GALICIA</v>
          </cell>
          <cell r="C28">
            <v>767595</v>
          </cell>
          <cell r="D28">
            <v>4.6042480011831977E-3</v>
          </cell>
          <cell r="E28">
            <v>1.1023207619892617E-2</v>
          </cell>
        </row>
        <row r="29">
          <cell r="A29">
            <v>4</v>
          </cell>
          <cell r="B29" t="str">
            <v>ANDALUCÍA</v>
          </cell>
          <cell r="C29">
            <v>1602563</v>
          </cell>
          <cell r="D29">
            <v>1.3129387815741023E-2</v>
          </cell>
          <cell r="E29">
            <v>1.1023207619892617E-2</v>
          </cell>
        </row>
        <row r="30">
          <cell r="A30">
            <v>5</v>
          </cell>
          <cell r="B30" t="str">
            <v>ASTURIAS</v>
          </cell>
          <cell r="C30">
            <v>300357</v>
          </cell>
          <cell r="D30">
            <v>-2.4298505475484067E-4</v>
          </cell>
          <cell r="E30">
            <v>1.1023207619892617E-2</v>
          </cell>
        </row>
        <row r="31">
          <cell r="A31">
            <v>6</v>
          </cell>
          <cell r="B31" t="str">
            <v>CANTABRIA</v>
          </cell>
          <cell r="C31">
            <v>143270</v>
          </cell>
          <cell r="D31">
            <v>1.1543756839764274E-2</v>
          </cell>
          <cell r="E31">
            <v>1.1023207619892617E-2</v>
          </cell>
        </row>
        <row r="32">
          <cell r="A32">
            <v>7</v>
          </cell>
          <cell r="B32" t="str">
            <v>RIOJA (LA)</v>
          </cell>
          <cell r="C32">
            <v>71318</v>
          </cell>
          <cell r="D32">
            <v>1.7244576302614556E-2</v>
          </cell>
          <cell r="E32">
            <v>1.1023207619892617E-2</v>
          </cell>
        </row>
        <row r="33">
          <cell r="A33">
            <v>8</v>
          </cell>
          <cell r="B33" t="str">
            <v>MURCIA</v>
          </cell>
          <cell r="C33">
            <v>252410</v>
          </cell>
          <cell r="D33">
            <v>1.1136481993350156E-2</v>
          </cell>
          <cell r="E33">
            <v>1.1023207619892617E-2</v>
          </cell>
        </row>
        <row r="34">
          <cell r="A34">
            <v>9</v>
          </cell>
          <cell r="B34" t="str">
            <v>C. VALENCIANA</v>
          </cell>
          <cell r="C34">
            <v>1011515</v>
          </cell>
          <cell r="D34">
            <v>1.0644834797239655E-2</v>
          </cell>
          <cell r="E34">
            <v>1.1023207619892617E-2</v>
          </cell>
        </row>
        <row r="35">
          <cell r="A35">
            <v>10</v>
          </cell>
          <cell r="B35" t="str">
            <v>ARAGÓN</v>
          </cell>
          <cell r="C35">
            <v>305771</v>
          </cell>
          <cell r="D35">
            <v>7.0248124411305124E-3</v>
          </cell>
          <cell r="E35">
            <v>1.1023207619892617E-2</v>
          </cell>
        </row>
        <row r="36">
          <cell r="A36">
            <v>11</v>
          </cell>
          <cell r="B36" t="str">
            <v>CASTILLA - LA MANCHA</v>
          </cell>
          <cell r="C36">
            <v>378775</v>
          </cell>
          <cell r="D36">
            <v>1.2778211531674133E-2</v>
          </cell>
          <cell r="E36">
            <v>1.1023207619892617E-2</v>
          </cell>
        </row>
        <row r="37">
          <cell r="A37">
            <v>12</v>
          </cell>
          <cell r="B37" t="str">
            <v>CANARIAS</v>
          </cell>
          <cell r="C37">
            <v>341805</v>
          </cell>
          <cell r="D37">
            <v>2.6718933044967086E-2</v>
          </cell>
          <cell r="E37">
            <v>1.1023207619892617E-2</v>
          </cell>
        </row>
        <row r="38">
          <cell r="A38">
            <v>13</v>
          </cell>
          <cell r="B38" t="str">
            <v>NAVARRA</v>
          </cell>
          <cell r="C38">
            <v>139933</v>
          </cell>
          <cell r="D38">
            <v>1.8479700714732816E-2</v>
          </cell>
          <cell r="E38">
            <v>1.1023207619892617E-2</v>
          </cell>
        </row>
        <row r="39">
          <cell r="A39">
            <v>14</v>
          </cell>
          <cell r="B39" t="str">
            <v>EXTREMADURA</v>
          </cell>
          <cell r="C39">
            <v>231466</v>
          </cell>
          <cell r="D39">
            <v>9.6178591212634501E-3</v>
          </cell>
          <cell r="E39">
            <v>1.1023207619892617E-2</v>
          </cell>
        </row>
        <row r="40">
          <cell r="A40">
            <v>15</v>
          </cell>
          <cell r="B40" t="str">
            <v>ILLES BALEARS</v>
          </cell>
          <cell r="C40">
            <v>199370</v>
          </cell>
          <cell r="D40">
            <v>2.1797178103394321E-2</v>
          </cell>
          <cell r="E40">
            <v>1.1023207619892617E-2</v>
          </cell>
        </row>
        <row r="41">
          <cell r="A41">
            <v>16</v>
          </cell>
          <cell r="B41" t="str">
            <v>MADRID</v>
          </cell>
          <cell r="C41">
            <v>1190535</v>
          </cell>
          <cell r="D41">
            <v>1.7201781951842188E-2</v>
          </cell>
          <cell r="E41">
            <v>1.1023207619892617E-2</v>
          </cell>
        </row>
        <row r="42">
          <cell r="A42">
            <v>17</v>
          </cell>
          <cell r="B42" t="str">
            <v>CASTILLA Y LEÓN</v>
          </cell>
          <cell r="C42">
            <v>615138</v>
          </cell>
          <cell r="D42">
            <v>5.7881157230730285E-3</v>
          </cell>
          <cell r="E42">
            <v>1.1023207619892617E-2</v>
          </cell>
        </row>
        <row r="43">
          <cell r="A43">
            <v>18</v>
          </cell>
          <cell r="B43" t="str">
            <v>CEUTA</v>
          </cell>
          <cell r="C43">
            <v>8887</v>
          </cell>
          <cell r="D43">
            <v>1.6354071363220424E-2</v>
          </cell>
          <cell r="E43">
            <v>1.1023207619892617E-2</v>
          </cell>
        </row>
        <row r="44">
          <cell r="A44">
            <v>19</v>
          </cell>
          <cell r="B44" t="str">
            <v>MELILLA</v>
          </cell>
          <cell r="C44">
            <v>8199</v>
          </cell>
          <cell r="D44">
            <v>2.0918939110945001E-2</v>
          </cell>
          <cell r="E44">
            <v>1.1023207619892617E-2</v>
          </cell>
        </row>
        <row r="49">
          <cell r="A49">
            <v>1</v>
          </cell>
          <cell r="B49" t="str">
            <v>PAÍS VASCO</v>
          </cell>
          <cell r="C49">
            <v>1287.3439613743228</v>
          </cell>
          <cell r="D49">
            <v>2.0684765882022615E-2</v>
          </cell>
          <cell r="E49">
            <v>2.1111342928096022E-2</v>
          </cell>
        </row>
        <row r="50">
          <cell r="A50">
            <v>2</v>
          </cell>
          <cell r="B50" t="str">
            <v>CATALUÑA</v>
          </cell>
          <cell r="C50">
            <v>1077.3551425249461</v>
          </cell>
          <cell r="D50">
            <v>2.2282321927930671E-2</v>
          </cell>
          <cell r="E50">
            <v>2.1111342928096022E-2</v>
          </cell>
        </row>
        <row r="51">
          <cell r="A51">
            <v>3</v>
          </cell>
          <cell r="B51" t="str">
            <v>GALICIA</v>
          </cell>
          <cell r="C51">
            <v>884.23567219692688</v>
          </cell>
          <cell r="D51">
            <v>2.2967503052606419E-2</v>
          </cell>
          <cell r="E51">
            <v>2.1111342928096022E-2</v>
          </cell>
        </row>
        <row r="52">
          <cell r="A52">
            <v>4</v>
          </cell>
          <cell r="B52" t="str">
            <v>ANDALUCÍA</v>
          </cell>
          <cell r="C52">
            <v>927.9376831924867</v>
          </cell>
          <cell r="D52">
            <v>2.0615569016815716E-2</v>
          </cell>
          <cell r="E52">
            <v>2.1111342928096022E-2</v>
          </cell>
        </row>
        <row r="53">
          <cell r="A53">
            <v>5</v>
          </cell>
          <cell r="B53" t="str">
            <v>ASTURIAS</v>
          </cell>
          <cell r="C53">
            <v>1219.5754098622638</v>
          </cell>
          <cell r="D53">
            <v>1.8759790575238577E-2</v>
          </cell>
          <cell r="E53">
            <v>2.1111342928096022E-2</v>
          </cell>
        </row>
        <row r="54">
          <cell r="A54">
            <v>6</v>
          </cell>
          <cell r="B54" t="str">
            <v>CANTABRIA</v>
          </cell>
          <cell r="C54">
            <v>1095.8748491659114</v>
          </cell>
          <cell r="D54">
            <v>2.1088004544513428E-2</v>
          </cell>
          <cell r="E54">
            <v>2.1111342928096022E-2</v>
          </cell>
        </row>
        <row r="55">
          <cell r="A55">
            <v>7</v>
          </cell>
          <cell r="B55" t="str">
            <v>RIOJA (LA)</v>
          </cell>
          <cell r="C55">
            <v>1020.6721228862282</v>
          </cell>
          <cell r="D55">
            <v>2.4790675911676052E-2</v>
          </cell>
          <cell r="E55">
            <v>2.1111342928096022E-2</v>
          </cell>
        </row>
        <row r="56">
          <cell r="A56">
            <v>8</v>
          </cell>
          <cell r="B56" t="str">
            <v>MURCIA</v>
          </cell>
          <cell r="C56">
            <v>916.71635644388095</v>
          </cell>
          <cell r="D56">
            <v>2.3388421867659659E-2</v>
          </cell>
          <cell r="E56">
            <v>2.1111342928096022E-2</v>
          </cell>
        </row>
        <row r="57">
          <cell r="A57">
            <v>9</v>
          </cell>
          <cell r="B57" t="str">
            <v>C. VALENCIANA</v>
          </cell>
          <cell r="C57">
            <v>956.20190590352092</v>
          </cell>
          <cell r="D57">
            <v>2.0987640610315772E-2</v>
          </cell>
          <cell r="E57">
            <v>2.1111342928096022E-2</v>
          </cell>
        </row>
        <row r="58">
          <cell r="A58">
            <v>10</v>
          </cell>
          <cell r="B58" t="str">
            <v>ARAGÓN</v>
          </cell>
          <cell r="C58">
            <v>1095.3158609547677</v>
          </cell>
          <cell r="D58">
            <v>2.2885569397285588E-2</v>
          </cell>
          <cell r="E58">
            <v>2.1111342928096022E-2</v>
          </cell>
        </row>
        <row r="59">
          <cell r="A59">
            <v>11</v>
          </cell>
          <cell r="B59" t="str">
            <v>CASTILLA - LA MANCHA</v>
          </cell>
          <cell r="C59">
            <v>958.86408503729149</v>
          </cell>
          <cell r="D59">
            <v>2.1860946153650307E-2</v>
          </cell>
          <cell r="E59">
            <v>2.1111342928096022E-2</v>
          </cell>
        </row>
        <row r="60">
          <cell r="A60">
            <v>12</v>
          </cell>
          <cell r="B60" t="str">
            <v>CANARIAS</v>
          </cell>
          <cell r="C60">
            <v>947.12232582905438</v>
          </cell>
          <cell r="D60">
            <v>1.7740012293510077E-2</v>
          </cell>
          <cell r="E60">
            <v>2.1111342928096022E-2</v>
          </cell>
        </row>
        <row r="61">
          <cell r="A61">
            <v>13</v>
          </cell>
          <cell r="B61" t="str">
            <v>NAVARRA</v>
          </cell>
          <cell r="C61">
            <v>1191.7911674158352</v>
          </cell>
          <cell r="D61">
            <v>2.0638145089427962E-2</v>
          </cell>
          <cell r="E61">
            <v>2.1111342928096022E-2</v>
          </cell>
        </row>
        <row r="62">
          <cell r="A62">
            <v>14</v>
          </cell>
          <cell r="B62" t="str">
            <v>EXTREMADURA</v>
          </cell>
          <cell r="C62">
            <v>864.00516905290613</v>
          </cell>
          <cell r="D62">
            <v>2.1130716235575164E-2</v>
          </cell>
          <cell r="E62">
            <v>2.1111342928096022E-2</v>
          </cell>
        </row>
        <row r="63">
          <cell r="A63">
            <v>15</v>
          </cell>
          <cell r="B63" t="str">
            <v>ILLES BALEARS</v>
          </cell>
          <cell r="C63">
            <v>965.66152685960765</v>
          </cell>
          <cell r="D63">
            <v>2.3027291553471274E-2</v>
          </cell>
          <cell r="E63">
            <v>2.1111342928096022E-2</v>
          </cell>
        </row>
        <row r="64">
          <cell r="A64">
            <v>16</v>
          </cell>
          <cell r="B64" t="str">
            <v>MADRID</v>
          </cell>
          <cell r="C64">
            <v>1216.228987766005</v>
          </cell>
          <cell r="D64">
            <v>1.8355292139047519E-2</v>
          </cell>
          <cell r="E64">
            <v>2.1111342928096022E-2</v>
          </cell>
        </row>
        <row r="65">
          <cell r="A65">
            <v>17</v>
          </cell>
          <cell r="B65" t="str">
            <v>CASTILLA Y LEÓN</v>
          </cell>
          <cell r="C65">
            <v>1031.1911513839184</v>
          </cell>
          <cell r="D65">
            <v>2.3334871412044267E-2</v>
          </cell>
          <cell r="E65">
            <v>2.1111342928096022E-2</v>
          </cell>
        </row>
        <row r="66">
          <cell r="A66">
            <v>18</v>
          </cell>
          <cell r="B66" t="str">
            <v>CEUTA</v>
          </cell>
          <cell r="C66">
            <v>1043.5566040283561</v>
          </cell>
          <cell r="D66">
            <v>1.5093367431142424E-2</v>
          </cell>
          <cell r="E66">
            <v>2.1111342928096022E-2</v>
          </cell>
        </row>
        <row r="67">
          <cell r="A67">
            <v>19</v>
          </cell>
          <cell r="B67" t="str">
            <v>MELILLA</v>
          </cell>
          <cell r="C67">
            <v>1002.6499402366142</v>
          </cell>
          <cell r="D67">
            <v>2.9413299106152646E-2</v>
          </cell>
          <cell r="E67">
            <v>2.1111342928096022E-2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zoomScaleNormal="100" workbookViewId="0">
      <selection activeCell="J50" sqref="J50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76"/>
      <c r="M11" s="276"/>
    </row>
    <row r="12" spans="1:18">
      <c r="A12" s="18"/>
      <c r="B12" s="18"/>
      <c r="C12" s="18"/>
      <c r="D12" s="18"/>
      <c r="E12" s="18"/>
      <c r="L12" s="276"/>
      <c r="M12" s="276"/>
    </row>
    <row r="13" spans="1:18">
      <c r="A13" s="18"/>
      <c r="B13" s="18"/>
      <c r="C13" s="18"/>
      <c r="D13" s="18"/>
      <c r="E13" s="18"/>
      <c r="L13" s="276"/>
      <c r="M13" s="276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2"/>
      <c r="Q15" s="283"/>
      <c r="R15" s="284"/>
    </row>
    <row r="16" spans="1:18" ht="15.75">
      <c r="A16" s="18"/>
      <c r="B16" s="18"/>
      <c r="C16" s="18"/>
      <c r="D16" s="18"/>
      <c r="E16" s="18"/>
      <c r="P16" s="282"/>
      <c r="Q16" s="283"/>
      <c r="R16" s="284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3"/>
      <c r="M21" s="284"/>
    </row>
    <row r="22" spans="1:13" ht="1.35" customHeight="1">
      <c r="A22" s="18"/>
      <c r="B22" s="18"/>
      <c r="C22" s="18"/>
      <c r="D22" s="18"/>
      <c r="E22" s="18"/>
      <c r="L22" s="283"/>
      <c r="M22" s="284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2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2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35" activePane="bottomLeft" state="frozen"/>
      <selection activeCell="K20" sqref="K20"/>
      <selection pane="bottomLeft" activeCell="J93" sqref="J93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1" width="11.42578125" style="174"/>
    <col min="12" max="12" width="34.85546875" style="174" customWidth="1"/>
    <col min="13" max="16384" width="11.42578125" style="174"/>
  </cols>
  <sheetData>
    <row r="1" spans="1:234" s="1" customFormat="1" ht="15.75" customHeight="1">
      <c r="A1" s="3"/>
      <c r="B1" s="8"/>
      <c r="E1" s="164"/>
    </row>
    <row r="2" spans="1:234" s="1" customFormat="1">
      <c r="A2" s="3"/>
      <c r="B2" s="8"/>
      <c r="E2" s="164"/>
    </row>
    <row r="3" spans="1:234" s="1" customFormat="1" ht="18.75">
      <c r="A3" s="3"/>
      <c r="B3" s="11"/>
      <c r="C3" s="165" t="s">
        <v>46</v>
      </c>
      <c r="D3" s="166"/>
      <c r="E3" s="167"/>
      <c r="F3" s="166"/>
      <c r="G3" s="166"/>
      <c r="H3" s="166"/>
      <c r="I3" s="166"/>
    </row>
    <row r="4" spans="1:234" s="1" customFormat="1">
      <c r="A4" s="3"/>
      <c r="B4" s="8"/>
      <c r="C4" s="168"/>
      <c r="D4" s="166"/>
      <c r="E4" s="167"/>
      <c r="F4" s="166"/>
      <c r="G4" s="166"/>
      <c r="H4" s="166"/>
      <c r="I4" s="166"/>
    </row>
    <row r="5" spans="1:234" s="1" customFormat="1" ht="18.75">
      <c r="A5" s="3"/>
      <c r="B5" s="10"/>
      <c r="C5" s="169" t="s">
        <v>213</v>
      </c>
      <c r="D5" s="166"/>
      <c r="E5" s="167"/>
      <c r="F5" s="166"/>
      <c r="G5" s="166"/>
      <c r="H5" s="166"/>
      <c r="I5" s="166"/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48</v>
      </c>
      <c r="E7" s="176"/>
      <c r="F7" s="175" t="s">
        <v>49</v>
      </c>
      <c r="G7" s="175"/>
      <c r="H7" s="175" t="s">
        <v>50</v>
      </c>
      <c r="I7" s="175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</row>
    <row r="10" spans="1:234" s="188" customFormat="1" ht="18" customHeight="1">
      <c r="A10" s="187"/>
      <c r="B10" s="170"/>
      <c r="C10" s="183" t="s">
        <v>52</v>
      </c>
      <c r="D10" s="184">
        <v>205817</v>
      </c>
      <c r="E10" s="185">
        <v>916.11382679759151</v>
      </c>
      <c r="F10" s="184">
        <v>926617</v>
      </c>
      <c r="G10" s="185">
        <v>1078.1925143937565</v>
      </c>
      <c r="H10" s="184">
        <v>392554</v>
      </c>
      <c r="I10" s="185">
        <v>688.04815240705716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9884</v>
      </c>
      <c r="E11" s="191">
        <v>906.54268514771331</v>
      </c>
      <c r="F11" s="190">
        <v>65530</v>
      </c>
      <c r="G11" s="191">
        <v>968.96785640164819</v>
      </c>
      <c r="H11" s="190">
        <v>28563</v>
      </c>
      <c r="I11" s="191">
        <v>624.01935861079005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37136</v>
      </c>
      <c r="E12" s="191">
        <v>998.38439842740206</v>
      </c>
      <c r="F12" s="190">
        <v>118603</v>
      </c>
      <c r="G12" s="191">
        <v>1229.0388819844354</v>
      </c>
      <c r="H12" s="190">
        <v>56469</v>
      </c>
      <c r="I12" s="191">
        <v>768.92271476385281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15426</v>
      </c>
      <c r="E13" s="191">
        <v>854.53440490081687</v>
      </c>
      <c r="F13" s="190">
        <v>107317</v>
      </c>
      <c r="G13" s="191">
        <v>985.51181453078266</v>
      </c>
      <c r="H13" s="190">
        <v>43371</v>
      </c>
      <c r="I13" s="191">
        <v>636.54084780152641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21820</v>
      </c>
      <c r="E14" s="191">
        <v>913.74628276810267</v>
      </c>
      <c r="F14" s="190">
        <v>114359</v>
      </c>
      <c r="G14" s="191">
        <v>1014.2549801939506</v>
      </c>
      <c r="H14" s="190">
        <v>45389</v>
      </c>
      <c r="I14" s="191">
        <v>627.08494392914577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11742</v>
      </c>
      <c r="E15" s="191">
        <v>862.86846193152792</v>
      </c>
      <c r="F15" s="190">
        <v>58009</v>
      </c>
      <c r="G15" s="191">
        <v>1108.2482418245443</v>
      </c>
      <c r="H15" s="190">
        <v>25042</v>
      </c>
      <c r="I15" s="191">
        <v>706.69700942416728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21340</v>
      </c>
      <c r="E16" s="191">
        <v>846.7912586691657</v>
      </c>
      <c r="F16" s="190">
        <v>79969</v>
      </c>
      <c r="G16" s="191">
        <v>979.21324188122912</v>
      </c>
      <c r="H16" s="190">
        <v>36613</v>
      </c>
      <c r="I16" s="191">
        <v>660.53487832190763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30448</v>
      </c>
      <c r="E17" s="191">
        <v>968.44168418286927</v>
      </c>
      <c r="F17" s="190">
        <v>164552</v>
      </c>
      <c r="G17" s="191">
        <v>1091.1744866668287</v>
      </c>
      <c r="H17" s="190">
        <v>66174</v>
      </c>
      <c r="I17" s="191">
        <v>687.19595732462892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58021</v>
      </c>
      <c r="E18" s="191">
        <v>891.16177952810187</v>
      </c>
      <c r="F18" s="190">
        <v>218278</v>
      </c>
      <c r="G18" s="191">
        <v>1126.5724175134462</v>
      </c>
      <c r="H18" s="190">
        <v>90933</v>
      </c>
      <c r="I18" s="191">
        <v>719.49617608568951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22157</v>
      </c>
      <c r="E20" s="185">
        <v>1057.7820833145281</v>
      </c>
      <c r="F20" s="184">
        <v>199808</v>
      </c>
      <c r="G20" s="185">
        <v>1252.4848006586321</v>
      </c>
      <c r="H20" s="184">
        <v>73975</v>
      </c>
      <c r="I20" s="185">
        <v>779.92191889151752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5256</v>
      </c>
      <c r="E21" s="191">
        <v>956.84327435312025</v>
      </c>
      <c r="F21" s="190">
        <v>33500</v>
      </c>
      <c r="G21" s="191">
        <v>1136.2448388059702</v>
      </c>
      <c r="H21" s="190">
        <v>13136</v>
      </c>
      <c r="I21" s="191">
        <v>725.69442219853852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3312</v>
      </c>
      <c r="E22" s="191">
        <v>961.64751811594203</v>
      </c>
      <c r="F22" s="190">
        <v>23031</v>
      </c>
      <c r="G22" s="191">
        <v>1143.930321740263</v>
      </c>
      <c r="H22" s="190">
        <v>8481</v>
      </c>
      <c r="I22" s="191">
        <v>706.24801438509598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13589</v>
      </c>
      <c r="E23" s="191">
        <v>1120.2540871292956</v>
      </c>
      <c r="F23" s="190">
        <v>143277</v>
      </c>
      <c r="G23" s="191">
        <v>1297.1127376340935</v>
      </c>
      <c r="H23" s="190">
        <v>52358</v>
      </c>
      <c r="I23" s="191">
        <v>805.4607244356165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27488</v>
      </c>
      <c r="E25" s="185">
        <v>1135.6595350698485</v>
      </c>
      <c r="F25" s="184">
        <v>182659</v>
      </c>
      <c r="G25" s="185">
        <v>1434.595826211684</v>
      </c>
      <c r="H25" s="184">
        <v>79835</v>
      </c>
      <c r="I25" s="185">
        <v>847.71840834220575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17766</v>
      </c>
      <c r="E27" s="185">
        <v>925.65073567488457</v>
      </c>
      <c r="F27" s="184">
        <v>130913</v>
      </c>
      <c r="G27" s="185">
        <v>1103.2264943130172</v>
      </c>
      <c r="H27" s="184">
        <v>44904</v>
      </c>
      <c r="I27" s="185">
        <v>668.43714747015849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48487</v>
      </c>
      <c r="E29" s="185">
        <v>938.07447666384815</v>
      </c>
      <c r="F29" s="184">
        <v>193355</v>
      </c>
      <c r="G29" s="185">
        <v>1107.4228736262312</v>
      </c>
      <c r="H29" s="184">
        <v>81948</v>
      </c>
      <c r="I29" s="185">
        <v>701.50594389124808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26755</v>
      </c>
      <c r="E30" s="191">
        <v>979.41625154176802</v>
      </c>
      <c r="F30" s="190">
        <v>100413</v>
      </c>
      <c r="G30" s="191">
        <v>1121.9376477149372</v>
      </c>
      <c r="H30" s="190">
        <v>42129</v>
      </c>
      <c r="I30" s="191">
        <v>707.16742481426104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21732</v>
      </c>
      <c r="E31" s="191">
        <v>887.17721976808389</v>
      </c>
      <c r="F31" s="190">
        <v>92942</v>
      </c>
      <c r="G31" s="191">
        <v>1091.7413517032128</v>
      </c>
      <c r="H31" s="190">
        <v>39819</v>
      </c>
      <c r="I31" s="191">
        <v>695.51602626886665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13057</v>
      </c>
      <c r="E33" s="185">
        <v>1040.2173156161448</v>
      </c>
      <c r="F33" s="184">
        <v>89092</v>
      </c>
      <c r="G33" s="185">
        <v>1271.2842916311229</v>
      </c>
      <c r="H33" s="184">
        <v>35464</v>
      </c>
      <c r="I33" s="185">
        <v>777.79194873674703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46358</v>
      </c>
      <c r="E35" s="185">
        <v>992.53354674489833</v>
      </c>
      <c r="F35" s="184">
        <v>394114</v>
      </c>
      <c r="G35" s="185">
        <v>1184.57515340739</v>
      </c>
      <c r="H35" s="184">
        <v>152235</v>
      </c>
      <c r="I35" s="185">
        <v>735.55454021742753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3001</v>
      </c>
      <c r="E36" s="191">
        <v>864.09743085638104</v>
      </c>
      <c r="F36" s="190">
        <v>24292</v>
      </c>
      <c r="G36" s="191">
        <v>1025.1749604808167</v>
      </c>
      <c r="H36" s="190">
        <v>10001</v>
      </c>
      <c r="I36" s="191">
        <v>684.8430666933308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4755</v>
      </c>
      <c r="E37" s="191">
        <v>1105.6789800210306</v>
      </c>
      <c r="F37" s="190">
        <v>62267</v>
      </c>
      <c r="G37" s="191">
        <v>1261.4704911108613</v>
      </c>
      <c r="H37" s="190">
        <v>20923</v>
      </c>
      <c r="I37" s="191">
        <v>755.12467284806178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13738</v>
      </c>
      <c r="E38" s="191">
        <v>1053.4365875673316</v>
      </c>
      <c r="F38" s="190">
        <v>86372</v>
      </c>
      <c r="G38" s="191">
        <v>1182.5814014958555</v>
      </c>
      <c r="H38" s="190">
        <v>35241</v>
      </c>
      <c r="I38" s="191">
        <v>718.54742459067575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3971</v>
      </c>
      <c r="E39" s="191">
        <v>965.24969025434393</v>
      </c>
      <c r="F39" s="190">
        <v>26473</v>
      </c>
      <c r="G39" s="191">
        <v>1224.0392101386317</v>
      </c>
      <c r="H39" s="190">
        <v>10508</v>
      </c>
      <c r="I39" s="191">
        <v>762.41438618195673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5336</v>
      </c>
      <c r="E40" s="191">
        <v>938.83558470764626</v>
      </c>
      <c r="F40" s="190">
        <v>51967</v>
      </c>
      <c r="G40" s="191">
        <v>1094.4817230165297</v>
      </c>
      <c r="H40" s="190">
        <v>20456</v>
      </c>
      <c r="I40" s="191">
        <v>703.53366738365264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2355</v>
      </c>
      <c r="E41" s="191">
        <v>914.80090021231422</v>
      </c>
      <c r="F41" s="190">
        <v>21674</v>
      </c>
      <c r="G41" s="191">
        <v>1127.4207705084434</v>
      </c>
      <c r="H41" s="190">
        <v>8645</v>
      </c>
      <c r="I41" s="191">
        <v>710.32013071139386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1195</v>
      </c>
      <c r="E42" s="191">
        <v>977.27360669456061</v>
      </c>
      <c r="F42" s="190">
        <v>15074</v>
      </c>
      <c r="G42" s="191">
        <v>1113.2516292954756</v>
      </c>
      <c r="H42" s="190">
        <v>5295</v>
      </c>
      <c r="I42" s="191">
        <v>688.14757884796973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9677</v>
      </c>
      <c r="E43" s="191">
        <v>973.8262364369125</v>
      </c>
      <c r="F43" s="190">
        <v>75262</v>
      </c>
      <c r="G43" s="191">
        <v>1334.25467872233</v>
      </c>
      <c r="H43" s="190">
        <v>28164</v>
      </c>
      <c r="I43" s="191">
        <v>823.08867916489135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2330</v>
      </c>
      <c r="E44" s="191">
        <v>901.5238669527896</v>
      </c>
      <c r="F44" s="190">
        <v>30733</v>
      </c>
      <c r="G44" s="191">
        <v>987.46389255848771</v>
      </c>
      <c r="H44" s="190">
        <v>13002</v>
      </c>
      <c r="I44" s="191">
        <v>664.31033764036317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44315</v>
      </c>
      <c r="E46" s="185">
        <v>914.54825837752458</v>
      </c>
      <c r="F46" s="184">
        <v>221536</v>
      </c>
      <c r="G46" s="185">
        <v>1109.3336618879096</v>
      </c>
      <c r="H46" s="184">
        <v>96039</v>
      </c>
      <c r="I46" s="185">
        <v>732.01560209914783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7055</v>
      </c>
      <c r="E47" s="191">
        <v>917.34220552799434</v>
      </c>
      <c r="F47" s="190">
        <v>43737</v>
      </c>
      <c r="G47" s="191">
        <v>1060.9323104008047</v>
      </c>
      <c r="H47" s="190">
        <v>18729</v>
      </c>
      <c r="I47" s="191">
        <v>707.36523306102845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14730</v>
      </c>
      <c r="E48" s="191">
        <v>902.39973048200955</v>
      </c>
      <c r="F48" s="190">
        <v>53429</v>
      </c>
      <c r="G48" s="191">
        <v>1135.2913969941417</v>
      </c>
      <c r="H48" s="190">
        <v>26957</v>
      </c>
      <c r="I48" s="191">
        <v>756.6090321623326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6224</v>
      </c>
      <c r="E49" s="191">
        <v>858.53232326478144</v>
      </c>
      <c r="F49" s="190">
        <v>25179</v>
      </c>
      <c r="G49" s="191">
        <v>1002.7603467175028</v>
      </c>
      <c r="H49" s="190">
        <v>11183</v>
      </c>
      <c r="I49" s="191">
        <v>695.72689349906102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5656</v>
      </c>
      <c r="E50" s="191">
        <v>1012.825491513437</v>
      </c>
      <c r="F50" s="190">
        <v>26018</v>
      </c>
      <c r="G50" s="191">
        <v>1274.0851003151665</v>
      </c>
      <c r="H50" s="190">
        <v>9429</v>
      </c>
      <c r="I50" s="191">
        <v>789.02020044543417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10650</v>
      </c>
      <c r="E51" s="191">
        <v>910.04343849765246</v>
      </c>
      <c r="F51" s="190">
        <v>73173</v>
      </c>
      <c r="G51" s="191">
        <v>1097.4022207644896</v>
      </c>
      <c r="H51" s="190">
        <v>29741</v>
      </c>
      <c r="I51" s="191">
        <v>720.8200114320299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159632</v>
      </c>
      <c r="E53" s="185">
        <v>1089.2969353262499</v>
      </c>
      <c r="F53" s="184">
        <v>1145582</v>
      </c>
      <c r="G53" s="185">
        <v>1217.6219542817544</v>
      </c>
      <c r="H53" s="184">
        <v>390934</v>
      </c>
      <c r="I53" s="185">
        <v>753.25991377061132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120039</v>
      </c>
      <c r="E54" s="191">
        <v>1123.8263922558501</v>
      </c>
      <c r="F54" s="190">
        <v>863482</v>
      </c>
      <c r="G54" s="191">
        <v>1254.4557071600798</v>
      </c>
      <c r="H54" s="190">
        <v>290413</v>
      </c>
      <c r="I54" s="191">
        <v>780.13813083436355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12604</v>
      </c>
      <c r="E55" s="191">
        <v>960.76116708981272</v>
      </c>
      <c r="F55" s="190">
        <v>108037</v>
      </c>
      <c r="G55" s="191">
        <v>1090.1745873173079</v>
      </c>
      <c r="H55" s="190">
        <v>36167</v>
      </c>
      <c r="I55" s="191">
        <v>660.5534995990821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10243</v>
      </c>
      <c r="E56" s="191">
        <v>968.56941813921708</v>
      </c>
      <c r="F56" s="190">
        <v>62332</v>
      </c>
      <c r="G56" s="191">
        <v>1052.0743034075597</v>
      </c>
      <c r="H56" s="190">
        <v>24359</v>
      </c>
      <c r="I56" s="191">
        <v>644.22577774128661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16746</v>
      </c>
      <c r="E57" s="191">
        <v>1012.3708216887616</v>
      </c>
      <c r="F57" s="190">
        <v>111731</v>
      </c>
      <c r="G57" s="191">
        <v>1148.5512823656818</v>
      </c>
      <c r="H57" s="190">
        <v>39995</v>
      </c>
      <c r="I57" s="191">
        <v>708.33159144893114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95968</v>
      </c>
      <c r="E59" s="185">
        <v>944.61308759169742</v>
      </c>
      <c r="F59" s="184">
        <v>634022</v>
      </c>
      <c r="G59" s="185">
        <v>1093.493961487141</v>
      </c>
      <c r="H59" s="184">
        <v>243533</v>
      </c>
      <c r="I59" s="185">
        <v>696.9569218134709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23155</v>
      </c>
      <c r="E60" s="191">
        <v>894.24000863744357</v>
      </c>
      <c r="F60" s="190">
        <v>209803</v>
      </c>
      <c r="G60" s="191">
        <v>1017.9123829020557</v>
      </c>
      <c r="H60" s="190">
        <v>80364</v>
      </c>
      <c r="I60" s="191">
        <v>674.31151834154605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13424</v>
      </c>
      <c r="E61" s="191">
        <v>958.10420664481535</v>
      </c>
      <c r="F61" s="190">
        <v>85999</v>
      </c>
      <c r="G61" s="191">
        <v>1041.8585374248537</v>
      </c>
      <c r="H61" s="190">
        <v>30240</v>
      </c>
      <c r="I61" s="191">
        <v>668.69513326719584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59389</v>
      </c>
      <c r="E62" s="191">
        <v>961.20343026486375</v>
      </c>
      <c r="F62" s="190">
        <v>338220</v>
      </c>
      <c r="G62" s="191">
        <v>1153.5076708059842</v>
      </c>
      <c r="H62" s="190">
        <v>132929</v>
      </c>
      <c r="I62" s="191">
        <v>717.07677293893721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27439</v>
      </c>
      <c r="E64" s="185">
        <v>842.22946426619046</v>
      </c>
      <c r="F64" s="184">
        <v>132477</v>
      </c>
      <c r="G64" s="185">
        <v>992.79581451874708</v>
      </c>
      <c r="H64" s="184">
        <v>60336</v>
      </c>
      <c r="I64" s="185">
        <v>679.01306185361966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17124</v>
      </c>
      <c r="E65" s="191">
        <v>835.64478042513429</v>
      </c>
      <c r="F65" s="190">
        <v>75106</v>
      </c>
      <c r="G65" s="191">
        <v>1007.4134832103958</v>
      </c>
      <c r="H65" s="190">
        <v>35982</v>
      </c>
      <c r="I65" s="191">
        <v>695.36943443944187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10315</v>
      </c>
      <c r="E66" s="191">
        <v>853.16074163839062</v>
      </c>
      <c r="F66" s="190">
        <v>57371</v>
      </c>
      <c r="G66" s="191">
        <v>973.65941067786855</v>
      </c>
      <c r="H66" s="190">
        <v>24354</v>
      </c>
      <c r="I66" s="191">
        <v>654.84721647367985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70584</v>
      </c>
      <c r="E68" s="185">
        <v>902.02961535192117</v>
      </c>
      <c r="F68" s="184">
        <v>482213</v>
      </c>
      <c r="G68" s="185">
        <v>1010.0581880828594</v>
      </c>
      <c r="H68" s="184">
        <v>185555</v>
      </c>
      <c r="I68" s="185">
        <v>626.54852302551831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25780</v>
      </c>
      <c r="E69" s="191">
        <v>904.73658494957351</v>
      </c>
      <c r="F69" s="190">
        <v>189350</v>
      </c>
      <c r="G69" s="191">
        <v>1067.2110823871137</v>
      </c>
      <c r="H69" s="190">
        <v>74368</v>
      </c>
      <c r="I69" s="191">
        <v>664.82290608864037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10797</v>
      </c>
      <c r="E70" s="191">
        <v>886.09496712049634</v>
      </c>
      <c r="F70" s="190">
        <v>72189</v>
      </c>
      <c r="G70" s="191">
        <v>897.14072753466576</v>
      </c>
      <c r="H70" s="190">
        <v>27877</v>
      </c>
      <c r="I70" s="191">
        <v>540.00320694479319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10985</v>
      </c>
      <c r="E71" s="191">
        <v>923.59727082385086</v>
      </c>
      <c r="F71" s="190">
        <v>67035</v>
      </c>
      <c r="G71" s="191">
        <v>843.93062191392539</v>
      </c>
      <c r="H71" s="190">
        <v>24919</v>
      </c>
      <c r="I71" s="191">
        <v>546.6486937678078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23022</v>
      </c>
      <c r="E72" s="191">
        <v>896.18042872035437</v>
      </c>
      <c r="F72" s="190">
        <v>153639</v>
      </c>
      <c r="G72" s="191">
        <v>1065.1604695422386</v>
      </c>
      <c r="H72" s="190">
        <v>58391</v>
      </c>
      <c r="I72" s="191">
        <v>653.21801493380826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83200</v>
      </c>
      <c r="E74" s="185">
        <v>1077.2817185096153</v>
      </c>
      <c r="F74" s="184">
        <v>800582</v>
      </c>
      <c r="G74" s="185">
        <v>1391.6169127459773</v>
      </c>
      <c r="H74" s="184">
        <v>271868</v>
      </c>
      <c r="I74" s="185">
        <v>850.76205713802278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30468</v>
      </c>
      <c r="E76" s="185">
        <v>899.19550905868459</v>
      </c>
      <c r="F76" s="184">
        <v>147511</v>
      </c>
      <c r="G76" s="185">
        <v>1065.8420984197792</v>
      </c>
      <c r="H76" s="184">
        <v>61945</v>
      </c>
      <c r="I76" s="185">
        <v>680.66398159657763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10557</v>
      </c>
      <c r="E78" s="185">
        <v>1169.7064961636829</v>
      </c>
      <c r="F78" s="184">
        <v>95280</v>
      </c>
      <c r="G78" s="185">
        <v>1348.6864184508815</v>
      </c>
      <c r="H78" s="184">
        <v>29780</v>
      </c>
      <c r="I78" s="185">
        <v>818.0077864338482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41236</v>
      </c>
      <c r="E80" s="185">
        <v>1276.410670530604</v>
      </c>
      <c r="F80" s="184">
        <v>372986</v>
      </c>
      <c r="G80" s="185">
        <v>1465.7128243151221</v>
      </c>
      <c r="H80" s="184">
        <v>135124</v>
      </c>
      <c r="I80" s="185">
        <v>903.38678746928736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34" s="192" customFormat="1" ht="18" customHeight="1">
      <c r="A81" s="405"/>
      <c r="B81" s="170">
        <v>1</v>
      </c>
      <c r="C81" s="189" t="s">
        <v>188</v>
      </c>
      <c r="D81" s="190">
        <v>6405</v>
      </c>
      <c r="E81" s="191">
        <v>1265.9683091334896</v>
      </c>
      <c r="F81" s="190">
        <v>54060</v>
      </c>
      <c r="G81" s="191">
        <v>1480.1943142804294</v>
      </c>
      <c r="H81" s="190">
        <v>17071</v>
      </c>
      <c r="I81" s="191">
        <v>891.67171811844639</v>
      </c>
    </row>
    <row r="82" spans="1:234" s="192" customFormat="1" ht="18" customHeight="1">
      <c r="A82" s="405"/>
      <c r="B82" s="170">
        <v>20</v>
      </c>
      <c r="C82" s="189" t="s">
        <v>189</v>
      </c>
      <c r="D82" s="190">
        <v>12808</v>
      </c>
      <c r="E82" s="191">
        <v>1301.8083432229857</v>
      </c>
      <c r="F82" s="190">
        <v>130342</v>
      </c>
      <c r="G82" s="191">
        <v>1415.8444688588484</v>
      </c>
      <c r="H82" s="190">
        <v>43789</v>
      </c>
      <c r="I82" s="191">
        <v>881.00667998812503</v>
      </c>
    </row>
    <row r="83" spans="1:234" s="192" customFormat="1" ht="18" customHeight="1">
      <c r="A83" s="405"/>
      <c r="B83" s="170">
        <v>48</v>
      </c>
      <c r="C83" s="189" t="s">
        <v>190</v>
      </c>
      <c r="D83" s="190">
        <v>22023</v>
      </c>
      <c r="E83" s="191">
        <v>1264.6770253825548</v>
      </c>
      <c r="F83" s="190">
        <v>188584</v>
      </c>
      <c r="G83" s="191">
        <v>1496.0286084715563</v>
      </c>
      <c r="H83" s="190">
        <v>74264</v>
      </c>
      <c r="I83" s="191">
        <v>919.27591915329094</v>
      </c>
    </row>
    <row r="84" spans="1:234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34" s="188" customFormat="1" ht="18" customHeight="1">
      <c r="A85" s="187"/>
      <c r="B85" s="170">
        <v>26</v>
      </c>
      <c r="C85" s="183" t="s">
        <v>103</v>
      </c>
      <c r="D85" s="184">
        <v>4595</v>
      </c>
      <c r="E85" s="185">
        <v>1018.3358868335148</v>
      </c>
      <c r="F85" s="184">
        <v>48584</v>
      </c>
      <c r="G85" s="185">
        <v>1145.3314473900871</v>
      </c>
      <c r="H85" s="184">
        <v>16018</v>
      </c>
      <c r="I85" s="185">
        <v>731.56683168934944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34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34" s="188" customFormat="1" ht="18" customHeight="1">
      <c r="A87" s="187"/>
      <c r="B87" s="170">
        <v>51</v>
      </c>
      <c r="C87" s="189" t="s">
        <v>104</v>
      </c>
      <c r="D87" s="190">
        <v>977</v>
      </c>
      <c r="E87" s="191">
        <v>1137.9487512794267</v>
      </c>
      <c r="F87" s="190">
        <v>4391</v>
      </c>
      <c r="G87" s="191">
        <v>1305.6882942382149</v>
      </c>
      <c r="H87" s="190">
        <v>2690</v>
      </c>
      <c r="I87" s="191">
        <v>797.91550929368043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</row>
    <row r="88" spans="1:234" s="188" customFormat="1" ht="18" customHeight="1">
      <c r="A88" s="187"/>
      <c r="B88" s="170">
        <v>52</v>
      </c>
      <c r="C88" s="189" t="s">
        <v>105</v>
      </c>
      <c r="D88" s="193">
        <v>1254</v>
      </c>
      <c r="E88" s="194">
        <v>1094.1592025518341</v>
      </c>
      <c r="F88" s="193">
        <v>3896</v>
      </c>
      <c r="G88" s="194">
        <v>1258.8759034907596</v>
      </c>
      <c r="H88" s="193">
        <v>2264</v>
      </c>
      <c r="I88" s="194">
        <v>750.51212455830387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</row>
    <row r="89" spans="1:234" s="188" customFormat="1" ht="18" hidden="1" customHeight="1">
      <c r="A89" s="187"/>
      <c r="B89" s="170"/>
      <c r="C89" s="189"/>
      <c r="D89" s="195"/>
      <c r="E89" s="196"/>
      <c r="F89" s="195"/>
      <c r="G89" s="196"/>
      <c r="H89" s="195"/>
      <c r="I89" s="196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</row>
    <row r="90" spans="1:234" s="188" customFormat="1" ht="18" customHeight="1">
      <c r="A90" s="187"/>
      <c r="B90" s="197"/>
      <c r="C90" s="197" t="s">
        <v>45</v>
      </c>
      <c r="D90" s="198">
        <v>951355</v>
      </c>
      <c r="E90" s="199">
        <v>994.10648251178782</v>
      </c>
      <c r="F90" s="198">
        <v>6205618</v>
      </c>
      <c r="G90" s="199">
        <v>1194.9449809462958</v>
      </c>
      <c r="H90" s="198">
        <v>2357001</v>
      </c>
      <c r="I90" s="199">
        <v>742.35045523952044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</row>
    <row r="91" spans="1:234" ht="18" customHeight="1">
      <c r="C91" s="200"/>
    </row>
    <row r="92" spans="1:234" ht="18" customHeight="1">
      <c r="B92" s="201"/>
      <c r="D92" s="202"/>
      <c r="E92" s="203"/>
      <c r="F92" s="202"/>
      <c r="G92" s="203"/>
      <c r="H92" s="202"/>
      <c r="I92" s="203"/>
    </row>
    <row r="93" spans="1:234" ht="18" customHeight="1">
      <c r="B93" s="201"/>
      <c r="D93" s="202"/>
      <c r="E93" s="203"/>
      <c r="F93" s="202"/>
      <c r="G93" s="203"/>
      <c r="H93" s="202"/>
      <c r="I93" s="203"/>
    </row>
    <row r="94" spans="1:234" ht="18" customHeight="1">
      <c r="B94" s="201"/>
      <c r="C94" s="204"/>
      <c r="D94" s="202"/>
      <c r="E94" s="203"/>
      <c r="F94" s="202"/>
      <c r="G94" s="203"/>
      <c r="H94" s="202"/>
      <c r="I94" s="203"/>
    </row>
    <row r="95" spans="1:234" ht="18" customHeight="1">
      <c r="B95" s="201"/>
      <c r="E95" s="203"/>
    </row>
    <row r="96" spans="1:234" ht="18" customHeight="1">
      <c r="B96" s="201"/>
      <c r="E96" s="203"/>
    </row>
    <row r="97" spans="2:5" ht="18" customHeight="1">
      <c r="B97" s="201"/>
      <c r="E97" s="203"/>
    </row>
    <row r="98" spans="2:5" ht="18" customHeight="1">
      <c r="B98" s="201"/>
      <c r="E98" s="203"/>
    </row>
    <row r="99" spans="2:5" ht="18" customHeight="1">
      <c r="B99" s="201"/>
      <c r="E99" s="203"/>
    </row>
    <row r="100" spans="2:5" ht="18" customHeight="1">
      <c r="B100" s="205"/>
      <c r="E100" s="203"/>
    </row>
    <row r="101" spans="2:5" ht="18" customHeight="1">
      <c r="B101" s="205"/>
    </row>
    <row r="102" spans="2:5" ht="18" customHeight="1">
      <c r="B102" s="205"/>
    </row>
    <row r="103" spans="2:5" ht="18" customHeight="1">
      <c r="B103" s="205"/>
    </row>
    <row r="104" spans="2:5" ht="18" customHeight="1">
      <c r="B104" s="205"/>
    </row>
    <row r="105" spans="2:5" ht="18" customHeight="1">
      <c r="B105" s="205"/>
    </row>
    <row r="106" spans="2:5" ht="18" customHeight="1">
      <c r="B106" s="205"/>
    </row>
    <row r="107" spans="2:5" ht="18" customHeight="1">
      <c r="B107" s="205"/>
    </row>
    <row r="108" spans="2:5" ht="18" customHeight="1">
      <c r="B108" s="206"/>
    </row>
    <row r="109" spans="2:5" ht="18" customHeight="1">
      <c r="B109" s="206"/>
    </row>
    <row r="110" spans="2:5" ht="18" customHeight="1">
      <c r="B110" s="206"/>
    </row>
    <row r="111" spans="2:5" ht="18" customHeight="1">
      <c r="B111" s="206"/>
    </row>
    <row r="112" spans="2:5" ht="18" customHeight="1">
      <c r="B112" s="206"/>
    </row>
    <row r="113" spans="2:2" ht="18" customHeight="1">
      <c r="B113" s="206"/>
    </row>
    <row r="114" spans="2:2" ht="18" customHeight="1">
      <c r="B114" s="206"/>
    </row>
    <row r="115" spans="2:2">
      <c r="B115" s="206"/>
    </row>
    <row r="116" spans="2:2" ht="12.95" customHeight="1">
      <c r="B116" s="206"/>
    </row>
    <row r="117" spans="2:2">
      <c r="B117" s="206"/>
    </row>
    <row r="118" spans="2:2">
      <c r="B118" s="206"/>
    </row>
    <row r="119" spans="2:2">
      <c r="B119" s="206"/>
    </row>
    <row r="120" spans="2:2">
      <c r="B120" s="206"/>
    </row>
    <row r="121" spans="2:2">
      <c r="B121" s="206"/>
    </row>
    <row r="122" spans="2:2">
      <c r="B122" s="206"/>
    </row>
    <row r="123" spans="2:2">
      <c r="B123" s="206"/>
    </row>
    <row r="124" spans="2:2">
      <c r="B124" s="206"/>
    </row>
    <row r="125" spans="2:2">
      <c r="B125" s="206"/>
    </row>
    <row r="126" spans="2:2">
      <c r="B126" s="206"/>
    </row>
    <row r="127" spans="2:2">
      <c r="B127" s="206"/>
    </row>
    <row r="128" spans="2:2">
      <c r="B128" s="206"/>
    </row>
    <row r="129" spans="2:2" ht="15.75" customHeight="1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K87" sqref="K87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1" width="11.42578125" style="174" customWidth="1"/>
    <col min="12" max="12" width="14.42578125" style="174" customWidth="1"/>
    <col min="13" max="16384" width="11.42578125" style="174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06"/>
      <c r="B3" s="8"/>
      <c r="C3" s="165" t="s">
        <v>46</v>
      </c>
      <c r="D3" s="207"/>
      <c r="E3" s="208"/>
      <c r="F3" s="207"/>
      <c r="G3" s="207"/>
      <c r="H3" s="207"/>
      <c r="I3" s="207"/>
      <c r="J3" s="2" t="s">
        <v>106</v>
      </c>
    </row>
    <row r="4" spans="1:234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4" s="2" customFormat="1" ht="18.75" customHeight="1">
      <c r="A5" s="406"/>
      <c r="B5" s="8"/>
      <c r="C5" s="169" t="str">
        <f>'Número pensiones (IP-J-V)'!$C$5</f>
        <v>1 de  Noviembre de 2021</v>
      </c>
      <c r="D5" s="207"/>
      <c r="E5" s="208"/>
      <c r="F5" s="207"/>
      <c r="G5" s="207"/>
      <c r="H5" s="207"/>
      <c r="I5" s="207"/>
      <c r="J5" s="2" t="s">
        <v>106</v>
      </c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107</v>
      </c>
      <c r="E7" s="176"/>
      <c r="F7" s="175" t="s">
        <v>108</v>
      </c>
      <c r="G7" s="175"/>
      <c r="H7" s="175" t="s">
        <v>45</v>
      </c>
      <c r="I7" s="175"/>
      <c r="J7" s="210"/>
      <c r="M7" s="211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  <c r="J8" s="210"/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  <c r="J9" s="210"/>
    </row>
    <row r="10" spans="1:234" s="188" customFormat="1" ht="18" customHeight="1">
      <c r="A10" s="187"/>
      <c r="B10" s="170"/>
      <c r="C10" s="183" t="s">
        <v>52</v>
      </c>
      <c r="D10" s="184">
        <v>69609</v>
      </c>
      <c r="E10" s="185">
        <v>395.257962332457</v>
      </c>
      <c r="F10" s="184">
        <v>11479</v>
      </c>
      <c r="G10" s="185">
        <v>572.97871678717638</v>
      </c>
      <c r="H10" s="184">
        <v>1606076</v>
      </c>
      <c r="I10" s="185">
        <v>928.85399022835793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5376</v>
      </c>
      <c r="E11" s="191">
        <v>355.25151041666675</v>
      </c>
      <c r="F11" s="190">
        <v>486</v>
      </c>
      <c r="G11" s="191">
        <v>555.96232510288075</v>
      </c>
      <c r="H11" s="190">
        <v>109839</v>
      </c>
      <c r="I11" s="191">
        <v>841.78321252014337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10435</v>
      </c>
      <c r="E12" s="191">
        <v>424.3951432678486</v>
      </c>
      <c r="F12" s="190">
        <v>2583</v>
      </c>
      <c r="G12" s="191">
        <v>590.25432055749127</v>
      </c>
      <c r="H12" s="190">
        <v>225226</v>
      </c>
      <c r="I12" s="191">
        <v>1031.0407703817496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7080</v>
      </c>
      <c r="E13" s="191">
        <v>393.60647033898312</v>
      </c>
      <c r="F13" s="190">
        <v>1316</v>
      </c>
      <c r="G13" s="191">
        <v>554.95992401215801</v>
      </c>
      <c r="H13" s="190">
        <v>174510</v>
      </c>
      <c r="I13" s="191">
        <v>859.94323139075163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7874</v>
      </c>
      <c r="E14" s="191">
        <v>380.9291706883414</v>
      </c>
      <c r="F14" s="190">
        <v>1403</v>
      </c>
      <c r="G14" s="191">
        <v>555.48325730577335</v>
      </c>
      <c r="H14" s="190">
        <v>190845</v>
      </c>
      <c r="I14" s="191">
        <v>881.17931824255334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4340</v>
      </c>
      <c r="E15" s="191">
        <v>397.56758986175117</v>
      </c>
      <c r="F15" s="190">
        <v>707</v>
      </c>
      <c r="G15" s="191">
        <v>601.06966053748226</v>
      </c>
      <c r="H15" s="190">
        <v>99840</v>
      </c>
      <c r="I15" s="191">
        <v>944.18749839743612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5685</v>
      </c>
      <c r="E16" s="191">
        <v>381.90465963060689</v>
      </c>
      <c r="F16" s="190">
        <v>773</v>
      </c>
      <c r="G16" s="191">
        <v>527.50463130659773</v>
      </c>
      <c r="H16" s="190">
        <v>144380</v>
      </c>
      <c r="I16" s="191">
        <v>852.89016324975785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12817</v>
      </c>
      <c r="E17" s="191">
        <v>387.54856752750254</v>
      </c>
      <c r="F17" s="190">
        <v>1563</v>
      </c>
      <c r="G17" s="191">
        <v>572.53447856685864</v>
      </c>
      <c r="H17" s="190">
        <v>275554</v>
      </c>
      <c r="I17" s="191">
        <v>944.9278297175872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16002</v>
      </c>
      <c r="E18" s="191">
        <v>407.77181852268478</v>
      </c>
      <c r="F18" s="190">
        <v>2648</v>
      </c>
      <c r="G18" s="191">
        <v>583.51174471299089</v>
      </c>
      <c r="H18" s="190">
        <v>385882</v>
      </c>
      <c r="I18" s="191">
        <v>961.71451708035102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9470</v>
      </c>
      <c r="E20" s="185">
        <v>431.64030939809919</v>
      </c>
      <c r="F20" s="184">
        <v>856</v>
      </c>
      <c r="G20" s="185">
        <v>640.37639018691596</v>
      </c>
      <c r="H20" s="184">
        <v>306266</v>
      </c>
      <c r="I20" s="185">
        <v>1097.1648192747477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1672</v>
      </c>
      <c r="E21" s="191">
        <v>410.48306818181817</v>
      </c>
      <c r="F21" s="190">
        <v>96</v>
      </c>
      <c r="G21" s="191">
        <v>579.13687500000003</v>
      </c>
      <c r="H21" s="190">
        <v>53660</v>
      </c>
      <c r="I21" s="191">
        <v>994.55864908684271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1049</v>
      </c>
      <c r="E22" s="191">
        <v>417.05575786463294</v>
      </c>
      <c r="F22" s="190">
        <v>100</v>
      </c>
      <c r="G22" s="191">
        <v>614.57709999999997</v>
      </c>
      <c r="H22" s="190">
        <v>35973</v>
      </c>
      <c r="I22" s="191">
        <v>1001.2919253328886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6749</v>
      </c>
      <c r="E23" s="191">
        <v>439.14869610312644</v>
      </c>
      <c r="F23" s="190">
        <v>660</v>
      </c>
      <c r="G23" s="191">
        <v>653.19293939393947</v>
      </c>
      <c r="H23" s="190">
        <v>216633</v>
      </c>
      <c r="I23" s="191">
        <v>1138.5005470080732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8791</v>
      </c>
      <c r="E25" s="185">
        <v>508.65443180525529</v>
      </c>
      <c r="F25" s="184">
        <v>1817</v>
      </c>
      <c r="G25" s="185">
        <v>821.60800770500816</v>
      </c>
      <c r="H25" s="184">
        <v>300590</v>
      </c>
      <c r="I25" s="185">
        <v>1220.6024495492209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6259</v>
      </c>
      <c r="E27" s="185">
        <v>363.098927943761</v>
      </c>
      <c r="F27" s="184">
        <v>118</v>
      </c>
      <c r="G27" s="185">
        <v>612.90372881355916</v>
      </c>
      <c r="H27" s="184">
        <v>199960</v>
      </c>
      <c r="I27" s="185">
        <v>966.35457851570345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16723</v>
      </c>
      <c r="E29" s="185">
        <v>392.32097291155901</v>
      </c>
      <c r="F29" s="184">
        <v>2333</v>
      </c>
      <c r="G29" s="185">
        <v>589.68315902271763</v>
      </c>
      <c r="H29" s="184">
        <v>342846</v>
      </c>
      <c r="I29" s="185">
        <v>948.04574184910996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9378</v>
      </c>
      <c r="E30" s="191">
        <v>395.30294092557051</v>
      </c>
      <c r="F30" s="190">
        <v>1522</v>
      </c>
      <c r="G30" s="191">
        <v>576.95335085413933</v>
      </c>
      <c r="H30" s="190">
        <v>180197</v>
      </c>
      <c r="I30" s="191">
        <v>961.38635632113744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7345</v>
      </c>
      <c r="E31" s="191">
        <v>388.51363512593605</v>
      </c>
      <c r="F31" s="190">
        <v>811</v>
      </c>
      <c r="G31" s="191">
        <v>613.57313193588175</v>
      </c>
      <c r="H31" s="190">
        <v>162649</v>
      </c>
      <c r="I31" s="191">
        <v>933.26582493590467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4551</v>
      </c>
      <c r="E33" s="185">
        <v>456.39663810151615</v>
      </c>
      <c r="F33" s="184">
        <v>1323</v>
      </c>
      <c r="G33" s="185">
        <v>661.97832199546485</v>
      </c>
      <c r="H33" s="184">
        <v>143487</v>
      </c>
      <c r="I33" s="185">
        <v>1096.8230549805912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19351</v>
      </c>
      <c r="E35" s="185">
        <v>451.58725802284152</v>
      </c>
      <c r="F35" s="184">
        <v>3867</v>
      </c>
      <c r="G35" s="185">
        <v>618.58707008016586</v>
      </c>
      <c r="H35" s="184">
        <v>615925</v>
      </c>
      <c r="I35" s="185">
        <v>1032.5565756057963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1329</v>
      </c>
      <c r="E36" s="191">
        <v>443.26895410082784</v>
      </c>
      <c r="F36" s="190">
        <v>233</v>
      </c>
      <c r="G36" s="191">
        <v>553.02171673819737</v>
      </c>
      <c r="H36" s="190">
        <v>38856</v>
      </c>
      <c r="I36" s="191">
        <v>902.40324634548131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2905</v>
      </c>
      <c r="E37" s="191">
        <v>447.47320481927716</v>
      </c>
      <c r="F37" s="190">
        <v>328</v>
      </c>
      <c r="G37" s="191">
        <v>662.92115853658527</v>
      </c>
      <c r="H37" s="190">
        <v>91178</v>
      </c>
      <c r="I37" s="191">
        <v>1109.0647738489554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4164</v>
      </c>
      <c r="E38" s="191">
        <v>459.81017291066286</v>
      </c>
      <c r="F38" s="190">
        <v>1062</v>
      </c>
      <c r="G38" s="191">
        <v>680.25827683615819</v>
      </c>
      <c r="H38" s="190">
        <v>140577</v>
      </c>
      <c r="I38" s="191">
        <v>1028.4288773412438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1364</v>
      </c>
      <c r="E39" s="191">
        <v>468.60296187683286</v>
      </c>
      <c r="F39" s="190">
        <v>306</v>
      </c>
      <c r="G39" s="191">
        <v>643.93901960784308</v>
      </c>
      <c r="H39" s="190">
        <v>42622</v>
      </c>
      <c r="I39" s="191">
        <v>1057.7792379522314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2604</v>
      </c>
      <c r="E40" s="191">
        <v>456.2749923195085</v>
      </c>
      <c r="F40" s="190">
        <v>649</v>
      </c>
      <c r="G40" s="191">
        <v>564.24964560862873</v>
      </c>
      <c r="H40" s="190">
        <v>81012</v>
      </c>
      <c r="I40" s="191">
        <v>960.7512612946233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1155</v>
      </c>
      <c r="E41" s="191">
        <v>424.97965367965361</v>
      </c>
      <c r="F41" s="190">
        <v>133</v>
      </c>
      <c r="G41" s="191">
        <v>578.95428571428567</v>
      </c>
      <c r="H41" s="190">
        <v>33962</v>
      </c>
      <c r="I41" s="191">
        <v>980.46769477651526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686</v>
      </c>
      <c r="E42" s="191">
        <v>455.90841107871728</v>
      </c>
      <c r="F42" s="190">
        <v>88</v>
      </c>
      <c r="G42" s="191">
        <v>594.30409090909086</v>
      </c>
      <c r="H42" s="190">
        <v>22338</v>
      </c>
      <c r="I42" s="191">
        <v>982.97924523233962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3528</v>
      </c>
      <c r="E43" s="191">
        <v>454.61905328798179</v>
      </c>
      <c r="F43" s="190">
        <v>657</v>
      </c>
      <c r="G43" s="191">
        <v>633.89703196347034</v>
      </c>
      <c r="H43" s="190">
        <v>117288</v>
      </c>
      <c r="I43" s="191">
        <v>1151.389980645931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1616</v>
      </c>
      <c r="E44" s="191">
        <v>433.28351485148522</v>
      </c>
      <c r="F44" s="190">
        <v>411</v>
      </c>
      <c r="G44" s="191">
        <v>521.49956204379555</v>
      </c>
      <c r="H44" s="190">
        <v>48092</v>
      </c>
      <c r="I44" s="191">
        <v>873.3295331863925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14925</v>
      </c>
      <c r="E46" s="185">
        <v>413.32363350083762</v>
      </c>
      <c r="F46" s="184">
        <v>2574</v>
      </c>
      <c r="G46" s="185">
        <v>545.14821289821316</v>
      </c>
      <c r="H46" s="184">
        <v>379389</v>
      </c>
      <c r="I46" s="185">
        <v>959.8582492639481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2969</v>
      </c>
      <c r="E47" s="191">
        <v>412.51426069383632</v>
      </c>
      <c r="F47" s="190">
        <v>721</v>
      </c>
      <c r="G47" s="191">
        <v>508.67127600554778</v>
      </c>
      <c r="H47" s="190">
        <v>73211</v>
      </c>
      <c r="I47" s="191">
        <v>924.91013645490409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4194</v>
      </c>
      <c r="E48" s="191">
        <v>433.43676919408682</v>
      </c>
      <c r="F48" s="190">
        <v>851</v>
      </c>
      <c r="G48" s="191">
        <v>574.7510105757932</v>
      </c>
      <c r="H48" s="190">
        <v>100161</v>
      </c>
      <c r="I48" s="191">
        <v>964.97327981949036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1670</v>
      </c>
      <c r="E49" s="191">
        <v>419.42530538922153</v>
      </c>
      <c r="F49" s="190">
        <v>316</v>
      </c>
      <c r="G49" s="191">
        <v>541.93335443037972</v>
      </c>
      <c r="H49" s="190">
        <v>44572</v>
      </c>
      <c r="I49" s="191">
        <v>880.46336264919682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1603</v>
      </c>
      <c r="E50" s="191">
        <v>424.34257018091074</v>
      </c>
      <c r="F50" s="190">
        <v>116</v>
      </c>
      <c r="G50" s="191">
        <v>620.56749999999988</v>
      </c>
      <c r="H50" s="190">
        <v>42822</v>
      </c>
      <c r="I50" s="191">
        <v>1099.1911998505441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4489</v>
      </c>
      <c r="E51" s="191">
        <v>388.8628157718868</v>
      </c>
      <c r="F51" s="190">
        <v>570</v>
      </c>
      <c r="G51" s="191">
        <v>533.52566666666678</v>
      </c>
      <c r="H51" s="190">
        <v>118623</v>
      </c>
      <c r="I51" s="191">
        <v>956.64245626902061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50126</v>
      </c>
      <c r="E53" s="185">
        <v>414.8192728324625</v>
      </c>
      <c r="F53" s="184">
        <v>1348</v>
      </c>
      <c r="G53" s="185">
        <v>663.90363501483682</v>
      </c>
      <c r="H53" s="184">
        <v>1747622</v>
      </c>
      <c r="I53" s="185">
        <v>1078.571639696685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36873</v>
      </c>
      <c r="E54" s="191">
        <v>429.31176606188808</v>
      </c>
      <c r="F54" s="190">
        <v>1053</v>
      </c>
      <c r="G54" s="191">
        <v>676.25032288698958</v>
      </c>
      <c r="H54" s="190">
        <v>1311860</v>
      </c>
      <c r="I54" s="191">
        <v>1113.8439151738753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4506</v>
      </c>
      <c r="E55" s="191">
        <v>361.99903905903238</v>
      </c>
      <c r="F55" s="190">
        <v>57</v>
      </c>
      <c r="G55" s="191">
        <v>638.43140350877184</v>
      </c>
      <c r="H55" s="190">
        <v>161371</v>
      </c>
      <c r="I55" s="191">
        <v>963.28598273543548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3238</v>
      </c>
      <c r="E56" s="191">
        <v>377.10242433600985</v>
      </c>
      <c r="F56" s="190">
        <v>60</v>
      </c>
      <c r="G56" s="191">
        <v>605.29466666666679</v>
      </c>
      <c r="H56" s="190">
        <v>100232</v>
      </c>
      <c r="I56" s="191">
        <v>922.35037792321896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5509</v>
      </c>
      <c r="E57" s="191">
        <v>383.18983481575611</v>
      </c>
      <c r="F57" s="190">
        <v>178</v>
      </c>
      <c r="G57" s="191">
        <v>618.77662921348315</v>
      </c>
      <c r="H57" s="190">
        <v>174159</v>
      </c>
      <c r="I57" s="191">
        <v>1009.6107703305598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37336</v>
      </c>
      <c r="E59" s="185">
        <v>394.9198553674737</v>
      </c>
      <c r="F59" s="184">
        <v>2615</v>
      </c>
      <c r="G59" s="185">
        <v>597.41276481835564</v>
      </c>
      <c r="H59" s="184">
        <v>1013474</v>
      </c>
      <c r="I59" s="185">
        <v>957.09493226269285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12280</v>
      </c>
      <c r="E60" s="191">
        <v>370.68389739413681</v>
      </c>
      <c r="F60" s="190">
        <v>1197</v>
      </c>
      <c r="G60" s="191">
        <v>585.82897243107777</v>
      </c>
      <c r="H60" s="190">
        <v>326799</v>
      </c>
      <c r="I60" s="191">
        <v>898.75062491011272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4495</v>
      </c>
      <c r="E61" s="191">
        <v>392.44553726362625</v>
      </c>
      <c r="F61" s="190">
        <v>240</v>
      </c>
      <c r="G61" s="191">
        <v>566.26245833333337</v>
      </c>
      <c r="H61" s="190">
        <v>134398</v>
      </c>
      <c r="I61" s="191">
        <v>926.96074152889173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20561</v>
      </c>
      <c r="E62" s="191">
        <v>409.9356436943728</v>
      </c>
      <c r="F62" s="190">
        <v>1178</v>
      </c>
      <c r="G62" s="191">
        <v>615.52980475382003</v>
      </c>
      <c r="H62" s="190">
        <v>552277</v>
      </c>
      <c r="I62" s="191">
        <v>998.95225433976145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9639</v>
      </c>
      <c r="E64" s="185">
        <v>409.69674136321197</v>
      </c>
      <c r="F64" s="184">
        <v>2043</v>
      </c>
      <c r="G64" s="185">
        <v>536.65411160058738</v>
      </c>
      <c r="H64" s="184">
        <v>231934</v>
      </c>
      <c r="I64" s="185">
        <v>865.10355846922005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6155</v>
      </c>
      <c r="E65" s="191">
        <v>407.90233143785542</v>
      </c>
      <c r="F65" s="190">
        <v>1424</v>
      </c>
      <c r="G65" s="191">
        <v>532.96878511235957</v>
      </c>
      <c r="H65" s="190">
        <v>135791</v>
      </c>
      <c r="I65" s="191">
        <v>870.91742221502182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3484</v>
      </c>
      <c r="E66" s="191">
        <v>412.86683122847302</v>
      </c>
      <c r="F66" s="190">
        <v>619</v>
      </c>
      <c r="G66" s="191">
        <v>545.13214862681741</v>
      </c>
      <c r="H66" s="190">
        <v>96143</v>
      </c>
      <c r="I66" s="191">
        <v>856.8921403534323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23328</v>
      </c>
      <c r="E68" s="185">
        <v>412.65817772633721</v>
      </c>
      <c r="F68" s="184">
        <v>6758</v>
      </c>
      <c r="G68" s="185">
        <v>537.09534181710546</v>
      </c>
      <c r="H68" s="184">
        <v>768438</v>
      </c>
      <c r="I68" s="185">
        <v>885.23399272290055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9300</v>
      </c>
      <c r="E69" s="191">
        <v>424.38765483870964</v>
      </c>
      <c r="F69" s="190">
        <v>2449</v>
      </c>
      <c r="G69" s="191">
        <v>554.26938750510419</v>
      </c>
      <c r="H69" s="190">
        <v>301247</v>
      </c>
      <c r="I69" s="191">
        <v>929.95544656046411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3044</v>
      </c>
      <c r="E70" s="191">
        <v>408.91802233902757</v>
      </c>
      <c r="F70" s="190">
        <v>992</v>
      </c>
      <c r="G70" s="191">
        <v>498.22352822580638</v>
      </c>
      <c r="H70" s="190">
        <v>114899</v>
      </c>
      <c r="I70" s="191">
        <v>793.0749000426473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2788</v>
      </c>
      <c r="E71" s="191">
        <v>404.97252152080341</v>
      </c>
      <c r="F71" s="190">
        <v>1214</v>
      </c>
      <c r="G71" s="191">
        <v>506.69032948929163</v>
      </c>
      <c r="H71" s="190">
        <v>106941</v>
      </c>
      <c r="I71" s="191">
        <v>767.57024443384614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8196</v>
      </c>
      <c r="E72" s="191">
        <v>403.35223645680821</v>
      </c>
      <c r="F72" s="190">
        <v>2103</v>
      </c>
      <c r="G72" s="191">
        <v>552.98373276272014</v>
      </c>
      <c r="H72" s="190">
        <v>245351</v>
      </c>
      <c r="I72" s="191">
        <v>924.76862959596667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35734</v>
      </c>
      <c r="E74" s="185">
        <v>450.63123355907538</v>
      </c>
      <c r="F74" s="184">
        <v>2748</v>
      </c>
      <c r="G74" s="185">
        <v>688.88546943231438</v>
      </c>
      <c r="H74" s="184">
        <v>1194132</v>
      </c>
      <c r="I74" s="185">
        <v>1216.8036556595086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11603</v>
      </c>
      <c r="E76" s="185">
        <v>383.97162371800391</v>
      </c>
      <c r="F76" s="184">
        <v>1378</v>
      </c>
      <c r="G76" s="185">
        <v>567.74266328011618</v>
      </c>
      <c r="H76" s="184">
        <v>252905</v>
      </c>
      <c r="I76" s="185">
        <v>917.4252190743556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4266</v>
      </c>
      <c r="E78" s="185">
        <v>439.96507032348802</v>
      </c>
      <c r="F78" s="184">
        <v>398</v>
      </c>
      <c r="G78" s="185">
        <v>653.31708542713557</v>
      </c>
      <c r="H78" s="184">
        <v>140281</v>
      </c>
      <c r="I78" s="185">
        <v>1192.952833954706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15713</v>
      </c>
      <c r="E80" s="185">
        <v>501.75457582893137</v>
      </c>
      <c r="F80" s="184">
        <v>2255</v>
      </c>
      <c r="G80" s="185">
        <v>757.13763192904651</v>
      </c>
      <c r="H80" s="184">
        <v>567314</v>
      </c>
      <c r="I80" s="185">
        <v>1288.5017559587809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58" s="192" customFormat="1" ht="18" customHeight="1">
      <c r="A81" s="405"/>
      <c r="B81" s="170">
        <v>1</v>
      </c>
      <c r="C81" s="189" t="s">
        <v>188</v>
      </c>
      <c r="D81" s="190">
        <v>2001</v>
      </c>
      <c r="E81" s="191">
        <v>468.8888105947027</v>
      </c>
      <c r="F81" s="190">
        <v>163</v>
      </c>
      <c r="G81" s="191">
        <v>726.89441717791419</v>
      </c>
      <c r="H81" s="190">
        <v>79700</v>
      </c>
      <c r="I81" s="191">
        <v>1309.9910897114182</v>
      </c>
    </row>
    <row r="82" spans="1:258" s="192" customFormat="1" ht="18" customHeight="1">
      <c r="A82" s="405"/>
      <c r="B82" s="170">
        <v>20</v>
      </c>
      <c r="C82" s="189" t="s">
        <v>189</v>
      </c>
      <c r="D82" s="190">
        <v>4861</v>
      </c>
      <c r="E82" s="191">
        <v>491.91104299526847</v>
      </c>
      <c r="F82" s="190">
        <v>551</v>
      </c>
      <c r="G82" s="191">
        <v>742.82549909255897</v>
      </c>
      <c r="H82" s="190">
        <v>192351</v>
      </c>
      <c r="I82" s="191">
        <v>1261.2174564208135</v>
      </c>
    </row>
    <row r="83" spans="1:258" s="192" customFormat="1" ht="18" customHeight="1">
      <c r="A83" s="405"/>
      <c r="B83" s="170">
        <v>48</v>
      </c>
      <c r="C83" s="189" t="s">
        <v>190</v>
      </c>
      <c r="D83" s="190">
        <v>8851</v>
      </c>
      <c r="E83" s="191">
        <v>514.59084397243248</v>
      </c>
      <c r="F83" s="190">
        <v>1541</v>
      </c>
      <c r="G83" s="191">
        <v>765.45406878650226</v>
      </c>
      <c r="H83" s="190">
        <v>295263</v>
      </c>
      <c r="I83" s="191">
        <v>1300.4756991902134</v>
      </c>
    </row>
    <row r="84" spans="1:258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58" s="188" customFormat="1" ht="18" customHeight="1">
      <c r="A85" s="187"/>
      <c r="B85" s="170">
        <v>26</v>
      </c>
      <c r="C85" s="183" t="s">
        <v>103</v>
      </c>
      <c r="D85" s="184">
        <v>2058</v>
      </c>
      <c r="E85" s="185">
        <v>407.08100583090379</v>
      </c>
      <c r="F85" s="184">
        <v>173</v>
      </c>
      <c r="G85" s="185">
        <v>584.87115606936425</v>
      </c>
      <c r="H85" s="184">
        <v>71428</v>
      </c>
      <c r="I85" s="185">
        <v>1021.7453851430806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58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58" s="188" customFormat="1" ht="18" customHeight="1">
      <c r="A87" s="187"/>
      <c r="B87" s="170">
        <v>51</v>
      </c>
      <c r="C87" s="189" t="s">
        <v>104</v>
      </c>
      <c r="D87" s="190">
        <v>797</v>
      </c>
      <c r="E87" s="191">
        <v>350.43362609786698</v>
      </c>
      <c r="F87" s="190">
        <v>48</v>
      </c>
      <c r="G87" s="191">
        <v>651.91791666666666</v>
      </c>
      <c r="H87" s="190">
        <v>8903</v>
      </c>
      <c r="I87" s="191">
        <v>1044.8201291699436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  <c r="IA87" s="187"/>
      <c r="IB87" s="187"/>
      <c r="IC87" s="187"/>
      <c r="ID87" s="187"/>
      <c r="IE87" s="187"/>
      <c r="IF87" s="187"/>
      <c r="IG87" s="187"/>
      <c r="IH87" s="187"/>
      <c r="II87" s="187"/>
      <c r="IJ87" s="187"/>
      <c r="IK87" s="187"/>
      <c r="IL87" s="187"/>
      <c r="IM87" s="187"/>
      <c r="IN87" s="187"/>
      <c r="IO87" s="187"/>
      <c r="IP87" s="187"/>
      <c r="IQ87" s="187"/>
      <c r="IR87" s="187"/>
      <c r="IS87" s="187"/>
      <c r="IT87" s="187"/>
      <c r="IU87" s="187"/>
      <c r="IV87" s="187"/>
      <c r="IW87" s="187"/>
      <c r="IX87" s="187"/>
    </row>
    <row r="88" spans="1:258" s="188" customFormat="1" ht="18" customHeight="1">
      <c r="A88" s="187"/>
      <c r="B88" s="170">
        <v>52</v>
      </c>
      <c r="C88" s="189" t="s">
        <v>105</v>
      </c>
      <c r="D88" s="190">
        <v>786</v>
      </c>
      <c r="E88" s="191">
        <v>325.51938931297707</v>
      </c>
      <c r="F88" s="190">
        <v>28</v>
      </c>
      <c r="G88" s="191">
        <v>618.73607142857145</v>
      </c>
      <c r="H88" s="190">
        <v>8228</v>
      </c>
      <c r="I88" s="191">
        <v>1002.5520734078759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  <c r="IA88" s="187"/>
      <c r="IB88" s="187"/>
      <c r="IC88" s="187"/>
      <c r="ID88" s="187"/>
      <c r="IE88" s="187"/>
      <c r="IF88" s="187"/>
      <c r="IG88" s="187"/>
      <c r="IH88" s="187"/>
      <c r="II88" s="187"/>
      <c r="IJ88" s="187"/>
      <c r="IK88" s="187"/>
      <c r="IL88" s="187"/>
      <c r="IM88" s="187"/>
      <c r="IN88" s="187"/>
      <c r="IO88" s="187"/>
      <c r="IP88" s="187"/>
      <c r="IQ88" s="187"/>
      <c r="IR88" s="187"/>
      <c r="IS88" s="187"/>
      <c r="IT88" s="187"/>
      <c r="IU88" s="187"/>
      <c r="IV88" s="187"/>
      <c r="IW88" s="187"/>
      <c r="IX88" s="187"/>
    </row>
    <row r="89" spans="1:258" s="188" customFormat="1" ht="18" hidden="1" customHeight="1">
      <c r="A89" s="187"/>
      <c r="B89" s="170"/>
      <c r="C89" s="189"/>
      <c r="D89" s="190"/>
      <c r="E89" s="191"/>
      <c r="F89" s="190"/>
      <c r="G89" s="191"/>
      <c r="H89" s="190"/>
      <c r="I89" s="191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  <c r="IR89" s="187"/>
      <c r="IS89" s="187"/>
      <c r="IT89" s="187"/>
      <c r="IU89" s="187"/>
      <c r="IV89" s="187"/>
      <c r="IW89" s="187"/>
      <c r="IX89" s="187"/>
    </row>
    <row r="90" spans="1:258" s="188" customFormat="1" ht="18" customHeight="1">
      <c r="A90" s="187"/>
      <c r="B90" s="197"/>
      <c r="C90" s="197" t="s">
        <v>45</v>
      </c>
      <c r="D90" s="212">
        <v>341065</v>
      </c>
      <c r="E90" s="213">
        <v>418.38420655886722</v>
      </c>
      <c r="F90" s="212">
        <v>44159</v>
      </c>
      <c r="G90" s="213">
        <v>604.93235467288594</v>
      </c>
      <c r="H90" s="212">
        <v>9899198</v>
      </c>
      <c r="I90" s="213">
        <v>1038.4932636007486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  <c r="IA90" s="187"/>
      <c r="IB90" s="187"/>
      <c r="IC90" s="187"/>
      <c r="ID90" s="187"/>
      <c r="IE90" s="187"/>
      <c r="IF90" s="187"/>
      <c r="IG90" s="187"/>
      <c r="IH90" s="187"/>
      <c r="II90" s="187"/>
      <c r="IJ90" s="187"/>
      <c r="IK90" s="187"/>
      <c r="IL90" s="187"/>
      <c r="IM90" s="187"/>
      <c r="IN90" s="187"/>
      <c r="IO90" s="187"/>
      <c r="IP90" s="187"/>
      <c r="IQ90" s="187"/>
      <c r="IR90" s="187"/>
      <c r="IS90" s="187"/>
      <c r="IT90" s="187"/>
      <c r="IU90" s="187"/>
      <c r="IV90" s="187"/>
      <c r="IW90" s="187"/>
      <c r="IX90" s="187"/>
    </row>
    <row r="91" spans="1:258" ht="18" customHeight="1">
      <c r="C91" s="200"/>
      <c r="D91" s="200"/>
      <c r="E91" s="200"/>
      <c r="F91" s="200"/>
      <c r="G91" s="200"/>
      <c r="H91" s="200"/>
      <c r="I91" s="200"/>
    </row>
    <row r="92" spans="1:258" ht="18" customHeight="1">
      <c r="B92" s="201"/>
    </row>
    <row r="93" spans="1:258" ht="18" customHeight="1">
      <c r="B93" s="201"/>
    </row>
    <row r="94" spans="1:258" ht="18" customHeight="1">
      <c r="B94" s="201"/>
    </row>
    <row r="95" spans="1:258" ht="18" customHeight="1">
      <c r="B95" s="201"/>
    </row>
    <row r="96" spans="1:258" ht="18" customHeight="1">
      <c r="B96" s="201"/>
    </row>
    <row r="97" spans="2:4" ht="18" customHeight="1">
      <c r="B97" s="201"/>
    </row>
    <row r="98" spans="2:4" ht="28.5">
      <c r="B98" s="201"/>
    </row>
    <row r="99" spans="2:4" ht="28.5">
      <c r="B99" s="201"/>
    </row>
    <row r="100" spans="2:4" ht="28.5">
      <c r="B100" s="205"/>
    </row>
    <row r="101" spans="2:4" ht="28.5">
      <c r="B101" s="205"/>
    </row>
    <row r="102" spans="2:4" ht="28.5">
      <c r="B102" s="205"/>
      <c r="D102" s="203"/>
    </row>
    <row r="103" spans="2:4" ht="28.5">
      <c r="B103" s="205"/>
      <c r="D103" s="203"/>
    </row>
    <row r="104" spans="2:4" ht="28.5">
      <c r="B104" s="205"/>
      <c r="D104" s="203"/>
    </row>
    <row r="105" spans="2:4" ht="28.5">
      <c r="B105" s="205"/>
      <c r="D105" s="203"/>
    </row>
    <row r="106" spans="2:4" ht="28.5">
      <c r="B106" s="205"/>
      <c r="D106" s="203"/>
    </row>
    <row r="107" spans="2:4" ht="28.5">
      <c r="B107" s="205"/>
      <c r="D107" s="203"/>
    </row>
    <row r="108" spans="2:4">
      <c r="B108" s="206"/>
      <c r="D108" s="203"/>
    </row>
    <row r="109" spans="2:4">
      <c r="B109" s="206"/>
      <c r="D109" s="203"/>
    </row>
    <row r="110" spans="2:4">
      <c r="B110" s="206"/>
      <c r="D110" s="203"/>
    </row>
    <row r="111" spans="2:4">
      <c r="B111" s="206"/>
      <c r="D111" s="203"/>
    </row>
    <row r="112" spans="2:4">
      <c r="B112" s="206"/>
      <c r="D112" s="203"/>
    </row>
    <row r="113" spans="2:4">
      <c r="B113" s="206"/>
      <c r="D113" s="203"/>
    </row>
    <row r="114" spans="2:4">
      <c r="B114" s="206"/>
      <c r="D114" s="203"/>
    </row>
    <row r="115" spans="2:4">
      <c r="B115" s="206"/>
      <c r="D115" s="203"/>
    </row>
    <row r="116" spans="2:4">
      <c r="B116" s="206"/>
      <c r="D116" s="203"/>
    </row>
    <row r="117" spans="2:4">
      <c r="B117" s="206"/>
      <c r="D117" s="203"/>
    </row>
    <row r="118" spans="2:4">
      <c r="B118" s="206"/>
      <c r="D118" s="203"/>
    </row>
    <row r="119" spans="2:4">
      <c r="B119" s="206"/>
      <c r="D119" s="203"/>
    </row>
    <row r="120" spans="2:4">
      <c r="B120" s="206"/>
      <c r="D120" s="203"/>
    </row>
    <row r="121" spans="2:4">
      <c r="B121" s="206"/>
    </row>
    <row r="122" spans="2:4">
      <c r="B122" s="206"/>
    </row>
    <row r="123" spans="2:4">
      <c r="B123" s="206"/>
    </row>
    <row r="124" spans="2:4">
      <c r="B124" s="206"/>
    </row>
    <row r="125" spans="2:4">
      <c r="B125" s="206"/>
    </row>
    <row r="126" spans="2:4">
      <c r="B126" s="206"/>
    </row>
    <row r="127" spans="2:4" ht="15.2" customHeight="1">
      <c r="B127" s="206"/>
    </row>
    <row r="128" spans="2:4">
      <c r="B128" s="206"/>
    </row>
    <row r="129" spans="2:2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38" activePane="bottomLeft" state="frozen"/>
      <selection activeCell="K20" sqref="K20"/>
      <selection pane="bottomLeft" activeCell="J45" sqref="J45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6384" width="11.42578125" style="215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14" customFormat="1" ht="18.75">
      <c r="A3" s="407"/>
      <c r="B3" s="8"/>
      <c r="C3" s="165" t="s">
        <v>109</v>
      </c>
      <c r="D3" s="207"/>
      <c r="E3" s="208"/>
      <c r="F3" s="207"/>
      <c r="G3" s="207"/>
      <c r="H3" s="207"/>
      <c r="I3" s="207"/>
    </row>
    <row r="4" spans="1:25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55" s="214" customFormat="1" ht="18.75">
      <c r="A5" s="407"/>
      <c r="B5" s="8"/>
      <c r="C5" s="169" t="str">
        <f>'Número pensiones (IP-J-V)'!$C$5</f>
        <v>1 de  Noviembre de 2021</v>
      </c>
      <c r="D5" s="207"/>
      <c r="E5" s="208"/>
      <c r="F5" s="207"/>
      <c r="G5" s="207"/>
      <c r="H5" s="207"/>
      <c r="I5" s="207"/>
      <c r="K5" s="9" t="s">
        <v>178</v>
      </c>
    </row>
    <row r="6" spans="1:255" ht="2.4500000000000002" customHeight="1">
      <c r="C6" s="171"/>
      <c r="D6" s="172"/>
      <c r="E6" s="173"/>
      <c r="F6" s="172"/>
      <c r="G6" s="172"/>
      <c r="H6" s="172"/>
      <c r="I6" s="172"/>
    </row>
    <row r="7" spans="1:255" ht="69" customHeight="1">
      <c r="B7" s="216" t="s">
        <v>167</v>
      </c>
      <c r="C7" s="217" t="s">
        <v>47</v>
      </c>
      <c r="D7" s="216" t="s">
        <v>110</v>
      </c>
      <c r="E7" s="218" t="s">
        <v>111</v>
      </c>
      <c r="F7" s="216" t="s">
        <v>112</v>
      </c>
      <c r="G7" s="216" t="s">
        <v>113</v>
      </c>
      <c r="H7" s="216" t="s">
        <v>114</v>
      </c>
      <c r="I7" s="216" t="s">
        <v>112</v>
      </c>
    </row>
    <row r="8" spans="1:25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55" s="223" customFormat="1" ht="18" customHeight="1">
      <c r="A9" s="12"/>
      <c r="B9" s="220"/>
      <c r="C9" s="221" t="s">
        <v>52</v>
      </c>
      <c r="D9" s="222">
        <v>1606076</v>
      </c>
      <c r="E9" s="370">
        <v>0.16224304231514514</v>
      </c>
      <c r="F9" s="370">
        <v>1.4017529172143828E-2</v>
      </c>
      <c r="G9" s="277">
        <v>928.85399022835793</v>
      </c>
      <c r="H9" s="370">
        <v>0.89442466579682911</v>
      </c>
      <c r="I9" s="370">
        <v>2.057027571459269E-2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26" customFormat="1" ht="18" customHeight="1">
      <c r="B10" s="220">
        <v>4</v>
      </c>
      <c r="C10" s="224" t="s">
        <v>53</v>
      </c>
      <c r="D10" s="225">
        <v>109839</v>
      </c>
      <c r="E10" s="371">
        <v>1.109574735246229E-2</v>
      </c>
      <c r="F10" s="371">
        <v>1.6321998612074839E-2</v>
      </c>
      <c r="G10" s="278">
        <v>841.78321252014337</v>
      </c>
      <c r="H10" s="371">
        <v>0.81058129313371174</v>
      </c>
      <c r="I10" s="371">
        <v>2.0330356552150874E-2</v>
      </c>
    </row>
    <row r="11" spans="1:255" s="227" customFormat="1" ht="18" customHeight="1">
      <c r="B11" s="220">
        <v>11</v>
      </c>
      <c r="C11" s="224" t="s">
        <v>54</v>
      </c>
      <c r="D11" s="225">
        <v>225226</v>
      </c>
      <c r="E11" s="371">
        <v>2.2751944147394568E-2</v>
      </c>
      <c r="F11" s="371">
        <v>1.2015169488479138E-2</v>
      </c>
      <c r="G11" s="278">
        <v>1031.0407703817496</v>
      </c>
      <c r="H11" s="371">
        <v>0.99282374428394538</v>
      </c>
      <c r="I11" s="371">
        <v>1.875955134339935E-2</v>
      </c>
    </row>
    <row r="12" spans="1:255" s="227" customFormat="1" ht="18" customHeight="1">
      <c r="B12" s="220">
        <v>14</v>
      </c>
      <c r="C12" s="224" t="s">
        <v>55</v>
      </c>
      <c r="D12" s="225">
        <v>174510</v>
      </c>
      <c r="E12" s="371">
        <v>1.762870083010765E-2</v>
      </c>
      <c r="F12" s="371">
        <v>1.0287553623221868E-2</v>
      </c>
      <c r="G12" s="278">
        <v>859.94323139075163</v>
      </c>
      <c r="H12" s="371">
        <v>0.82806818448594099</v>
      </c>
      <c r="I12" s="371">
        <v>2.1672123965859935E-2</v>
      </c>
    </row>
    <row r="13" spans="1:255" s="227" customFormat="1" ht="18" customHeight="1">
      <c r="B13" s="220">
        <v>18</v>
      </c>
      <c r="C13" s="224" t="s">
        <v>56</v>
      </c>
      <c r="D13" s="225">
        <v>190845</v>
      </c>
      <c r="E13" s="371">
        <v>1.9278834507603544E-2</v>
      </c>
      <c r="F13" s="371">
        <v>8.4226767626063292E-3</v>
      </c>
      <c r="G13" s="278">
        <v>881.17931824255334</v>
      </c>
      <c r="H13" s="371">
        <v>0.84851712488462028</v>
      </c>
      <c r="I13" s="371">
        <v>2.3201044062192588E-2</v>
      </c>
    </row>
    <row r="14" spans="1:255" s="227" customFormat="1" ht="18" customHeight="1">
      <c r="B14" s="220">
        <v>21</v>
      </c>
      <c r="C14" s="224" t="s">
        <v>57</v>
      </c>
      <c r="D14" s="225">
        <v>99840</v>
      </c>
      <c r="E14" s="371">
        <v>1.008566552563147E-2</v>
      </c>
      <c r="F14" s="371">
        <v>1.5253203172666208E-2</v>
      </c>
      <c r="G14" s="278">
        <v>944.18749839743612</v>
      </c>
      <c r="H14" s="371">
        <v>0.9091898151786485</v>
      </c>
      <c r="I14" s="371">
        <v>1.7527794394718743E-2</v>
      </c>
    </row>
    <row r="15" spans="1:255" s="227" customFormat="1" ht="18" customHeight="1">
      <c r="B15" s="220">
        <v>23</v>
      </c>
      <c r="C15" s="224" t="s">
        <v>58</v>
      </c>
      <c r="D15" s="225">
        <v>144380</v>
      </c>
      <c r="E15" s="371">
        <v>1.4585019917775157E-2</v>
      </c>
      <c r="F15" s="371">
        <v>1.0498320268756967E-2</v>
      </c>
      <c r="G15" s="278">
        <v>852.89016324975785</v>
      </c>
      <c r="H15" s="371">
        <v>0.82127654857629739</v>
      </c>
      <c r="I15" s="371">
        <v>2.1711758458647923E-2</v>
      </c>
    </row>
    <row r="16" spans="1:255" s="227" customFormat="1" ht="18" customHeight="1">
      <c r="B16" s="220">
        <v>29</v>
      </c>
      <c r="C16" s="224" t="s">
        <v>59</v>
      </c>
      <c r="D16" s="225">
        <v>275554</v>
      </c>
      <c r="E16" s="371">
        <v>2.7835992370291007E-2</v>
      </c>
      <c r="F16" s="371">
        <v>1.8533303762844788E-2</v>
      </c>
      <c r="G16" s="278">
        <v>944.9278297175872</v>
      </c>
      <c r="H16" s="371">
        <v>0.90990270504139459</v>
      </c>
      <c r="I16" s="371">
        <v>2.1169148563558338E-2</v>
      </c>
    </row>
    <row r="17" spans="1:457" s="227" customFormat="1" ht="18" customHeight="1">
      <c r="B17" s="220">
        <v>41</v>
      </c>
      <c r="C17" s="224" t="s">
        <v>60</v>
      </c>
      <c r="D17" s="225">
        <v>385882</v>
      </c>
      <c r="E17" s="371">
        <v>3.8981137663879437E-2</v>
      </c>
      <c r="F17" s="371">
        <v>1.6808826280688249E-2</v>
      </c>
      <c r="G17" s="278">
        <v>961.71451708035102</v>
      </c>
      <c r="H17" s="371">
        <v>0.92606716941602096</v>
      </c>
      <c r="I17" s="371">
        <v>1.9763776602118144E-2</v>
      </c>
    </row>
    <row r="18" spans="1:457" s="227" customFormat="1" ht="18" hidden="1" customHeight="1">
      <c r="B18" s="220"/>
      <c r="C18" s="224"/>
      <c r="D18" s="225"/>
      <c r="E18" s="371"/>
      <c r="F18" s="371"/>
      <c r="G18" s="278"/>
      <c r="H18" s="371"/>
      <c r="I18" s="371"/>
    </row>
    <row r="19" spans="1:457" s="228" customFormat="1" ht="18" customHeight="1">
      <c r="A19" s="12"/>
      <c r="B19" s="220"/>
      <c r="C19" s="221" t="s">
        <v>61</v>
      </c>
      <c r="D19" s="222">
        <v>306266</v>
      </c>
      <c r="E19" s="370">
        <v>3.0938465924209214E-2</v>
      </c>
      <c r="F19" s="370">
        <v>7.116033436149749E-3</v>
      </c>
      <c r="G19" s="277">
        <v>1097.1648192747477</v>
      </c>
      <c r="H19" s="370">
        <v>1.0564968091083888</v>
      </c>
      <c r="I19" s="370">
        <v>2.3368948775926324E-2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26" customFormat="1" ht="18" customHeight="1">
      <c r="B20" s="220">
        <v>22</v>
      </c>
      <c r="C20" s="224" t="s">
        <v>62</v>
      </c>
      <c r="D20" s="225">
        <v>53660</v>
      </c>
      <c r="E20" s="371">
        <v>5.4206411468888695E-3</v>
      </c>
      <c r="F20" s="371">
        <v>5.8483916922846824E-3</v>
      </c>
      <c r="G20" s="278">
        <v>994.55864908684271</v>
      </c>
      <c r="H20" s="371">
        <v>0.95769388588851101</v>
      </c>
      <c r="I20" s="371">
        <v>2.3065967861733538E-2</v>
      </c>
    </row>
    <row r="21" spans="1:457" s="227" customFormat="1" ht="18" customHeight="1">
      <c r="B21" s="220">
        <v>40</v>
      </c>
      <c r="C21" s="224" t="s">
        <v>63</v>
      </c>
      <c r="D21" s="225">
        <v>35973</v>
      </c>
      <c r="E21" s="371">
        <v>3.6339307487333822E-3</v>
      </c>
      <c r="F21" s="371">
        <v>3.0672280623482706E-3</v>
      </c>
      <c r="G21" s="278">
        <v>1001.2919253328886</v>
      </c>
      <c r="H21" s="371">
        <v>0.96417758345502169</v>
      </c>
      <c r="I21" s="371">
        <v>2.63089205657554E-2</v>
      </c>
    </row>
    <row r="22" spans="1:457" s="227" customFormat="1" ht="18" customHeight="1">
      <c r="B22" s="220">
        <v>50</v>
      </c>
      <c r="C22" s="227" t="s">
        <v>64</v>
      </c>
      <c r="D22" s="229">
        <v>216633</v>
      </c>
      <c r="E22" s="372">
        <v>2.1883894028586964E-2</v>
      </c>
      <c r="F22" s="372">
        <v>8.1064353555988511E-3</v>
      </c>
      <c r="G22" s="279">
        <v>1138.5005470080732</v>
      </c>
      <c r="H22" s="372">
        <v>1.0963003679586434</v>
      </c>
      <c r="I22" s="372">
        <v>2.2881448014593131E-2</v>
      </c>
    </row>
    <row r="23" spans="1:457" s="227" customFormat="1" ht="18" hidden="1" customHeight="1">
      <c r="B23" s="220"/>
      <c r="D23" s="229"/>
      <c r="E23" s="372"/>
      <c r="F23" s="372"/>
      <c r="G23" s="279"/>
      <c r="H23" s="372"/>
      <c r="I23" s="372"/>
    </row>
    <row r="24" spans="1:457" s="223" customFormat="1" ht="18" customHeight="1">
      <c r="A24" s="12"/>
      <c r="B24" s="220">
        <v>33</v>
      </c>
      <c r="C24" s="221" t="s">
        <v>65</v>
      </c>
      <c r="D24" s="222">
        <v>300590</v>
      </c>
      <c r="E24" s="370">
        <v>3.0365086141321752E-2</v>
      </c>
      <c r="F24" s="370">
        <v>-6.6535370202291944E-6</v>
      </c>
      <c r="G24" s="277">
        <v>1220.6024495492209</v>
      </c>
      <c r="H24" s="370">
        <v>1.175359044041411</v>
      </c>
      <c r="I24" s="370">
        <v>1.8949283486192847E-2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3" customFormat="1" ht="18" hidden="1" customHeight="1">
      <c r="A25" s="12"/>
      <c r="B25" s="220"/>
      <c r="C25" s="221"/>
      <c r="D25" s="222"/>
      <c r="E25" s="370"/>
      <c r="F25" s="370"/>
      <c r="G25" s="277"/>
      <c r="H25" s="370"/>
      <c r="I25" s="37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3" customFormat="1" ht="18" customHeight="1">
      <c r="A26" s="12"/>
      <c r="B26" s="220">
        <v>7</v>
      </c>
      <c r="C26" s="221" t="s">
        <v>184</v>
      </c>
      <c r="D26" s="222">
        <v>199960</v>
      </c>
      <c r="E26" s="370">
        <v>2.0199616170926169E-2</v>
      </c>
      <c r="F26" s="370">
        <v>2.1235738143634997E-2</v>
      </c>
      <c r="G26" s="277">
        <v>966.35457851570345</v>
      </c>
      <c r="H26" s="370">
        <v>0.93053524022397605</v>
      </c>
      <c r="I26" s="370">
        <v>2.3311356692043539E-2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3" customFormat="1" ht="18" hidden="1" customHeight="1">
      <c r="A27" s="12"/>
      <c r="B27" s="220"/>
      <c r="C27" s="221"/>
      <c r="D27" s="222"/>
      <c r="E27" s="370"/>
      <c r="F27" s="370"/>
      <c r="G27" s="277"/>
      <c r="H27" s="370"/>
      <c r="I27" s="37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3" customFormat="1" ht="18" customHeight="1">
      <c r="A28" s="12"/>
      <c r="B28" s="220"/>
      <c r="C28" s="221" t="s">
        <v>66</v>
      </c>
      <c r="D28" s="222">
        <v>342846</v>
      </c>
      <c r="E28" s="370">
        <v>3.4633714771641094E-2</v>
      </c>
      <c r="F28" s="370">
        <v>2.7466352594244237E-2</v>
      </c>
      <c r="G28" s="277">
        <v>948.04574184910996</v>
      </c>
      <c r="H28" s="370">
        <v>0.91290504722386778</v>
      </c>
      <c r="I28" s="370">
        <v>1.8140941441904479E-2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26" customFormat="1" ht="18" customHeight="1">
      <c r="B29" s="220">
        <v>35</v>
      </c>
      <c r="C29" s="224" t="s">
        <v>67</v>
      </c>
      <c r="D29" s="225">
        <v>180197</v>
      </c>
      <c r="E29" s="371">
        <v>1.820319181412474E-2</v>
      </c>
      <c r="F29" s="371">
        <v>2.8081586079018672E-2</v>
      </c>
      <c r="G29" s="278">
        <v>961.38635632113744</v>
      </c>
      <c r="H29" s="371">
        <v>0.92575117241275129</v>
      </c>
      <c r="I29" s="371">
        <v>1.8992939804329145E-2</v>
      </c>
    </row>
    <row r="30" spans="1:457" s="227" customFormat="1" ht="18" customHeight="1">
      <c r="B30" s="220">
        <v>38</v>
      </c>
      <c r="C30" s="224" t="s">
        <v>68</v>
      </c>
      <c r="D30" s="225">
        <v>162649</v>
      </c>
      <c r="E30" s="371">
        <v>1.6430522957516357E-2</v>
      </c>
      <c r="F30" s="371">
        <v>2.6785601555496585E-2</v>
      </c>
      <c r="G30" s="278">
        <v>933.26582493590467</v>
      </c>
      <c r="H30" s="371">
        <v>0.89867296943266561</v>
      </c>
      <c r="I30" s="371">
        <v>1.7151255420130074E-2</v>
      </c>
    </row>
    <row r="31" spans="1:457" s="227" customFormat="1" ht="18" hidden="1" customHeight="1">
      <c r="B31" s="220"/>
      <c r="C31" s="224"/>
      <c r="D31" s="225"/>
      <c r="E31" s="371"/>
      <c r="F31" s="371"/>
      <c r="G31" s="278"/>
      <c r="H31" s="371"/>
      <c r="I31" s="371"/>
    </row>
    <row r="32" spans="1:457" s="227" customFormat="1" ht="18" customHeight="1">
      <c r="B32" s="220">
        <v>39</v>
      </c>
      <c r="C32" s="221" t="s">
        <v>69</v>
      </c>
      <c r="D32" s="222">
        <v>143487</v>
      </c>
      <c r="E32" s="370">
        <v>1.4494810589706359E-2</v>
      </c>
      <c r="F32" s="370">
        <v>1.0414906202467433E-2</v>
      </c>
      <c r="G32" s="277">
        <v>1096.8230549805912</v>
      </c>
      <c r="H32" s="370">
        <v>1.0561677128049891</v>
      </c>
      <c r="I32" s="370">
        <v>2.0839497041531763E-2</v>
      </c>
    </row>
    <row r="33" spans="1:255" s="227" customFormat="1" ht="18" hidden="1" customHeight="1">
      <c r="B33" s="220"/>
      <c r="C33" s="221"/>
      <c r="D33" s="222"/>
      <c r="E33" s="370"/>
      <c r="F33" s="370"/>
      <c r="G33" s="277"/>
      <c r="H33" s="370"/>
      <c r="I33" s="370"/>
    </row>
    <row r="34" spans="1:255" s="223" customFormat="1" ht="18" customHeight="1">
      <c r="A34" s="12"/>
      <c r="B34" s="220"/>
      <c r="C34" s="221" t="s">
        <v>70</v>
      </c>
      <c r="D34" s="222">
        <v>615925</v>
      </c>
      <c r="E34" s="370">
        <v>6.2219686887766058E-2</v>
      </c>
      <c r="F34" s="370">
        <v>6.3509128518164371E-3</v>
      </c>
      <c r="G34" s="277">
        <v>1032.5565756057963</v>
      </c>
      <c r="H34" s="370">
        <v>0.99428336398219075</v>
      </c>
      <c r="I34" s="370">
        <v>2.3389419516369081E-2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1" customFormat="1" ht="18" customHeight="1">
      <c r="A35" s="408"/>
      <c r="B35" s="230">
        <v>5</v>
      </c>
      <c r="C35" s="224" t="s">
        <v>71</v>
      </c>
      <c r="D35" s="225">
        <v>38856</v>
      </c>
      <c r="E35" s="371">
        <v>3.9251664629801324E-3</v>
      </c>
      <c r="F35" s="371">
        <v>5.1478386838088586E-3</v>
      </c>
      <c r="G35" s="278">
        <v>902.40324634548131</v>
      </c>
      <c r="H35" s="371">
        <v>0.86895435721614134</v>
      </c>
      <c r="I35" s="371">
        <v>1.9546359574916572E-2</v>
      </c>
    </row>
    <row r="36" spans="1:255" s="227" customFormat="1" ht="18" customHeight="1">
      <c r="B36" s="220">
        <v>9</v>
      </c>
      <c r="C36" s="224" t="s">
        <v>72</v>
      </c>
      <c r="D36" s="225">
        <v>91178</v>
      </c>
      <c r="E36" s="371">
        <v>9.2106451451925697E-3</v>
      </c>
      <c r="F36" s="371">
        <v>6.9242747181146314E-3</v>
      </c>
      <c r="G36" s="278">
        <v>1109.0647738489554</v>
      </c>
      <c r="H36" s="371">
        <v>1.067955674554417</v>
      </c>
      <c r="I36" s="371">
        <v>2.4884797691410609E-2</v>
      </c>
    </row>
    <row r="37" spans="1:255" s="227" customFormat="1" ht="18" customHeight="1">
      <c r="B37" s="220">
        <v>24</v>
      </c>
      <c r="C37" s="224" t="s">
        <v>73</v>
      </c>
      <c r="D37" s="225">
        <v>140577</v>
      </c>
      <c r="E37" s="371">
        <v>1.4200847381777796E-2</v>
      </c>
      <c r="F37" s="371">
        <v>-5.6875946451295789E-4</v>
      </c>
      <c r="G37" s="278">
        <v>1028.4288773412438</v>
      </c>
      <c r="H37" s="371">
        <v>0.99030866485873126</v>
      </c>
      <c r="I37" s="371">
        <v>2.4914046551999691E-2</v>
      </c>
    </row>
    <row r="38" spans="1:255" s="227" customFormat="1" ht="18" customHeight="1">
      <c r="B38" s="220">
        <v>34</v>
      </c>
      <c r="C38" s="227" t="s">
        <v>74</v>
      </c>
      <c r="D38" s="229">
        <v>42622</v>
      </c>
      <c r="E38" s="372">
        <v>4.3056013224505663E-3</v>
      </c>
      <c r="F38" s="372">
        <v>3.2246675297162852E-3</v>
      </c>
      <c r="G38" s="279">
        <v>1057.7792379522314</v>
      </c>
      <c r="H38" s="372">
        <v>1.018571111655181</v>
      </c>
      <c r="I38" s="372">
        <v>2.3427927619553701E-2</v>
      </c>
    </row>
    <row r="39" spans="1:255" s="227" customFormat="1" ht="18" customHeight="1">
      <c r="B39" s="220">
        <v>37</v>
      </c>
      <c r="C39" s="227" t="s">
        <v>75</v>
      </c>
      <c r="D39" s="229">
        <v>81012</v>
      </c>
      <c r="E39" s="372">
        <v>8.1836932648483244E-3</v>
      </c>
      <c r="F39" s="372">
        <v>9.6588855515535865E-3</v>
      </c>
      <c r="G39" s="279">
        <v>960.7512612946233</v>
      </c>
      <c r="H39" s="372">
        <v>0.92513961810732226</v>
      </c>
      <c r="I39" s="372">
        <v>2.2707533331755458E-2</v>
      </c>
    </row>
    <row r="40" spans="1:255" s="227" customFormat="1" ht="18" customHeight="1">
      <c r="B40" s="220">
        <v>40</v>
      </c>
      <c r="C40" s="224" t="s">
        <v>76</v>
      </c>
      <c r="D40" s="225">
        <v>33962</v>
      </c>
      <c r="E40" s="371">
        <v>3.430782978580689E-3</v>
      </c>
      <c r="F40" s="371">
        <v>1.188809105264732E-2</v>
      </c>
      <c r="G40" s="278">
        <v>980.46769477651526</v>
      </c>
      <c r="H40" s="371">
        <v>0.94412523329901787</v>
      </c>
      <c r="I40" s="371">
        <v>2.4791172487721891E-2</v>
      </c>
    </row>
    <row r="41" spans="1:255" s="227" customFormat="1" ht="18" customHeight="1">
      <c r="B41" s="220">
        <v>42</v>
      </c>
      <c r="C41" s="224" t="s">
        <v>77</v>
      </c>
      <c r="D41" s="225">
        <v>22338</v>
      </c>
      <c r="E41" s="371">
        <v>2.2565464394186277E-3</v>
      </c>
      <c r="F41" s="371">
        <v>5.944339367738527E-3</v>
      </c>
      <c r="G41" s="278">
        <v>982.97924523233962</v>
      </c>
      <c r="H41" s="371">
        <v>0.94654368948342882</v>
      </c>
      <c r="I41" s="371">
        <v>2.9131192961661112E-2</v>
      </c>
    </row>
    <row r="42" spans="1:255" s="227" customFormat="1" ht="18" customHeight="1">
      <c r="B42" s="220">
        <v>47</v>
      </c>
      <c r="C42" s="224" t="s">
        <v>78</v>
      </c>
      <c r="D42" s="225">
        <v>117288</v>
      </c>
      <c r="E42" s="371">
        <v>1.1848232553788701E-2</v>
      </c>
      <c r="F42" s="371">
        <v>1.6272420067585225E-2</v>
      </c>
      <c r="G42" s="278">
        <v>1151.389980645931</v>
      </c>
      <c r="H42" s="371">
        <v>1.1087120359873475</v>
      </c>
      <c r="I42" s="371">
        <v>1.9008346847359858E-2</v>
      </c>
    </row>
    <row r="43" spans="1:255" s="227" customFormat="1" ht="18" customHeight="1">
      <c r="B43" s="220">
        <v>49</v>
      </c>
      <c r="C43" s="224" t="s">
        <v>79</v>
      </c>
      <c r="D43" s="225">
        <v>48092</v>
      </c>
      <c r="E43" s="371">
        <v>4.8581713387286524E-3</v>
      </c>
      <c r="F43" s="371">
        <v>-3.7288697381504532E-3</v>
      </c>
      <c r="G43" s="278">
        <v>873.3295331863925</v>
      </c>
      <c r="H43" s="371">
        <v>0.84095830353132295</v>
      </c>
      <c r="I43" s="371">
        <v>2.4100814709804963E-2</v>
      </c>
    </row>
    <row r="44" spans="1:255" s="227" customFormat="1" ht="18" hidden="1" customHeight="1">
      <c r="B44" s="220"/>
      <c r="C44" s="224"/>
      <c r="D44" s="225"/>
      <c r="E44" s="371"/>
      <c r="F44" s="371"/>
      <c r="G44" s="278"/>
      <c r="H44" s="371"/>
      <c r="I44" s="371"/>
    </row>
    <row r="45" spans="1:255" s="223" customFormat="1" ht="18" customHeight="1">
      <c r="A45" s="12"/>
      <c r="B45" s="220"/>
      <c r="C45" s="221" t="s">
        <v>80</v>
      </c>
      <c r="D45" s="222">
        <v>379389</v>
      </c>
      <c r="E45" s="370">
        <v>3.8325225942546053E-2</v>
      </c>
      <c r="F45" s="370">
        <v>1.2114243640088729E-2</v>
      </c>
      <c r="G45" s="277">
        <v>959.8582492639481</v>
      </c>
      <c r="H45" s="370">
        <v>0.92427970686670535</v>
      </c>
      <c r="I45" s="370">
        <v>2.1565866827078617E-2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26" customFormat="1" ht="18" customHeight="1">
      <c r="B46" s="220">
        <v>2</v>
      </c>
      <c r="C46" s="224" t="s">
        <v>81</v>
      </c>
      <c r="D46" s="225">
        <v>73211</v>
      </c>
      <c r="E46" s="371">
        <v>7.3956496273738541E-3</v>
      </c>
      <c r="F46" s="371">
        <v>7.5139338058212157E-3</v>
      </c>
      <c r="G46" s="278">
        <v>924.91013645490409</v>
      </c>
      <c r="H46" s="371">
        <v>0.89062699670095136</v>
      </c>
      <c r="I46" s="371">
        <v>2.2219639307317962E-2</v>
      </c>
    </row>
    <row r="47" spans="1:255" s="227" customFormat="1" ht="18" customHeight="1">
      <c r="B47" s="220">
        <v>13</v>
      </c>
      <c r="C47" s="224" t="s">
        <v>82</v>
      </c>
      <c r="D47" s="225">
        <v>100161</v>
      </c>
      <c r="E47" s="371">
        <v>1.0118092394959673E-2</v>
      </c>
      <c r="F47" s="371">
        <v>1.0400484212650163E-2</v>
      </c>
      <c r="G47" s="278">
        <v>964.97327981949036</v>
      </c>
      <c r="H47" s="371">
        <v>0.92920514137343202</v>
      </c>
      <c r="I47" s="371">
        <v>1.9958897376263218E-2</v>
      </c>
    </row>
    <row r="48" spans="1:255" s="231" customFormat="1" ht="18" customHeight="1">
      <c r="A48" s="408"/>
      <c r="B48" s="230">
        <v>16</v>
      </c>
      <c r="C48" s="227" t="s">
        <v>83</v>
      </c>
      <c r="D48" s="225">
        <v>44572</v>
      </c>
      <c r="E48" s="371">
        <v>4.5025869772480562E-3</v>
      </c>
      <c r="F48" s="371">
        <v>3.91909545475011E-3</v>
      </c>
      <c r="G48" s="278">
        <v>880.46336264919682</v>
      </c>
      <c r="H48" s="371">
        <v>0.84782770722689371</v>
      </c>
      <c r="I48" s="371">
        <v>2.0133489782990122E-2</v>
      </c>
    </row>
    <row r="49" spans="1:255" s="227" customFormat="1" ht="18" customHeight="1">
      <c r="B49" s="220">
        <v>19</v>
      </c>
      <c r="C49" s="227" t="s">
        <v>84</v>
      </c>
      <c r="D49" s="229">
        <v>42822</v>
      </c>
      <c r="E49" s="372">
        <v>4.325804979352873E-3</v>
      </c>
      <c r="F49" s="372">
        <v>2.2883623160710798E-2</v>
      </c>
      <c r="G49" s="279">
        <v>1099.1911998505441</v>
      </c>
      <c r="H49" s="372">
        <v>1.0584480789401933</v>
      </c>
      <c r="I49" s="372">
        <v>2.6996300082458902E-2</v>
      </c>
    </row>
    <row r="50" spans="1:255" s="227" customFormat="1" ht="18" customHeight="1">
      <c r="B50" s="220">
        <v>45</v>
      </c>
      <c r="C50" s="224" t="s">
        <v>85</v>
      </c>
      <c r="D50" s="225">
        <v>118623</v>
      </c>
      <c r="E50" s="371">
        <v>1.1983091963611598E-2</v>
      </c>
      <c r="F50" s="371">
        <v>1.568614019915926E-2</v>
      </c>
      <c r="G50" s="278">
        <v>956.64245626902061</v>
      </c>
      <c r="H50" s="371">
        <v>0.9211831119174253</v>
      </c>
      <c r="I50" s="371">
        <v>1.9916569457664623E-2</v>
      </c>
    </row>
    <row r="51" spans="1:255" s="227" customFormat="1" ht="18" hidden="1" customHeight="1">
      <c r="B51" s="220"/>
      <c r="C51" s="224"/>
      <c r="D51" s="225"/>
      <c r="E51" s="371"/>
      <c r="F51" s="371"/>
      <c r="G51" s="278"/>
      <c r="H51" s="371"/>
      <c r="I51" s="371"/>
    </row>
    <row r="52" spans="1:255" s="223" customFormat="1" ht="18" customHeight="1">
      <c r="A52" s="12"/>
      <c r="B52" s="220"/>
      <c r="C52" s="221" t="s">
        <v>86</v>
      </c>
      <c r="D52" s="222">
        <v>1747622</v>
      </c>
      <c r="E52" s="370">
        <v>0.1765417764146146</v>
      </c>
      <c r="F52" s="370">
        <v>7.0595855295496612E-3</v>
      </c>
      <c r="G52" s="277">
        <v>1078.571639696685</v>
      </c>
      <c r="H52" s="370">
        <v>1.0385928127804829</v>
      </c>
      <c r="I52" s="370">
        <v>2.231517956751361E-2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26" customFormat="1" ht="18" customHeight="1">
      <c r="B53" s="220">
        <v>8</v>
      </c>
      <c r="C53" s="227" t="s">
        <v>87</v>
      </c>
      <c r="D53" s="229">
        <v>1311860</v>
      </c>
      <c r="E53" s="372">
        <v>0.1325218467192999</v>
      </c>
      <c r="F53" s="372">
        <v>5.5672364722592071E-3</v>
      </c>
      <c r="G53" s="279">
        <v>1113.8439151738753</v>
      </c>
      <c r="H53" s="372">
        <v>1.0725576700535011</v>
      </c>
      <c r="I53" s="372">
        <v>2.1673659331374218E-2</v>
      </c>
    </row>
    <row r="54" spans="1:255" s="227" customFormat="1" ht="18" customHeight="1">
      <c r="B54" s="220">
        <v>17</v>
      </c>
      <c r="C54" s="227" t="s">
        <v>185</v>
      </c>
      <c r="D54" s="229">
        <v>161371</v>
      </c>
      <c r="E54" s="372">
        <v>1.6301421589910617E-2</v>
      </c>
      <c r="F54" s="372">
        <v>1.1590877747269968E-2</v>
      </c>
      <c r="G54" s="279">
        <v>963.28598273543548</v>
      </c>
      <c r="H54" s="372">
        <v>0.92758038641045359</v>
      </c>
      <c r="I54" s="372">
        <v>2.6968245048569095E-2</v>
      </c>
    </row>
    <row r="55" spans="1:255" s="231" customFormat="1" ht="18" customHeight="1">
      <c r="A55" s="408"/>
      <c r="B55" s="230">
        <v>25</v>
      </c>
      <c r="C55" s="227" t="s">
        <v>191</v>
      </c>
      <c r="D55" s="225">
        <v>100232</v>
      </c>
      <c r="E55" s="371">
        <v>1.0125264693159991E-2</v>
      </c>
      <c r="F55" s="371">
        <v>7.7213866323493363E-3</v>
      </c>
      <c r="G55" s="278">
        <v>922.35037792321896</v>
      </c>
      <c r="H55" s="371">
        <v>0.88816211934314382</v>
      </c>
      <c r="I55" s="371">
        <v>2.6224653490846794E-2</v>
      </c>
    </row>
    <row r="56" spans="1:255" s="227" customFormat="1" ht="18" customHeight="1">
      <c r="B56" s="220">
        <v>43</v>
      </c>
      <c r="C56" s="227" t="s">
        <v>88</v>
      </c>
      <c r="D56" s="229">
        <v>174159</v>
      </c>
      <c r="E56" s="372">
        <v>1.7593243412244101E-2</v>
      </c>
      <c r="F56" s="372">
        <v>1.3801895359396354E-2</v>
      </c>
      <c r="G56" s="279">
        <v>1009.6107703305598</v>
      </c>
      <c r="H56" s="372">
        <v>0.97218807836071552</v>
      </c>
      <c r="I56" s="372">
        <v>2.2947226798111897E-2</v>
      </c>
    </row>
    <row r="57" spans="1:255" s="227" customFormat="1" ht="18" hidden="1" customHeight="1">
      <c r="B57" s="220"/>
      <c r="D57" s="229"/>
      <c r="E57" s="372"/>
      <c r="F57" s="372"/>
      <c r="G57" s="279"/>
      <c r="H57" s="372"/>
      <c r="I57" s="372"/>
      <c r="J57" s="227" t="s">
        <v>193</v>
      </c>
    </row>
    <row r="58" spans="1:255" s="223" customFormat="1" ht="18" customHeight="1">
      <c r="A58" s="12"/>
      <c r="B58" s="220"/>
      <c r="C58" s="221" t="s">
        <v>89</v>
      </c>
      <c r="D58" s="222">
        <v>1013474</v>
      </c>
      <c r="E58" s="370">
        <v>0.10237940487704156</v>
      </c>
      <c r="F58" s="370">
        <v>1.0840759820667234E-2</v>
      </c>
      <c r="G58" s="277">
        <v>957.09493226269285</v>
      </c>
      <c r="H58" s="370">
        <v>0.92161881623013631</v>
      </c>
      <c r="I58" s="370">
        <v>2.0855581749405605E-2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26" customFormat="1" ht="18" customHeight="1">
      <c r="B59" s="220">
        <v>3</v>
      </c>
      <c r="C59" s="227" t="s">
        <v>90</v>
      </c>
      <c r="D59" s="229">
        <v>326799</v>
      </c>
      <c r="E59" s="372">
        <v>3.3012674360084523E-2</v>
      </c>
      <c r="F59" s="372">
        <v>1.2325754290316571E-2</v>
      </c>
      <c r="G59" s="279">
        <v>898.75062491011272</v>
      </c>
      <c r="H59" s="372">
        <v>0.86543712550805696</v>
      </c>
      <c r="I59" s="372">
        <v>2.0396293866473014E-2</v>
      </c>
    </row>
    <row r="60" spans="1:255" s="227" customFormat="1" ht="18" customHeight="1">
      <c r="B60" s="220">
        <v>12</v>
      </c>
      <c r="C60" s="227" t="s">
        <v>91</v>
      </c>
      <c r="D60" s="229">
        <v>134398</v>
      </c>
      <c r="E60" s="372">
        <v>1.3576655401781034E-2</v>
      </c>
      <c r="F60" s="372">
        <v>1.1789327872801625E-2</v>
      </c>
      <c r="G60" s="279">
        <v>926.96074152889173</v>
      </c>
      <c r="H60" s="372">
        <v>0.89260159311468024</v>
      </c>
      <c r="I60" s="372">
        <v>2.3063166711561278E-2</v>
      </c>
    </row>
    <row r="61" spans="1:255" s="227" customFormat="1" ht="18" customHeight="1">
      <c r="B61" s="220">
        <v>46</v>
      </c>
      <c r="C61" s="227" t="s">
        <v>92</v>
      </c>
      <c r="D61" s="229">
        <v>552277</v>
      </c>
      <c r="E61" s="372">
        <v>5.5790075115175995E-2</v>
      </c>
      <c r="F61" s="372">
        <v>9.7339259497617459E-3</v>
      </c>
      <c r="G61" s="279">
        <v>998.95225433976145</v>
      </c>
      <c r="H61" s="372">
        <v>0.9619246357709752</v>
      </c>
      <c r="I61" s="372">
        <v>2.0708733981253502E-2</v>
      </c>
    </row>
    <row r="62" spans="1:255" s="227" customFormat="1" ht="18" hidden="1" customHeight="1">
      <c r="B62" s="220"/>
      <c r="D62" s="229"/>
      <c r="E62" s="372"/>
      <c r="F62" s="372"/>
      <c r="G62" s="279"/>
      <c r="H62" s="372"/>
      <c r="I62" s="372"/>
    </row>
    <row r="63" spans="1:255" s="223" customFormat="1" ht="18" customHeight="1">
      <c r="A63" s="12"/>
      <c r="B63" s="220"/>
      <c r="C63" s="221" t="s">
        <v>93</v>
      </c>
      <c r="D63" s="222">
        <v>231934</v>
      </c>
      <c r="E63" s="370">
        <v>2.3429574799897931E-2</v>
      </c>
      <c r="F63" s="370">
        <v>9.5015908527058546E-3</v>
      </c>
      <c r="G63" s="277">
        <v>865.10355846922005</v>
      </c>
      <c r="H63" s="370">
        <v>0.83303723653407469</v>
      </c>
      <c r="I63" s="370">
        <v>2.1411237487626078E-2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6" customFormat="1" ht="18" customHeight="1">
      <c r="B64" s="220">
        <v>6</v>
      </c>
      <c r="C64" s="227" t="s">
        <v>94</v>
      </c>
      <c r="D64" s="229">
        <v>135791</v>
      </c>
      <c r="E64" s="372">
        <v>1.3717373872105599E-2</v>
      </c>
      <c r="F64" s="372">
        <v>1.1689588890047897E-2</v>
      </c>
      <c r="G64" s="279">
        <v>870.91742221502182</v>
      </c>
      <c r="H64" s="372">
        <v>0.83863560096221124</v>
      </c>
      <c r="I64" s="372">
        <v>2.1177506870856622E-2</v>
      </c>
    </row>
    <row r="65" spans="1:255" s="227" customFormat="1" ht="18" customHeight="1">
      <c r="B65" s="220">
        <v>10</v>
      </c>
      <c r="C65" s="224" t="s">
        <v>95</v>
      </c>
      <c r="D65" s="225">
        <v>96143</v>
      </c>
      <c r="E65" s="371">
        <v>9.7122009277923315E-3</v>
      </c>
      <c r="F65" s="371">
        <v>6.4273676056485485E-3</v>
      </c>
      <c r="G65" s="278">
        <v>856.8921403534323</v>
      </c>
      <c r="H65" s="371">
        <v>0.8251301865766042</v>
      </c>
      <c r="I65" s="371">
        <v>2.1694256790568467E-2</v>
      </c>
    </row>
    <row r="66" spans="1:255" s="227" customFormat="1" ht="18" hidden="1" customHeight="1">
      <c r="B66" s="220"/>
      <c r="C66" s="224"/>
      <c r="D66" s="225"/>
      <c r="E66" s="371"/>
      <c r="F66" s="371"/>
      <c r="G66" s="278"/>
      <c r="H66" s="371"/>
      <c r="I66" s="371"/>
    </row>
    <row r="67" spans="1:255" s="223" customFormat="1" ht="18" customHeight="1">
      <c r="A67" s="12"/>
      <c r="B67" s="220"/>
      <c r="C67" s="221" t="s">
        <v>96</v>
      </c>
      <c r="D67" s="222">
        <v>768438</v>
      </c>
      <c r="E67" s="370">
        <v>7.7626288513473515E-2</v>
      </c>
      <c r="F67" s="370">
        <v>4.620187631388939E-3</v>
      </c>
      <c r="G67" s="277">
        <v>885.23399272290055</v>
      </c>
      <c r="H67" s="370">
        <v>0.85242150695667007</v>
      </c>
      <c r="I67" s="370">
        <v>2.3053269905360496E-2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26" customFormat="1" ht="18" customHeight="1">
      <c r="B68" s="220">
        <v>15</v>
      </c>
      <c r="C68" s="232" t="s">
        <v>186</v>
      </c>
      <c r="D68" s="233">
        <v>301247</v>
      </c>
      <c r="E68" s="373">
        <v>3.0431455154245828E-2</v>
      </c>
      <c r="F68" s="373">
        <v>6.1219582250662263E-3</v>
      </c>
      <c r="G68" s="280">
        <v>929.95544656046411</v>
      </c>
      <c r="H68" s="373">
        <v>0.89548529504760266</v>
      </c>
      <c r="I68" s="373">
        <v>2.1969024220608979E-2</v>
      </c>
    </row>
    <row r="69" spans="1:255" s="227" customFormat="1" ht="18" customHeight="1">
      <c r="B69" s="220">
        <v>27</v>
      </c>
      <c r="C69" s="232" t="s">
        <v>97</v>
      </c>
      <c r="D69" s="233">
        <v>114899</v>
      </c>
      <c r="E69" s="373">
        <v>1.1606899872090648E-2</v>
      </c>
      <c r="F69" s="373">
        <v>-3.6247907940719637E-3</v>
      </c>
      <c r="G69" s="280">
        <v>793.0749000426473</v>
      </c>
      <c r="H69" s="373">
        <v>0.7636784251183617</v>
      </c>
      <c r="I69" s="373">
        <v>2.6834672291267569E-2</v>
      </c>
    </row>
    <row r="70" spans="1:255" s="227" customFormat="1" ht="18" customHeight="1">
      <c r="B70" s="234">
        <v>32</v>
      </c>
      <c r="C70" s="232" t="s">
        <v>187</v>
      </c>
      <c r="D70" s="233">
        <v>106941</v>
      </c>
      <c r="E70" s="373">
        <v>1.0802996363947867E-2</v>
      </c>
      <c r="F70" s="373">
        <v>-2.6175807944361917E-4</v>
      </c>
      <c r="G70" s="280">
        <v>767.57024443384614</v>
      </c>
      <c r="H70" s="373">
        <v>0.73911913667351481</v>
      </c>
      <c r="I70" s="373">
        <v>2.4555008336473616E-2</v>
      </c>
    </row>
    <row r="71" spans="1:255" s="227" customFormat="1" ht="18" customHeight="1">
      <c r="B71" s="235">
        <v>36</v>
      </c>
      <c r="C71" s="236" t="s">
        <v>98</v>
      </c>
      <c r="D71" s="233">
        <v>245351</v>
      </c>
      <c r="E71" s="373">
        <v>2.4784937123189171E-2</v>
      </c>
      <c r="F71" s="373">
        <v>8.8279798029637924E-3</v>
      </c>
      <c r="G71" s="280">
        <v>924.76862959596667</v>
      </c>
      <c r="H71" s="373">
        <v>0.89049073499960263</v>
      </c>
      <c r="I71" s="373">
        <v>2.1371171441574299E-2</v>
      </c>
    </row>
    <row r="72" spans="1:255" s="227" customFormat="1" ht="18" hidden="1" customHeight="1">
      <c r="B72" s="235"/>
      <c r="C72" s="236"/>
      <c r="D72" s="233"/>
      <c r="E72" s="373"/>
      <c r="F72" s="373"/>
      <c r="G72" s="280"/>
      <c r="H72" s="373"/>
      <c r="I72" s="373"/>
    </row>
    <row r="73" spans="1:255" s="223" customFormat="1" ht="18" customHeight="1">
      <c r="A73" s="12"/>
      <c r="B73" s="234">
        <v>28</v>
      </c>
      <c r="C73" s="237" t="s">
        <v>99</v>
      </c>
      <c r="D73" s="238">
        <v>1194132</v>
      </c>
      <c r="E73" s="374">
        <v>0.12062916612032611</v>
      </c>
      <c r="F73" s="374">
        <v>1.8315718020831318E-2</v>
      </c>
      <c r="G73" s="281">
        <v>1216.8036556595086</v>
      </c>
      <c r="H73" s="374">
        <v>1.1717010579736529</v>
      </c>
      <c r="I73" s="374">
        <v>1.8378430503668275E-2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3" customFormat="1" ht="18" hidden="1" customHeight="1">
      <c r="A74" s="12"/>
      <c r="B74" s="234"/>
      <c r="C74" s="237"/>
      <c r="D74" s="238"/>
      <c r="E74" s="374"/>
      <c r="F74" s="374"/>
      <c r="G74" s="281"/>
      <c r="H74" s="374"/>
      <c r="I74" s="37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3" customFormat="1" ht="18" customHeight="1">
      <c r="A75" s="12"/>
      <c r="B75" s="234">
        <v>30</v>
      </c>
      <c r="C75" s="237" t="s">
        <v>100</v>
      </c>
      <c r="D75" s="238">
        <v>252905</v>
      </c>
      <c r="E75" s="374">
        <v>2.5548029244389293E-2</v>
      </c>
      <c r="F75" s="374">
        <v>1.0698243202199587E-2</v>
      </c>
      <c r="G75" s="281">
        <v>917.4252190743556</v>
      </c>
      <c r="H75" s="374">
        <v>0.88341951867206536</v>
      </c>
      <c r="I75" s="374">
        <v>2.3175492679657239E-2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3" customFormat="1" ht="18" hidden="1" customHeight="1">
      <c r="A76" s="12"/>
      <c r="B76" s="234"/>
      <c r="C76" s="237"/>
      <c r="D76" s="238"/>
      <c r="E76" s="374"/>
      <c r="F76" s="374"/>
      <c r="G76" s="281"/>
      <c r="H76" s="374"/>
      <c r="I76" s="37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3" customFormat="1" ht="18" customHeight="1">
      <c r="A77" s="12"/>
      <c r="B77" s="220">
        <v>31</v>
      </c>
      <c r="C77" s="237" t="s">
        <v>101</v>
      </c>
      <c r="D77" s="238">
        <v>140281</v>
      </c>
      <c r="E77" s="374">
        <v>1.4170945969562383E-2</v>
      </c>
      <c r="F77" s="374">
        <v>1.8765840940615952E-2</v>
      </c>
      <c r="G77" s="281">
        <v>1192.952833954706</v>
      </c>
      <c r="H77" s="374">
        <v>1.1487343016731784</v>
      </c>
      <c r="I77" s="374">
        <v>2.0623780724542184E-2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3" customFormat="1" ht="18" hidden="1" customHeight="1">
      <c r="A78" s="12"/>
      <c r="B78" s="220"/>
      <c r="C78" s="237"/>
      <c r="D78" s="238"/>
      <c r="E78" s="374"/>
      <c r="F78" s="374"/>
      <c r="G78" s="281"/>
      <c r="H78" s="374"/>
      <c r="I78" s="37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3" customFormat="1" ht="18" customHeight="1">
      <c r="A79" s="12"/>
      <c r="B79" s="220"/>
      <c r="C79" s="221" t="s">
        <v>102</v>
      </c>
      <c r="D79" s="222">
        <v>567314</v>
      </c>
      <c r="E79" s="370">
        <v>5.7309087059375922E-2</v>
      </c>
      <c r="F79" s="370">
        <v>1.0532578317459462E-2</v>
      </c>
      <c r="G79" s="277">
        <v>1288.5017559587809</v>
      </c>
      <c r="H79" s="370">
        <v>1.2407415638799451</v>
      </c>
      <c r="I79" s="370">
        <v>2.0478876766364174E-2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26" customFormat="1" ht="18" customHeight="1">
      <c r="B80" s="220">
        <v>1</v>
      </c>
      <c r="C80" s="239" t="s">
        <v>188</v>
      </c>
      <c r="D80" s="225">
        <v>79700</v>
      </c>
      <c r="E80" s="371">
        <v>8.0511572755691922E-3</v>
      </c>
      <c r="F80" s="375">
        <v>1.8035969752707937E-2</v>
      </c>
      <c r="G80" s="278">
        <v>1309.9910897114182</v>
      </c>
      <c r="H80" s="375">
        <v>1.2614343642146606</v>
      </c>
      <c r="I80" s="375">
        <v>1.9952154933612132E-2</v>
      </c>
    </row>
    <row r="81" spans="1:255" s="227" customFormat="1" ht="18" customHeight="1">
      <c r="B81" s="220">
        <v>20</v>
      </c>
      <c r="C81" s="239" t="s">
        <v>189</v>
      </c>
      <c r="D81" s="225">
        <v>192351</v>
      </c>
      <c r="E81" s="371">
        <v>1.9430968044077915E-2</v>
      </c>
      <c r="F81" s="375">
        <v>8.0919463122421931E-3</v>
      </c>
      <c r="G81" s="278">
        <v>1261.2174564208135</v>
      </c>
      <c r="H81" s="375">
        <v>1.2144685965971675</v>
      </c>
      <c r="I81" s="375">
        <v>2.0361584679600808E-2</v>
      </c>
    </row>
    <row r="82" spans="1:255" s="227" customFormat="1" ht="18" customHeight="1">
      <c r="B82" s="220">
        <v>48</v>
      </c>
      <c r="C82" s="239" t="s">
        <v>190</v>
      </c>
      <c r="D82" s="225">
        <v>295263</v>
      </c>
      <c r="E82" s="371">
        <v>2.9826961739728815E-2</v>
      </c>
      <c r="F82" s="375">
        <v>1.0116111198538613E-2</v>
      </c>
      <c r="G82" s="278">
        <v>1300.4756991902134</v>
      </c>
      <c r="H82" s="375">
        <v>1.2522716754859804</v>
      </c>
      <c r="I82" s="375">
        <v>2.0631922153354854E-2</v>
      </c>
    </row>
    <row r="83" spans="1:255" s="227" customFormat="1" ht="18" hidden="1" customHeight="1">
      <c r="B83" s="220"/>
      <c r="C83" s="239"/>
      <c r="D83" s="225"/>
      <c r="E83" s="371"/>
      <c r="F83" s="375"/>
      <c r="G83" s="278"/>
      <c r="H83" s="375"/>
      <c r="I83" s="375"/>
    </row>
    <row r="84" spans="1:255" s="223" customFormat="1" ht="18" customHeight="1">
      <c r="A84" s="12"/>
      <c r="B84" s="220">
        <v>26</v>
      </c>
      <c r="C84" s="221" t="s">
        <v>103</v>
      </c>
      <c r="D84" s="222">
        <v>71428</v>
      </c>
      <c r="E84" s="370">
        <v>7.2155340260897901E-3</v>
      </c>
      <c r="F84" s="370">
        <v>1.7391428205164816E-2</v>
      </c>
      <c r="G84" s="277">
        <v>1021.7453851430806</v>
      </c>
      <c r="H84" s="370">
        <v>0.98387290602194344</v>
      </c>
      <c r="I84" s="370">
        <v>2.4260328162153622E-2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3" customFormat="1" ht="18" hidden="1" customHeight="1">
      <c r="A85" s="12"/>
      <c r="B85" s="220"/>
      <c r="C85" s="221"/>
      <c r="D85" s="222"/>
      <c r="E85" s="370"/>
      <c r="F85" s="370"/>
      <c r="G85" s="277"/>
      <c r="H85" s="370"/>
      <c r="I85" s="370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3" customFormat="1" ht="18" customHeight="1">
      <c r="A86" s="12"/>
      <c r="B86" s="220">
        <v>51</v>
      </c>
      <c r="C86" s="239" t="s">
        <v>104</v>
      </c>
      <c r="D86" s="225">
        <v>8903</v>
      </c>
      <c r="E86" s="371">
        <v>8.9936578700617969E-4</v>
      </c>
      <c r="F86" s="375">
        <v>1.655629139072845E-2</v>
      </c>
      <c r="G86" s="278">
        <v>1044.8201291699436</v>
      </c>
      <c r="H86" s="375">
        <v>1.0060923510926378</v>
      </c>
      <c r="I86" s="375">
        <v>1.4584084633708194E-2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3" customFormat="1" ht="18" customHeight="1">
      <c r="A87" s="12"/>
      <c r="B87" s="220">
        <v>52</v>
      </c>
      <c r="C87" s="239" t="s">
        <v>105</v>
      </c>
      <c r="D87" s="225">
        <v>8228</v>
      </c>
      <c r="E87" s="371">
        <v>8.3117844496089486E-4</v>
      </c>
      <c r="F87" s="375">
        <v>2.0084304487974158E-2</v>
      </c>
      <c r="G87" s="278">
        <v>1002.5520734078759</v>
      </c>
      <c r="H87" s="375">
        <v>0.96539102230836393</v>
      </c>
      <c r="I87" s="375">
        <v>2.7308954497921034E-2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3" customFormat="1" ht="18" hidden="1" customHeight="1">
      <c r="A88" s="12"/>
      <c r="B88" s="220"/>
      <c r="C88" s="239"/>
      <c r="D88" s="225"/>
      <c r="E88" s="371"/>
      <c r="F88" s="375"/>
      <c r="G88" s="278"/>
      <c r="H88" s="375"/>
      <c r="I88" s="375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0"/>
      <c r="C89" s="221" t="s">
        <v>45</v>
      </c>
      <c r="D89" s="222">
        <v>9899198</v>
      </c>
      <c r="E89" s="370">
        <v>1</v>
      </c>
      <c r="F89" s="370">
        <v>1.1299996618510999E-2</v>
      </c>
      <c r="G89" s="277">
        <v>1038.4932636007486</v>
      </c>
      <c r="H89" s="370">
        <v>1</v>
      </c>
      <c r="I89" s="370">
        <v>2.1123915144101835E-2</v>
      </c>
    </row>
    <row r="90" spans="1:255" ht="18" customHeight="1">
      <c r="B90" s="240"/>
      <c r="D90" s="190"/>
      <c r="E90" s="241"/>
      <c r="F90" s="241"/>
      <c r="G90" s="242"/>
      <c r="H90" s="241"/>
      <c r="I90" s="241"/>
    </row>
    <row r="91" spans="1:255" ht="18" customHeight="1">
      <c r="B91" s="240"/>
      <c r="D91" s="202"/>
      <c r="E91" s="241"/>
      <c r="G91" s="242"/>
      <c r="H91" s="241"/>
      <c r="I91" s="241"/>
    </row>
    <row r="92" spans="1:255" ht="18" customHeight="1">
      <c r="B92" s="240"/>
      <c r="D92" s="202"/>
      <c r="H92" s="241"/>
      <c r="I92" s="241"/>
    </row>
    <row r="93" spans="1:255" ht="18" customHeight="1">
      <c r="B93" s="240"/>
      <c r="D93" s="202"/>
      <c r="H93" s="241"/>
      <c r="I93" s="241"/>
    </row>
    <row r="94" spans="1:255" ht="18" customHeight="1">
      <c r="B94" s="240"/>
      <c r="D94" s="202"/>
      <c r="H94" s="241"/>
      <c r="I94" s="241"/>
    </row>
    <row r="95" spans="1:255" ht="18" customHeight="1">
      <c r="B95" s="240"/>
      <c r="D95" s="202"/>
      <c r="H95" s="241"/>
      <c r="I95" s="241"/>
    </row>
    <row r="96" spans="1:255" ht="18" customHeight="1">
      <c r="B96" s="243"/>
      <c r="C96" s="244"/>
      <c r="D96" s="245"/>
      <c r="E96" s="244"/>
      <c r="F96" s="244"/>
      <c r="G96" s="244"/>
      <c r="H96" s="244"/>
      <c r="I96" s="244"/>
    </row>
    <row r="97" spans="2:9" ht="18" customHeight="1">
      <c r="B97" s="243"/>
      <c r="C97" s="244"/>
      <c r="D97" s="245"/>
      <c r="E97" s="244"/>
      <c r="F97" s="244"/>
      <c r="G97" s="244"/>
      <c r="H97" s="244"/>
      <c r="I97" s="244"/>
    </row>
    <row r="98" spans="2:9" ht="18" customHeight="1">
      <c r="B98" s="206"/>
      <c r="D98" s="202"/>
    </row>
    <row r="99" spans="2:9" ht="18" customHeight="1">
      <c r="B99" s="206"/>
      <c r="D99" s="202"/>
    </row>
    <row r="100" spans="2:9" ht="18" customHeight="1">
      <c r="B100" s="206"/>
      <c r="D100" s="202"/>
    </row>
    <row r="101" spans="2:9" ht="18" customHeight="1">
      <c r="B101" s="206"/>
      <c r="D101" s="202"/>
    </row>
    <row r="102" spans="2:9" ht="18" customHeight="1">
      <c r="B102" s="206"/>
      <c r="D102" s="202"/>
    </row>
    <row r="103" spans="2:9" ht="18" customHeight="1">
      <c r="B103" s="206"/>
      <c r="D103" s="202"/>
    </row>
    <row r="104" spans="2:9" ht="18" customHeight="1">
      <c r="B104" s="206"/>
      <c r="D104" s="202"/>
    </row>
    <row r="105" spans="2:9" ht="18" customHeight="1">
      <c r="B105" s="206"/>
      <c r="D105" s="202"/>
    </row>
    <row r="106" spans="2:9" ht="18" customHeight="1">
      <c r="B106" s="206"/>
      <c r="D106" s="202"/>
    </row>
    <row r="107" spans="2:9" ht="18" customHeight="1">
      <c r="B107" s="206"/>
      <c r="D107" s="202"/>
    </row>
    <row r="108" spans="2:9" ht="18" customHeight="1">
      <c r="B108" s="206"/>
      <c r="D108" s="202"/>
    </row>
    <row r="109" spans="2:9" ht="18" customHeight="1">
      <c r="B109" s="206"/>
      <c r="D109" s="202"/>
    </row>
    <row r="110" spans="2:9" ht="18" customHeight="1">
      <c r="B110" s="206"/>
      <c r="D110" s="202"/>
    </row>
    <row r="111" spans="2:9" ht="18" customHeight="1">
      <c r="B111" s="206"/>
      <c r="D111" s="202"/>
    </row>
    <row r="112" spans="2:9" ht="18" customHeight="1">
      <c r="B112" s="206"/>
      <c r="D112" s="202"/>
    </row>
    <row r="113" spans="2:4">
      <c r="B113" s="206"/>
      <c r="D113" s="202"/>
    </row>
    <row r="114" spans="2:4">
      <c r="B114" s="206"/>
      <c r="D114" s="202"/>
    </row>
    <row r="115" spans="2:4">
      <c r="B115" s="206"/>
      <c r="D115" s="202"/>
    </row>
    <row r="116" spans="2:4">
      <c r="B116" s="206"/>
      <c r="D116" s="202"/>
    </row>
    <row r="117" spans="2:4">
      <c r="B117" s="206"/>
      <c r="D117" s="202"/>
    </row>
    <row r="118" spans="2:4">
      <c r="B118" s="206"/>
      <c r="D118" s="202"/>
    </row>
    <row r="119" spans="2:4">
      <c r="B119" s="206"/>
      <c r="D119" s="202"/>
    </row>
    <row r="120" spans="2:4">
      <c r="B120" s="20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L86"/>
  <sheetViews>
    <sheetView showGridLines="0" showRowColHeaders="0" zoomScaleNormal="100" workbookViewId="0">
      <pane ySplit="5" topLeftCell="A18" activePane="bottomLeft" state="frozen"/>
      <selection activeCell="K20" sqref="K20"/>
      <selection pane="bottomLeft" activeCell="N76" sqref="N76"/>
    </sheetView>
  </sheetViews>
  <sheetFormatPr baseColWidth="10" defaultColWidth="10.28515625" defaultRowHeight="15.75"/>
  <cols>
    <col min="1" max="1" width="2.7109375" style="251" customWidth="1"/>
    <col min="2" max="2" width="7" style="274" customWidth="1"/>
    <col min="3" max="3" width="27.42578125" style="247" customWidth="1"/>
    <col min="4" max="4" width="20.7109375" style="248" customWidth="1"/>
    <col min="5" max="5" width="20.7109375" style="249" customWidth="1"/>
    <col min="6" max="7" width="20.7109375" style="250" customWidth="1"/>
    <col min="8" max="16384" width="10.28515625" style="251"/>
  </cols>
  <sheetData>
    <row r="1" spans="2:9">
      <c r="B1" s="246"/>
    </row>
    <row r="2" spans="2:9" s="247" customFormat="1" ht="22.7" customHeight="1">
      <c r="B2" s="252"/>
      <c r="C2" s="520" t="s">
        <v>161</v>
      </c>
      <c r="D2" s="521"/>
      <c r="E2" s="521"/>
      <c r="F2" s="521"/>
      <c r="G2" s="521"/>
    </row>
    <row r="3" spans="2:9" s="247" customFormat="1" ht="18.95" customHeight="1">
      <c r="B3" s="252"/>
      <c r="C3" s="520" t="s">
        <v>151</v>
      </c>
      <c r="D3" s="521"/>
      <c r="E3" s="521"/>
      <c r="F3" s="521"/>
      <c r="G3" s="521"/>
    </row>
    <row r="4" spans="2:9" ht="19.7" customHeight="1">
      <c r="B4" s="526" t="s">
        <v>167</v>
      </c>
      <c r="C4" s="522" t="s">
        <v>214</v>
      </c>
      <c r="D4" s="524" t="s">
        <v>162</v>
      </c>
      <c r="E4" s="253" t="s">
        <v>163</v>
      </c>
      <c r="F4" s="253"/>
      <c r="G4" s="254"/>
      <c r="I4" s="9" t="s">
        <v>178</v>
      </c>
    </row>
    <row r="5" spans="2:9" ht="19.7" customHeight="1">
      <c r="B5" s="527"/>
      <c r="C5" s="523"/>
      <c r="D5" s="525"/>
      <c r="E5" s="255" t="s">
        <v>4</v>
      </c>
      <c r="F5" s="256" t="s">
        <v>3</v>
      </c>
      <c r="G5" s="257" t="s">
        <v>6</v>
      </c>
    </row>
    <row r="6" spans="2:9">
      <c r="B6" s="258">
        <v>4</v>
      </c>
      <c r="C6" s="259" t="s">
        <v>53</v>
      </c>
      <c r="D6" s="260">
        <v>36316</v>
      </c>
      <c r="E6" s="376">
        <v>0.39744254363227927</v>
      </c>
      <c r="F6" s="376">
        <v>0.25622967538340163</v>
      </c>
      <c r="G6" s="376">
        <v>0.33062937572264861</v>
      </c>
    </row>
    <row r="7" spans="2:9">
      <c r="B7" s="261">
        <v>11</v>
      </c>
      <c r="C7" s="262" t="s">
        <v>54</v>
      </c>
      <c r="D7" s="263">
        <v>66858</v>
      </c>
      <c r="E7" s="377">
        <v>0.36915663105083979</v>
      </c>
      <c r="F7" s="377">
        <v>0.23251892000738342</v>
      </c>
      <c r="G7" s="377">
        <v>0.29684849884116399</v>
      </c>
      <c r="H7" s="247"/>
    </row>
    <row r="8" spans="2:9">
      <c r="B8" s="261">
        <v>14</v>
      </c>
      <c r="C8" s="262" t="s">
        <v>55</v>
      </c>
      <c r="D8" s="263">
        <v>57635</v>
      </c>
      <c r="E8" s="377">
        <v>0.3912942024988863</v>
      </c>
      <c r="F8" s="377">
        <v>0.25854138880925376</v>
      </c>
      <c r="G8" s="377">
        <v>0.33026760644089165</v>
      </c>
      <c r="H8" s="247"/>
    </row>
    <row r="9" spans="2:9">
      <c r="B9" s="261">
        <v>18</v>
      </c>
      <c r="C9" s="262" t="s">
        <v>56</v>
      </c>
      <c r="D9" s="263">
        <v>62534</v>
      </c>
      <c r="E9" s="377">
        <v>0.39038711854601554</v>
      </c>
      <c r="F9" s="377">
        <v>0.25301564347117494</v>
      </c>
      <c r="G9" s="377">
        <v>0.32766905080038777</v>
      </c>
      <c r="H9" s="247"/>
    </row>
    <row r="10" spans="2:9">
      <c r="B10" s="261">
        <v>21</v>
      </c>
      <c r="C10" s="262" t="s">
        <v>57</v>
      </c>
      <c r="D10" s="263">
        <v>30499</v>
      </c>
      <c r="E10" s="377">
        <v>0.38725224411109105</v>
      </c>
      <c r="F10" s="377">
        <v>0.22410726774973522</v>
      </c>
      <c r="G10" s="377">
        <v>0.305478766025641</v>
      </c>
      <c r="H10" s="247"/>
    </row>
    <row r="11" spans="2:9">
      <c r="B11" s="261">
        <v>23</v>
      </c>
      <c r="C11" s="262" t="s">
        <v>58</v>
      </c>
      <c r="D11" s="263">
        <v>54778</v>
      </c>
      <c r="E11" s="377">
        <v>0.46063114190582749</v>
      </c>
      <c r="F11" s="377">
        <v>0.29355955382708665</v>
      </c>
      <c r="G11" s="377">
        <v>0.37940157916608946</v>
      </c>
      <c r="H11" s="247"/>
    </row>
    <row r="12" spans="2:9">
      <c r="B12" s="261">
        <v>29</v>
      </c>
      <c r="C12" s="262" t="s">
        <v>59</v>
      </c>
      <c r="D12" s="263">
        <v>78219</v>
      </c>
      <c r="E12" s="377">
        <v>0.3520072594770644</v>
      </c>
      <c r="F12" s="377">
        <v>0.21123888630673043</v>
      </c>
      <c r="G12" s="377">
        <v>0.28386087663398102</v>
      </c>
      <c r="H12" s="247"/>
    </row>
    <row r="13" spans="2:9">
      <c r="B13" s="261">
        <v>41</v>
      </c>
      <c r="C13" s="262" t="s">
        <v>60</v>
      </c>
      <c r="D13" s="263">
        <v>110380</v>
      </c>
      <c r="E13" s="377">
        <v>0.34554005050029019</v>
      </c>
      <c r="F13" s="377">
        <v>0.22097364051698878</v>
      </c>
      <c r="G13" s="377">
        <v>0.28604599333475</v>
      </c>
      <c r="H13" s="247"/>
    </row>
    <row r="14" spans="2:9" s="268" customFormat="1">
      <c r="B14" s="264"/>
      <c r="C14" s="265" t="s">
        <v>52</v>
      </c>
      <c r="D14" s="266">
        <v>497219</v>
      </c>
      <c r="E14" s="378">
        <v>0.3768881956732415</v>
      </c>
      <c r="F14" s="378">
        <v>0.23767488405459256</v>
      </c>
      <c r="G14" s="378">
        <v>0.30958622132452013</v>
      </c>
      <c r="H14" s="267"/>
    </row>
    <row r="15" spans="2:9">
      <c r="B15" s="261">
        <v>22</v>
      </c>
      <c r="C15" s="262" t="s">
        <v>62</v>
      </c>
      <c r="D15" s="263">
        <v>13217</v>
      </c>
      <c r="E15" s="377">
        <v>0.32718304025304062</v>
      </c>
      <c r="F15" s="377">
        <v>0.16706637641589492</v>
      </c>
      <c r="G15" s="377">
        <v>0.24631010063361908</v>
      </c>
      <c r="H15" s="247"/>
    </row>
    <row r="16" spans="2:9">
      <c r="B16" s="261">
        <v>44</v>
      </c>
      <c r="C16" s="262" t="s">
        <v>63</v>
      </c>
      <c r="D16" s="263">
        <v>8900</v>
      </c>
      <c r="E16" s="377">
        <v>0.30961769243956799</v>
      </c>
      <c r="F16" s="377">
        <v>0.18848110858503844</v>
      </c>
      <c r="G16" s="377">
        <v>0.24740777805576405</v>
      </c>
      <c r="H16" s="247"/>
    </row>
    <row r="17" spans="2:8">
      <c r="B17" s="261">
        <v>50</v>
      </c>
      <c r="C17" s="262" t="s">
        <v>64</v>
      </c>
      <c r="D17" s="263">
        <v>40705</v>
      </c>
      <c r="E17" s="377">
        <v>0.25733789003399726</v>
      </c>
      <c r="F17" s="377">
        <v>0.1130707483384642</v>
      </c>
      <c r="G17" s="377">
        <v>0.18789842729408723</v>
      </c>
      <c r="H17" s="247"/>
    </row>
    <row r="18" spans="2:8" s="268" customFormat="1">
      <c r="B18" s="261"/>
      <c r="C18" s="265" t="s">
        <v>61</v>
      </c>
      <c r="D18" s="266">
        <v>62822</v>
      </c>
      <c r="E18" s="378">
        <v>0.2750450715390812</v>
      </c>
      <c r="F18" s="378">
        <v>0.13213389568095671</v>
      </c>
      <c r="G18" s="378">
        <v>0.20512234462852552</v>
      </c>
      <c r="H18" s="267"/>
    </row>
    <row r="19" spans="2:8" s="268" customFormat="1">
      <c r="B19" s="261">
        <v>33</v>
      </c>
      <c r="C19" s="265" t="s">
        <v>65</v>
      </c>
      <c r="D19" s="266">
        <v>45576</v>
      </c>
      <c r="E19" s="378">
        <v>0.21360129498844693</v>
      </c>
      <c r="F19" s="378">
        <v>8.7166577324204575E-2</v>
      </c>
      <c r="G19" s="378">
        <v>0.15162181043946904</v>
      </c>
      <c r="H19" s="267"/>
    </row>
    <row r="20" spans="2:8" s="268" customFormat="1">
      <c r="B20" s="261">
        <v>7</v>
      </c>
      <c r="C20" s="265" t="s">
        <v>184</v>
      </c>
      <c r="D20" s="266">
        <v>35784</v>
      </c>
      <c r="E20" s="378">
        <v>0.22917704815163428</v>
      </c>
      <c r="F20" s="378">
        <v>0.1195383977116405</v>
      </c>
      <c r="G20" s="378">
        <v>0.17895579115823165</v>
      </c>
      <c r="H20" s="267"/>
    </row>
    <row r="21" spans="2:8">
      <c r="B21" s="261">
        <v>35</v>
      </c>
      <c r="C21" s="262" t="s">
        <v>67</v>
      </c>
      <c r="D21" s="263">
        <v>48577</v>
      </c>
      <c r="E21" s="377">
        <v>0.32832743085130228</v>
      </c>
      <c r="F21" s="377">
        <v>0.21195132407743297</v>
      </c>
      <c r="G21" s="377">
        <v>0.26957718496978306</v>
      </c>
      <c r="H21" s="247"/>
    </row>
    <row r="22" spans="2:8">
      <c r="B22" s="261">
        <v>38</v>
      </c>
      <c r="C22" s="262" t="s">
        <v>68</v>
      </c>
      <c r="D22" s="263">
        <v>50954</v>
      </c>
      <c r="E22" s="377">
        <v>0.36763101098528023</v>
      </c>
      <c r="F22" s="377">
        <v>0.25733423140248468</v>
      </c>
      <c r="G22" s="377">
        <v>0.31327582708777796</v>
      </c>
      <c r="H22" s="247"/>
    </row>
    <row r="23" spans="2:8" s="268" customFormat="1">
      <c r="B23" s="261"/>
      <c r="C23" s="265" t="s">
        <v>66</v>
      </c>
      <c r="D23" s="266">
        <v>99531</v>
      </c>
      <c r="E23" s="378">
        <v>0.34720620610126846</v>
      </c>
      <c r="F23" s="378">
        <v>0.2332112118078076</v>
      </c>
      <c r="G23" s="378">
        <v>0.29030818501601302</v>
      </c>
      <c r="H23" s="267"/>
    </row>
    <row r="24" spans="2:8" s="268" customFormat="1">
      <c r="B24" s="261">
        <v>39</v>
      </c>
      <c r="C24" s="265" t="s">
        <v>69</v>
      </c>
      <c r="D24" s="266">
        <v>24548</v>
      </c>
      <c r="E24" s="378">
        <v>0.22630043753038406</v>
      </c>
      <c r="F24" s="378">
        <v>0.11219287380822075</v>
      </c>
      <c r="G24" s="378">
        <v>0.17108170078125545</v>
      </c>
      <c r="H24" s="267"/>
    </row>
    <row r="25" spans="2:8">
      <c r="B25" s="261">
        <v>5</v>
      </c>
      <c r="C25" s="262" t="s">
        <v>71</v>
      </c>
      <c r="D25" s="263">
        <v>14604</v>
      </c>
      <c r="E25" s="377">
        <v>0.45902274362237838</v>
      </c>
      <c r="F25" s="377">
        <v>0.30353620399326436</v>
      </c>
      <c r="G25" s="377">
        <v>0.37584928968499076</v>
      </c>
      <c r="H25" s="247"/>
    </row>
    <row r="26" spans="2:8">
      <c r="B26" s="261">
        <v>9</v>
      </c>
      <c r="C26" s="262" t="s">
        <v>72</v>
      </c>
      <c r="D26" s="263">
        <v>17647</v>
      </c>
      <c r="E26" s="377">
        <v>0.26136812102609075</v>
      </c>
      <c r="F26" s="377">
        <v>0.12565835674157302</v>
      </c>
      <c r="G26" s="377">
        <v>0.19354449538265811</v>
      </c>
      <c r="H26" s="247"/>
    </row>
    <row r="27" spans="2:8">
      <c r="B27" s="261">
        <v>24</v>
      </c>
      <c r="C27" s="262" t="s">
        <v>73</v>
      </c>
      <c r="D27" s="263">
        <v>29851</v>
      </c>
      <c r="E27" s="377">
        <v>0.27548949629816238</v>
      </c>
      <c r="F27" s="377">
        <v>0.14707924659317767</v>
      </c>
      <c r="G27" s="377">
        <v>0.2123462586340582</v>
      </c>
      <c r="H27" s="247"/>
    </row>
    <row r="28" spans="2:8">
      <c r="B28" s="261">
        <v>34</v>
      </c>
      <c r="C28" s="262" t="s">
        <v>74</v>
      </c>
      <c r="D28" s="263">
        <v>10500</v>
      </c>
      <c r="E28" s="377">
        <v>0.32858266168665223</v>
      </c>
      <c r="F28" s="377">
        <v>0.17123103169614798</v>
      </c>
      <c r="G28" s="377">
        <v>0.24635164938294776</v>
      </c>
      <c r="H28" s="247"/>
    </row>
    <row r="29" spans="2:8">
      <c r="B29" s="261">
        <v>37</v>
      </c>
      <c r="C29" s="262" t="s">
        <v>75</v>
      </c>
      <c r="D29" s="263">
        <v>26817</v>
      </c>
      <c r="E29" s="377">
        <v>0.39291736930860033</v>
      </c>
      <c r="F29" s="377">
        <v>0.27146317829457367</v>
      </c>
      <c r="G29" s="377">
        <v>0.33102503332839578</v>
      </c>
      <c r="H29" s="247"/>
    </row>
    <row r="30" spans="2:8">
      <c r="B30" s="261">
        <v>40</v>
      </c>
      <c r="C30" s="262" t="s">
        <v>76</v>
      </c>
      <c r="D30" s="263">
        <v>9401</v>
      </c>
      <c r="E30" s="377">
        <v>0.36726943942133816</v>
      </c>
      <c r="F30" s="377">
        <v>0.19042136771816717</v>
      </c>
      <c r="G30" s="377">
        <v>0.2768093751840292</v>
      </c>
      <c r="H30" s="247"/>
    </row>
    <row r="31" spans="2:8">
      <c r="B31" s="261">
        <v>42</v>
      </c>
      <c r="C31" s="262" t="s">
        <v>77</v>
      </c>
      <c r="D31" s="263">
        <v>5556</v>
      </c>
      <c r="E31" s="377">
        <v>0.32602641272122901</v>
      </c>
      <c r="F31" s="377">
        <v>0.17194610511287589</v>
      </c>
      <c r="G31" s="377">
        <v>0.24872414719312383</v>
      </c>
      <c r="H31" s="247"/>
    </row>
    <row r="32" spans="2:8">
      <c r="B32" s="261">
        <v>47</v>
      </c>
      <c r="C32" s="262" t="s">
        <v>78</v>
      </c>
      <c r="D32" s="263">
        <v>23834</v>
      </c>
      <c r="E32" s="377">
        <v>0.28247583467837001</v>
      </c>
      <c r="F32" s="377">
        <v>0.13287849775532207</v>
      </c>
      <c r="G32" s="377">
        <v>0.20320919446149649</v>
      </c>
      <c r="H32" s="247"/>
    </row>
    <row r="33" spans="2:8">
      <c r="B33" s="261">
        <v>49</v>
      </c>
      <c r="C33" s="262" t="s">
        <v>79</v>
      </c>
      <c r="D33" s="263">
        <v>19285</v>
      </c>
      <c r="E33" s="377">
        <v>0.46187260762977939</v>
      </c>
      <c r="F33" s="377">
        <v>0.34402801819572482</v>
      </c>
      <c r="G33" s="377">
        <v>0.40100224569574983</v>
      </c>
      <c r="H33" s="247"/>
    </row>
    <row r="34" spans="2:8" s="268" customFormat="1">
      <c r="B34" s="261"/>
      <c r="C34" s="265" t="s">
        <v>70</v>
      </c>
      <c r="D34" s="266">
        <v>157495</v>
      </c>
      <c r="E34" s="378">
        <v>0.32600788519998408</v>
      </c>
      <c r="F34" s="378">
        <v>0.18836935791481246</v>
      </c>
      <c r="G34" s="378">
        <v>0.25570483419247475</v>
      </c>
      <c r="H34" s="267"/>
    </row>
    <row r="35" spans="2:8">
      <c r="B35" s="261">
        <v>2</v>
      </c>
      <c r="C35" s="262" t="s">
        <v>81</v>
      </c>
      <c r="D35" s="263">
        <v>27724</v>
      </c>
      <c r="E35" s="377">
        <v>0.45437402398420695</v>
      </c>
      <c r="F35" s="377">
        <v>0.3132766347524954</v>
      </c>
      <c r="G35" s="377">
        <v>0.37868626299326602</v>
      </c>
      <c r="H35" s="247"/>
    </row>
    <row r="36" spans="2:8">
      <c r="B36" s="261">
        <v>13</v>
      </c>
      <c r="C36" s="262" t="s">
        <v>82</v>
      </c>
      <c r="D36" s="263">
        <v>37054</v>
      </c>
      <c r="E36" s="377">
        <v>0.46949684834176003</v>
      </c>
      <c r="F36" s="377">
        <v>0.28906702374059062</v>
      </c>
      <c r="G36" s="377">
        <v>0.36994438953285208</v>
      </c>
      <c r="H36" s="247"/>
    </row>
    <row r="37" spans="2:8">
      <c r="B37" s="261">
        <v>16</v>
      </c>
      <c r="C37" s="262" t="s">
        <v>83</v>
      </c>
      <c r="D37" s="263">
        <v>18753</v>
      </c>
      <c r="E37" s="377">
        <v>0.49575434439178517</v>
      </c>
      <c r="F37" s="377">
        <v>0.3582414870866919</v>
      </c>
      <c r="G37" s="377">
        <v>0.42073499057704389</v>
      </c>
      <c r="H37" s="247"/>
    </row>
    <row r="38" spans="2:8">
      <c r="B38" s="261">
        <v>19</v>
      </c>
      <c r="C38" s="262" t="s">
        <v>84</v>
      </c>
      <c r="D38" s="263">
        <v>9020</v>
      </c>
      <c r="E38" s="377">
        <v>0.30212808472374864</v>
      </c>
      <c r="F38" s="377">
        <v>0.13032801262936328</v>
      </c>
      <c r="G38" s="377">
        <v>0.21063939096725981</v>
      </c>
      <c r="H38" s="247"/>
    </row>
    <row r="39" spans="2:8">
      <c r="B39" s="261">
        <v>45</v>
      </c>
      <c r="C39" s="262" t="s">
        <v>85</v>
      </c>
      <c r="D39" s="263">
        <v>39668</v>
      </c>
      <c r="E39" s="377">
        <v>0.44363137004082093</v>
      </c>
      <c r="F39" s="377">
        <v>0.24570756446291092</v>
      </c>
      <c r="G39" s="377">
        <v>0.33440395201605083</v>
      </c>
      <c r="H39" s="247"/>
    </row>
    <row r="40" spans="2:8" s="270" customFormat="1">
      <c r="B40" s="261"/>
      <c r="C40" s="265" t="s">
        <v>80</v>
      </c>
      <c r="D40" s="266">
        <v>132219</v>
      </c>
      <c r="E40" s="378">
        <v>0.44217473834526233</v>
      </c>
      <c r="F40" s="378">
        <v>0.2705967555040556</v>
      </c>
      <c r="G40" s="378">
        <v>0.34850509635229276</v>
      </c>
      <c r="H40" s="269"/>
    </row>
    <row r="41" spans="2:8">
      <c r="B41" s="261">
        <v>8</v>
      </c>
      <c r="C41" s="262" t="s">
        <v>87</v>
      </c>
      <c r="D41" s="263">
        <v>183027</v>
      </c>
      <c r="E41" s="377">
        <v>0.18733051129970024</v>
      </c>
      <c r="F41" s="377">
        <v>7.8608410481121396E-2</v>
      </c>
      <c r="G41" s="377">
        <v>0.13951717408869849</v>
      </c>
      <c r="H41" s="247"/>
    </row>
    <row r="42" spans="2:8">
      <c r="B42" s="261">
        <v>17</v>
      </c>
      <c r="C42" s="262" t="s">
        <v>185</v>
      </c>
      <c r="D42" s="263">
        <v>26569</v>
      </c>
      <c r="E42" s="377">
        <v>0.21161505414839346</v>
      </c>
      <c r="F42" s="377">
        <v>0.10632475308041729</v>
      </c>
      <c r="G42" s="377">
        <v>0.16464544434873676</v>
      </c>
      <c r="H42" s="247"/>
    </row>
    <row r="43" spans="2:8">
      <c r="B43" s="261">
        <v>25</v>
      </c>
      <c r="C43" s="262" t="s">
        <v>191</v>
      </c>
      <c r="D43" s="263">
        <v>21220</v>
      </c>
      <c r="E43" s="377">
        <v>0.276386670134116</v>
      </c>
      <c r="F43" s="377">
        <v>0.13666537350747876</v>
      </c>
      <c r="G43" s="377">
        <v>0.21170883550163622</v>
      </c>
      <c r="H43" s="247"/>
    </row>
    <row r="44" spans="2:8">
      <c r="B44" s="261">
        <v>43</v>
      </c>
      <c r="C44" s="262" t="s">
        <v>88</v>
      </c>
      <c r="D44" s="263">
        <v>32109</v>
      </c>
      <c r="E44" s="377">
        <v>0.24755600703433059</v>
      </c>
      <c r="F44" s="377">
        <v>0.11433655743459997</v>
      </c>
      <c r="G44" s="377">
        <v>0.18436601036983447</v>
      </c>
      <c r="H44" s="247"/>
    </row>
    <row r="45" spans="2:8" s="270" customFormat="1">
      <c r="B45" s="261"/>
      <c r="C45" s="265" t="s">
        <v>86</v>
      </c>
      <c r="D45" s="266">
        <v>262925</v>
      </c>
      <c r="E45" s="378">
        <v>0.2001990306280293</v>
      </c>
      <c r="F45" s="378">
        <v>8.8429969855318383E-2</v>
      </c>
      <c r="G45" s="378">
        <v>0.15044729352228342</v>
      </c>
      <c r="H45" s="269"/>
    </row>
    <row r="46" spans="2:8">
      <c r="B46" s="261">
        <v>3</v>
      </c>
      <c r="C46" s="262" t="s">
        <v>90</v>
      </c>
      <c r="D46" s="263">
        <v>91765</v>
      </c>
      <c r="E46" s="377">
        <v>0.33658288103142403</v>
      </c>
      <c r="F46" s="377">
        <v>0.21972654372031308</v>
      </c>
      <c r="G46" s="377">
        <v>0.2807995128504065</v>
      </c>
      <c r="H46" s="247"/>
    </row>
    <row r="47" spans="2:8">
      <c r="B47" s="261">
        <v>12</v>
      </c>
      <c r="C47" s="262" t="s">
        <v>91</v>
      </c>
      <c r="D47" s="263">
        <v>31498</v>
      </c>
      <c r="E47" s="377">
        <v>0.30599856675144377</v>
      </c>
      <c r="F47" s="377">
        <v>0.15374031314249564</v>
      </c>
      <c r="G47" s="377">
        <v>0.23436360660128872</v>
      </c>
      <c r="H47" s="247"/>
    </row>
    <row r="48" spans="2:8">
      <c r="B48" s="261">
        <v>46</v>
      </c>
      <c r="C48" s="262" t="s">
        <v>92</v>
      </c>
      <c r="D48" s="263">
        <v>133898</v>
      </c>
      <c r="E48" s="377">
        <v>0.31393313254257615</v>
      </c>
      <c r="F48" s="377">
        <v>0.16329310496132962</v>
      </c>
      <c r="G48" s="377">
        <v>0.24244717777492092</v>
      </c>
      <c r="H48" s="247"/>
    </row>
    <row r="49" spans="2:8" s="270" customFormat="1">
      <c r="B49" s="261"/>
      <c r="C49" s="265" t="s">
        <v>89</v>
      </c>
      <c r="D49" s="266">
        <v>257161</v>
      </c>
      <c r="E49" s="378">
        <v>0.32014146493631446</v>
      </c>
      <c r="F49" s="378">
        <v>0.18032909498878086</v>
      </c>
      <c r="G49" s="378">
        <v>0.25374207922452868</v>
      </c>
      <c r="H49" s="269"/>
    </row>
    <row r="50" spans="2:8">
      <c r="B50" s="261">
        <v>6</v>
      </c>
      <c r="C50" s="262" t="s">
        <v>94</v>
      </c>
      <c r="D50" s="263">
        <v>59595</v>
      </c>
      <c r="E50" s="377">
        <v>0.50628530073472722</v>
      </c>
      <c r="F50" s="377">
        <v>0.37955143292260834</v>
      </c>
      <c r="G50" s="377">
        <v>0.43887297390843283</v>
      </c>
      <c r="H50" s="247"/>
    </row>
    <row r="51" spans="2:8">
      <c r="B51" s="261">
        <v>10</v>
      </c>
      <c r="C51" s="262" t="s">
        <v>95</v>
      </c>
      <c r="D51" s="263">
        <v>38612</v>
      </c>
      <c r="E51" s="377">
        <v>0.46812287259590285</v>
      </c>
      <c r="F51" s="377">
        <v>0.33560593501326258</v>
      </c>
      <c r="G51" s="377">
        <v>0.4016101016194627</v>
      </c>
      <c r="H51" s="247"/>
    </row>
    <row r="52" spans="2:8" s="270" customFormat="1">
      <c r="B52" s="261"/>
      <c r="C52" s="265" t="s">
        <v>93</v>
      </c>
      <c r="D52" s="266">
        <v>98207</v>
      </c>
      <c r="E52" s="378">
        <v>0.4898876606130213</v>
      </c>
      <c r="F52" s="378">
        <v>0.36195076606410703</v>
      </c>
      <c r="G52" s="378">
        <v>0.42342649201928134</v>
      </c>
      <c r="H52" s="269"/>
    </row>
    <row r="53" spans="2:8">
      <c r="B53" s="261">
        <v>15</v>
      </c>
      <c r="C53" s="262" t="s">
        <v>186</v>
      </c>
      <c r="D53" s="263">
        <v>82748</v>
      </c>
      <c r="E53" s="377">
        <v>0.35287201881088343</v>
      </c>
      <c r="F53" s="377">
        <v>0.18522130319035349</v>
      </c>
      <c r="G53" s="377">
        <v>0.27468489312756644</v>
      </c>
      <c r="H53" s="247"/>
    </row>
    <row r="54" spans="2:8">
      <c r="B54" s="261">
        <v>27</v>
      </c>
      <c r="C54" s="262" t="s">
        <v>97</v>
      </c>
      <c r="D54" s="263">
        <v>36109</v>
      </c>
      <c r="E54" s="377">
        <v>0.35104932369951258</v>
      </c>
      <c r="F54" s="377">
        <v>0.26833803037419757</v>
      </c>
      <c r="G54" s="377">
        <v>0.31426731303144501</v>
      </c>
      <c r="H54" s="247"/>
    </row>
    <row r="55" spans="2:8">
      <c r="B55" s="261">
        <v>32</v>
      </c>
      <c r="C55" s="262" t="s">
        <v>187</v>
      </c>
      <c r="D55" s="263">
        <v>37910</v>
      </c>
      <c r="E55" s="377">
        <v>0.41494356890399031</v>
      </c>
      <c r="F55" s="377">
        <v>0.28130814073675942</v>
      </c>
      <c r="G55" s="377">
        <v>0.35449453436941863</v>
      </c>
      <c r="H55" s="247"/>
    </row>
    <row r="56" spans="2:8">
      <c r="B56" s="261">
        <v>36</v>
      </c>
      <c r="C56" s="262" t="s">
        <v>98</v>
      </c>
      <c r="D56" s="263">
        <v>63267</v>
      </c>
      <c r="E56" s="377">
        <v>0.33824034957716137</v>
      </c>
      <c r="F56" s="377">
        <v>0.16593272171253823</v>
      </c>
      <c r="G56" s="377">
        <v>0.25786322452323407</v>
      </c>
      <c r="H56" s="247"/>
    </row>
    <row r="57" spans="2:8" s="270" customFormat="1">
      <c r="B57" s="261"/>
      <c r="C57" s="265" t="s">
        <v>96</v>
      </c>
      <c r="D57" s="266">
        <v>220034</v>
      </c>
      <c r="E57" s="378">
        <v>0.35674554197894348</v>
      </c>
      <c r="F57" s="378">
        <v>0.20409078853066823</v>
      </c>
      <c r="G57" s="378">
        <v>0.28633930128390317</v>
      </c>
      <c r="H57" s="269"/>
    </row>
    <row r="58" spans="2:8" s="270" customFormat="1">
      <c r="B58" s="261">
        <v>28</v>
      </c>
      <c r="C58" s="265" t="s">
        <v>99</v>
      </c>
      <c r="D58" s="266">
        <v>177750</v>
      </c>
      <c r="E58" s="378">
        <v>0.2060121575485053</v>
      </c>
      <c r="F58" s="378">
        <v>8.3607404033412117E-2</v>
      </c>
      <c r="G58" s="378">
        <v>0.14885289063520615</v>
      </c>
      <c r="H58" s="269"/>
    </row>
    <row r="59" spans="2:8" s="270" customFormat="1">
      <c r="B59" s="261">
        <v>30</v>
      </c>
      <c r="C59" s="265" t="s">
        <v>100</v>
      </c>
      <c r="D59" s="266">
        <v>72084</v>
      </c>
      <c r="E59" s="378">
        <v>0.35955473098330243</v>
      </c>
      <c r="F59" s="378">
        <v>0.20698530899672185</v>
      </c>
      <c r="G59" s="378">
        <v>0.28502402087740458</v>
      </c>
      <c r="H59" s="269"/>
    </row>
    <row r="60" spans="2:8" s="270" customFormat="1">
      <c r="B60" s="261">
        <v>31</v>
      </c>
      <c r="C60" s="265" t="s">
        <v>101</v>
      </c>
      <c r="D60" s="266">
        <v>22670</v>
      </c>
      <c r="E60" s="378">
        <v>0.23340477130449494</v>
      </c>
      <c r="F60" s="378">
        <v>8.8181438066813736E-2</v>
      </c>
      <c r="G60" s="378">
        <v>0.16160420869540423</v>
      </c>
      <c r="H60" s="269"/>
    </row>
    <row r="61" spans="2:8">
      <c r="B61" s="261">
        <v>1</v>
      </c>
      <c r="C61" s="262" t="s">
        <v>188</v>
      </c>
      <c r="D61" s="263">
        <v>8252</v>
      </c>
      <c r="E61" s="377">
        <v>0.15460345944868154</v>
      </c>
      <c r="F61" s="377">
        <v>5.177118601243115E-2</v>
      </c>
      <c r="G61" s="377">
        <v>0.10353826850690089</v>
      </c>
      <c r="H61" s="247"/>
    </row>
    <row r="62" spans="2:8">
      <c r="B62" s="261">
        <v>20</v>
      </c>
      <c r="C62" s="262" t="s">
        <v>189</v>
      </c>
      <c r="D62" s="263">
        <v>18894</v>
      </c>
      <c r="E62" s="377">
        <v>0.14299425124132054</v>
      </c>
      <c r="F62" s="377">
        <v>4.7572083952040073E-2</v>
      </c>
      <c r="G62" s="377">
        <v>9.8226679351809967E-2</v>
      </c>
      <c r="H62" s="247"/>
    </row>
    <row r="63" spans="2:8">
      <c r="B63" s="261">
        <v>48</v>
      </c>
      <c r="C63" s="262" t="s">
        <v>190</v>
      </c>
      <c r="D63" s="263">
        <v>33323</v>
      </c>
      <c r="E63" s="377">
        <v>0.16449411934672542</v>
      </c>
      <c r="F63" s="377">
        <v>5.7860025317695109E-2</v>
      </c>
      <c r="G63" s="377">
        <v>0.11285870562854133</v>
      </c>
      <c r="H63" s="247"/>
    </row>
    <row r="64" spans="2:8" s="270" customFormat="1">
      <c r="B64" s="261">
        <v>16</v>
      </c>
      <c r="C64" s="265" t="s">
        <v>164</v>
      </c>
      <c r="D64" s="266">
        <v>60469</v>
      </c>
      <c r="E64" s="378">
        <v>0.15569250619673355</v>
      </c>
      <c r="F64" s="378">
        <v>5.3573457769892557E-2</v>
      </c>
      <c r="G64" s="378">
        <v>0.10658823861212662</v>
      </c>
      <c r="H64" s="269"/>
    </row>
    <row r="65" spans="2:12" s="270" customFormat="1">
      <c r="B65" s="261">
        <v>26</v>
      </c>
      <c r="C65" s="265" t="s">
        <v>160</v>
      </c>
      <c r="D65" s="266">
        <v>15547</v>
      </c>
      <c r="E65" s="378">
        <v>0.28486263736263734</v>
      </c>
      <c r="F65" s="378">
        <v>0.14782459746488524</v>
      </c>
      <c r="G65" s="378">
        <v>0.21765974127793022</v>
      </c>
      <c r="H65" s="269"/>
    </row>
    <row r="66" spans="2:12">
      <c r="B66" s="261">
        <v>51</v>
      </c>
      <c r="C66" s="262" t="s">
        <v>104</v>
      </c>
      <c r="D66" s="263">
        <v>2152</v>
      </c>
      <c r="E66" s="377">
        <v>0.2978308026030369</v>
      </c>
      <c r="F66" s="377">
        <v>0.18145818774749592</v>
      </c>
      <c r="G66" s="377">
        <v>0.24171627541278221</v>
      </c>
      <c r="H66" s="247"/>
    </row>
    <row r="67" spans="2:12">
      <c r="B67" s="261">
        <v>52</v>
      </c>
      <c r="C67" s="262" t="s">
        <v>105</v>
      </c>
      <c r="D67" s="263">
        <v>2278</v>
      </c>
      <c r="E67" s="377">
        <v>0.32183908045977011</v>
      </c>
      <c r="F67" s="377">
        <v>0.22849936948297603</v>
      </c>
      <c r="G67" s="377">
        <v>0.27685950413223143</v>
      </c>
      <c r="H67" s="247"/>
    </row>
    <row r="68" spans="2:12" ht="18.600000000000001" customHeight="1">
      <c r="B68" s="271"/>
      <c r="C68" s="272" t="s">
        <v>45</v>
      </c>
      <c r="D68" s="273">
        <v>2246471</v>
      </c>
      <c r="E68" s="378">
        <v>0.28699249946623678</v>
      </c>
      <c r="F68" s="378">
        <v>0.16125455315669668</v>
      </c>
      <c r="G68" s="378">
        <v>0.22693464662490839</v>
      </c>
    </row>
    <row r="69" spans="2:12">
      <c r="C69" s="275"/>
      <c r="D69" s="302"/>
      <c r="E69" s="308"/>
      <c r="F69" s="303"/>
      <c r="G69" s="298"/>
      <c r="H69" s="303"/>
      <c r="I69" s="298"/>
    </row>
    <row r="70" spans="2:12">
      <c r="F70" s="344"/>
      <c r="G70" s="344"/>
      <c r="H70" s="247"/>
      <c r="I70" s="247"/>
    </row>
    <row r="73" spans="2:12">
      <c r="F73" s="344"/>
      <c r="G73" s="344"/>
      <c r="H73" s="247"/>
      <c r="I73" s="247"/>
    </row>
    <row r="74" spans="2:12">
      <c r="F74" s="344"/>
      <c r="G74" s="344"/>
      <c r="H74" s="247"/>
      <c r="I74" s="247"/>
    </row>
    <row r="75" spans="2:12">
      <c r="C75" s="446"/>
      <c r="D75" s="302"/>
      <c r="E75" s="308"/>
      <c r="F75" s="303"/>
      <c r="G75" s="298"/>
      <c r="H75" s="303"/>
      <c r="I75" s="298"/>
      <c r="J75" s="446"/>
      <c r="K75" s="446"/>
      <c r="L75" s="446"/>
    </row>
    <row r="76" spans="2:12">
      <c r="C76" s="446"/>
      <c r="D76" s="447"/>
      <c r="E76" s="448"/>
      <c r="F76" s="449"/>
      <c r="G76" s="449"/>
      <c r="H76" s="446"/>
      <c r="I76" s="446"/>
      <c r="J76" s="446"/>
      <c r="K76" s="446"/>
      <c r="L76" s="446"/>
    </row>
    <row r="77" spans="2:12">
      <c r="C77" s="446"/>
      <c r="D77" s="313"/>
      <c r="E77" s="289"/>
      <c r="F77" s="290"/>
      <c r="G77" s="314"/>
      <c r="H77" s="290"/>
      <c r="I77" s="315"/>
      <c r="J77" s="290"/>
      <c r="K77" s="446"/>
      <c r="L77" s="446"/>
    </row>
    <row r="78" spans="2:12">
      <c r="C78" s="446"/>
      <c r="D78" s="302"/>
      <c r="E78" s="297"/>
      <c r="F78" s="299"/>
      <c r="G78" s="298"/>
      <c r="H78" s="299"/>
      <c r="I78" s="298"/>
      <c r="J78" s="299"/>
      <c r="K78" s="446"/>
      <c r="L78" s="446"/>
    </row>
    <row r="79" spans="2:12">
      <c r="C79" s="446"/>
      <c r="D79" s="302"/>
      <c r="E79" s="308"/>
      <c r="F79" s="303"/>
      <c r="G79" s="298"/>
      <c r="H79" s="303"/>
      <c r="I79" s="298"/>
      <c r="J79" s="303"/>
      <c r="K79" s="446"/>
      <c r="L79" s="446"/>
    </row>
    <row r="80" spans="2:12">
      <c r="C80" s="446"/>
      <c r="D80" s="313"/>
      <c r="E80" s="289"/>
      <c r="F80" s="290"/>
      <c r="G80" s="314"/>
      <c r="H80" s="290"/>
      <c r="I80" s="315"/>
      <c r="J80" s="446"/>
      <c r="K80" s="446"/>
      <c r="L80" s="446"/>
    </row>
    <row r="81" spans="4:9">
      <c r="D81" s="302"/>
      <c r="E81" s="297"/>
      <c r="F81" s="299"/>
      <c r="G81" s="298"/>
      <c r="H81" s="299"/>
      <c r="I81" s="298"/>
    </row>
    <row r="82" spans="4:9">
      <c r="D82" s="302"/>
      <c r="E82" s="308"/>
      <c r="F82" s="303"/>
      <c r="G82" s="298"/>
      <c r="H82" s="303"/>
      <c r="I82" s="298"/>
    </row>
    <row r="83" spans="4:9">
      <c r="F83" s="344"/>
      <c r="G83" s="344"/>
      <c r="H83" s="247"/>
      <c r="I83" s="247"/>
    </row>
    <row r="84" spans="4:9">
      <c r="F84" s="344"/>
      <c r="G84" s="344"/>
      <c r="H84" s="247"/>
      <c r="I84" s="247"/>
    </row>
    <row r="85" spans="4:9">
      <c r="F85" s="344"/>
      <c r="G85" s="344"/>
      <c r="H85" s="247"/>
      <c r="I85" s="247"/>
    </row>
    <row r="86" spans="4:9">
      <c r="F86" s="344"/>
      <c r="G86" s="344"/>
      <c r="H86" s="247"/>
      <c r="I86" s="24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U96"/>
  <sheetViews>
    <sheetView showGridLines="0" showRowColHeaders="0" tabSelected="1" showOutlineSymbols="0" zoomScaleNormal="100" workbookViewId="0">
      <pane ySplit="8" topLeftCell="A9" activePane="bottomLeft" state="frozen"/>
      <selection activeCell="J28" sqref="J28"/>
      <selection pane="bottomLeft" activeCell="Q27" sqref="Q27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3.7109375" style="174" customWidth="1"/>
    <col min="10" max="16384" width="11.42578125" style="215"/>
  </cols>
  <sheetData>
    <row r="1" spans="1:23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3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35" s="214" customFormat="1" ht="18.75">
      <c r="A3" s="407"/>
      <c r="B3" s="8"/>
      <c r="C3" s="165" t="s">
        <v>201</v>
      </c>
      <c r="D3" s="207"/>
      <c r="E3" s="208"/>
      <c r="F3" s="207"/>
      <c r="G3" s="207"/>
      <c r="H3" s="207"/>
      <c r="I3" s="207"/>
    </row>
    <row r="4" spans="1:23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5" s="214" customFormat="1" ht="18.75">
      <c r="A5" s="407"/>
      <c r="B5" s="8"/>
      <c r="C5" s="169" t="s">
        <v>215</v>
      </c>
      <c r="D5" s="207"/>
      <c r="E5" s="208"/>
      <c r="F5" s="207"/>
      <c r="G5" s="207"/>
      <c r="H5" s="207"/>
      <c r="I5" s="207"/>
      <c r="M5" s="9" t="s">
        <v>178</v>
      </c>
    </row>
    <row r="6" spans="1:235" ht="2.4500000000000002" customHeight="1">
      <c r="C6" s="171"/>
      <c r="D6" s="172"/>
      <c r="E6" s="173"/>
      <c r="F6" s="172"/>
      <c r="G6" s="172"/>
      <c r="H6" s="172"/>
      <c r="I6" s="172"/>
    </row>
    <row r="7" spans="1:235" ht="69" customHeight="1">
      <c r="B7" s="216" t="s">
        <v>167</v>
      </c>
      <c r="C7" s="217" t="s">
        <v>47</v>
      </c>
      <c r="D7" s="216" t="s">
        <v>195</v>
      </c>
      <c r="E7" s="218" t="s">
        <v>196</v>
      </c>
      <c r="F7" s="216" t="s">
        <v>197</v>
      </c>
      <c r="G7" s="216" t="s">
        <v>198</v>
      </c>
      <c r="H7" s="216" t="s">
        <v>199</v>
      </c>
      <c r="I7" s="216" t="s">
        <v>200</v>
      </c>
    </row>
    <row r="8" spans="1:23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35" s="223" customFormat="1" ht="18" customHeight="1">
      <c r="A9" s="12"/>
      <c r="B9" s="220"/>
      <c r="C9" s="221" t="s">
        <v>52</v>
      </c>
      <c r="D9" s="222">
        <v>13998</v>
      </c>
      <c r="E9" s="222">
        <v>67.855142009541396</v>
      </c>
      <c r="F9" s="222">
        <v>212.125</v>
      </c>
      <c r="G9" s="222">
        <v>765.125</v>
      </c>
      <c r="H9" s="222">
        <v>461</v>
      </c>
      <c r="I9" s="222">
        <v>311.5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</row>
    <row r="10" spans="1:235" s="226" customFormat="1" ht="18" customHeight="1">
      <c r="B10" s="220">
        <v>4</v>
      </c>
      <c r="C10" s="224" t="s">
        <v>53</v>
      </c>
      <c r="D10" s="225">
        <v>858</v>
      </c>
      <c r="E10" s="225">
        <v>69.469615384615381</v>
      </c>
      <c r="F10" s="225">
        <v>84</v>
      </c>
      <c r="G10" s="225">
        <v>363</v>
      </c>
      <c r="H10" s="225">
        <v>243</v>
      </c>
      <c r="I10" s="225">
        <v>168</v>
      </c>
    </row>
    <row r="11" spans="1:235" s="227" customFormat="1" ht="18" customHeight="1">
      <c r="B11" s="220">
        <v>11</v>
      </c>
      <c r="C11" s="224" t="s">
        <v>54</v>
      </c>
      <c r="D11" s="225">
        <v>1131</v>
      </c>
      <c r="E11" s="225">
        <v>69.744031830238725</v>
      </c>
      <c r="F11" s="225">
        <v>136</v>
      </c>
      <c r="G11" s="225">
        <v>442</v>
      </c>
      <c r="H11" s="225">
        <v>309</v>
      </c>
      <c r="I11" s="225">
        <v>244</v>
      </c>
    </row>
    <row r="12" spans="1:235" s="227" customFormat="1" ht="18" customHeight="1">
      <c r="B12" s="220">
        <v>14</v>
      </c>
      <c r="C12" s="224" t="s">
        <v>55</v>
      </c>
      <c r="D12" s="225">
        <v>1264</v>
      </c>
      <c r="E12" s="225">
        <v>69.206107594936697</v>
      </c>
      <c r="F12" s="225">
        <v>125</v>
      </c>
      <c r="G12" s="225">
        <v>545</v>
      </c>
      <c r="H12" s="225">
        <v>350</v>
      </c>
      <c r="I12" s="225">
        <v>244</v>
      </c>
    </row>
    <row r="13" spans="1:235" s="227" customFormat="1" ht="18" customHeight="1">
      <c r="B13" s="220">
        <v>18</v>
      </c>
      <c r="C13" s="224" t="s">
        <v>56</v>
      </c>
      <c r="D13" s="225">
        <v>2406</v>
      </c>
      <c r="E13" s="225">
        <v>67.270590191188688</v>
      </c>
      <c r="F13" s="225">
        <v>304</v>
      </c>
      <c r="G13" s="225">
        <v>1011</v>
      </c>
      <c r="H13" s="225">
        <v>656</v>
      </c>
      <c r="I13" s="225">
        <v>435</v>
      </c>
    </row>
    <row r="14" spans="1:235" s="227" customFormat="1" ht="18" customHeight="1">
      <c r="B14" s="220">
        <v>21</v>
      </c>
      <c r="C14" s="224" t="s">
        <v>57</v>
      </c>
      <c r="D14" s="225">
        <v>916</v>
      </c>
      <c r="E14" s="225">
        <v>67.264192139737986</v>
      </c>
      <c r="F14" s="225">
        <v>111</v>
      </c>
      <c r="G14" s="225">
        <v>401</v>
      </c>
      <c r="H14" s="225">
        <v>243</v>
      </c>
      <c r="I14" s="225">
        <v>161</v>
      </c>
    </row>
    <row r="15" spans="1:235" s="227" customFormat="1" ht="18" customHeight="1">
      <c r="B15" s="220">
        <v>23</v>
      </c>
      <c r="C15" s="224" t="s">
        <v>58</v>
      </c>
      <c r="D15" s="225">
        <v>1644</v>
      </c>
      <c r="E15" s="225">
        <v>69.343862530413631</v>
      </c>
      <c r="F15" s="225">
        <v>133</v>
      </c>
      <c r="G15" s="225">
        <v>753</v>
      </c>
      <c r="H15" s="225">
        <v>445</v>
      </c>
      <c r="I15" s="225">
        <v>313</v>
      </c>
    </row>
    <row r="16" spans="1:235" s="227" customFormat="1" ht="18" customHeight="1">
      <c r="B16" s="220">
        <v>29</v>
      </c>
      <c r="C16" s="224" t="s">
        <v>59</v>
      </c>
      <c r="D16" s="225">
        <v>2228</v>
      </c>
      <c r="E16" s="225">
        <v>64.740798922800721</v>
      </c>
      <c r="F16" s="225">
        <v>334</v>
      </c>
      <c r="G16" s="225">
        <v>994</v>
      </c>
      <c r="H16" s="225">
        <v>548</v>
      </c>
      <c r="I16" s="225">
        <v>352</v>
      </c>
    </row>
    <row r="17" spans="1:437" s="227" customFormat="1" ht="18" customHeight="1">
      <c r="B17" s="220">
        <v>41</v>
      </c>
      <c r="C17" s="224" t="s">
        <v>60</v>
      </c>
      <c r="D17" s="225">
        <v>3551</v>
      </c>
      <c r="E17" s="225">
        <v>65.801937482399325</v>
      </c>
      <c r="F17" s="225">
        <v>470</v>
      </c>
      <c r="G17" s="225">
        <v>1612</v>
      </c>
      <c r="H17" s="225">
        <v>894</v>
      </c>
      <c r="I17" s="225">
        <v>575</v>
      </c>
    </row>
    <row r="18" spans="1:437" s="228" customFormat="1" ht="18" customHeight="1">
      <c r="A18" s="12"/>
      <c r="B18" s="220"/>
      <c r="C18" s="221" t="s">
        <v>61</v>
      </c>
      <c r="D18" s="222">
        <v>3757</v>
      </c>
      <c r="E18" s="222">
        <v>56.427640582188303</v>
      </c>
      <c r="F18" s="222">
        <v>294</v>
      </c>
      <c r="G18" s="222">
        <v>655</v>
      </c>
      <c r="H18" s="222">
        <v>209.66666666666666</v>
      </c>
      <c r="I18" s="222">
        <v>93.666666666666671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</row>
    <row r="19" spans="1:437" s="226" customFormat="1" ht="18" customHeight="1">
      <c r="B19" s="220">
        <v>22</v>
      </c>
      <c r="C19" s="224" t="s">
        <v>62</v>
      </c>
      <c r="D19" s="225">
        <v>597</v>
      </c>
      <c r="E19" s="225">
        <v>55.876063651591281</v>
      </c>
      <c r="F19" s="225">
        <v>132</v>
      </c>
      <c r="G19" s="225">
        <v>331</v>
      </c>
      <c r="H19" s="225">
        <v>80</v>
      </c>
      <c r="I19" s="225">
        <v>54</v>
      </c>
    </row>
    <row r="20" spans="1:437" s="227" customFormat="1" ht="18" customHeight="1">
      <c r="B20" s="220">
        <v>40</v>
      </c>
      <c r="C20" s="224" t="s">
        <v>63</v>
      </c>
      <c r="D20" s="225">
        <v>390</v>
      </c>
      <c r="E20" s="225">
        <v>57.876923076923077</v>
      </c>
      <c r="F20" s="225">
        <v>70</v>
      </c>
      <c r="G20" s="225">
        <v>222</v>
      </c>
      <c r="H20" s="225">
        <v>70</v>
      </c>
      <c r="I20" s="225">
        <v>28</v>
      </c>
    </row>
    <row r="21" spans="1:437" s="227" customFormat="1" ht="18" customHeight="1">
      <c r="B21" s="220">
        <v>50</v>
      </c>
      <c r="C21" s="227" t="s">
        <v>64</v>
      </c>
      <c r="D21" s="229">
        <v>2770</v>
      </c>
      <c r="E21" s="229">
        <v>55.529935018050537</v>
      </c>
      <c r="F21" s="229">
        <v>680</v>
      </c>
      <c r="G21" s="229">
        <v>1412</v>
      </c>
      <c r="H21" s="229">
        <v>479</v>
      </c>
      <c r="I21" s="229">
        <v>199</v>
      </c>
    </row>
    <row r="22" spans="1:437" s="223" customFormat="1" ht="18" customHeight="1">
      <c r="A22" s="12"/>
      <c r="B22" s="220">
        <v>33</v>
      </c>
      <c r="C22" s="221" t="s">
        <v>65</v>
      </c>
      <c r="D22" s="222">
        <v>3128</v>
      </c>
      <c r="E22" s="222">
        <v>53.483232097186708</v>
      </c>
      <c r="F22" s="222">
        <v>985</v>
      </c>
      <c r="G22" s="222">
        <v>1417</v>
      </c>
      <c r="H22" s="222">
        <v>484</v>
      </c>
      <c r="I22" s="222">
        <v>242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</row>
    <row r="23" spans="1:437" s="223" customFormat="1" ht="18" customHeight="1">
      <c r="A23" s="12"/>
      <c r="B23" s="220">
        <v>7</v>
      </c>
      <c r="C23" s="221" t="s">
        <v>184</v>
      </c>
      <c r="D23" s="222">
        <v>989</v>
      </c>
      <c r="E23" s="222">
        <v>59.654125379170878</v>
      </c>
      <c r="F23" s="222">
        <v>199</v>
      </c>
      <c r="G23" s="222">
        <v>474</v>
      </c>
      <c r="H23" s="222">
        <v>211</v>
      </c>
      <c r="I23" s="222">
        <v>105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</row>
    <row r="24" spans="1:437" s="223" customFormat="1" ht="18" customHeight="1">
      <c r="A24" s="12"/>
      <c r="B24" s="220"/>
      <c r="C24" s="221" t="s">
        <v>66</v>
      </c>
      <c r="D24" s="222">
        <v>2821</v>
      </c>
      <c r="E24" s="222">
        <v>66.196295078984349</v>
      </c>
      <c r="F24" s="222">
        <v>238</v>
      </c>
      <c r="G24" s="222">
        <v>572.5</v>
      </c>
      <c r="H24" s="222">
        <v>312.5</v>
      </c>
      <c r="I24" s="222">
        <v>287.5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</row>
    <row r="25" spans="1:437" s="226" customFormat="1" ht="18" customHeight="1">
      <c r="B25" s="220">
        <v>35</v>
      </c>
      <c r="C25" s="224" t="s">
        <v>67</v>
      </c>
      <c r="D25" s="225">
        <v>1409</v>
      </c>
      <c r="E25" s="225">
        <v>67.912434350603277</v>
      </c>
      <c r="F25" s="225">
        <v>238</v>
      </c>
      <c r="G25" s="225">
        <v>535</v>
      </c>
      <c r="H25" s="225">
        <v>297</v>
      </c>
      <c r="I25" s="225">
        <v>339</v>
      </c>
    </row>
    <row r="26" spans="1:437" s="227" customFormat="1" ht="18" customHeight="1">
      <c r="B26" s="220">
        <v>38</v>
      </c>
      <c r="C26" s="224" t="s">
        <v>68</v>
      </c>
      <c r="D26" s="225">
        <v>1412</v>
      </c>
      <c r="E26" s="225">
        <v>64.480155807365435</v>
      </c>
      <c r="F26" s="225">
        <v>238</v>
      </c>
      <c r="G26" s="225">
        <v>610</v>
      </c>
      <c r="H26" s="225">
        <v>328</v>
      </c>
      <c r="I26" s="225">
        <v>236</v>
      </c>
    </row>
    <row r="27" spans="1:437" s="227" customFormat="1" ht="18" customHeight="1">
      <c r="B27" s="220">
        <v>39</v>
      </c>
      <c r="C27" s="221" t="s">
        <v>69</v>
      </c>
      <c r="D27" s="222">
        <v>806</v>
      </c>
      <c r="E27" s="222">
        <v>58.391488833746898</v>
      </c>
      <c r="F27" s="222">
        <v>193</v>
      </c>
      <c r="G27" s="222">
        <v>364</v>
      </c>
      <c r="H27" s="222">
        <v>161</v>
      </c>
      <c r="I27" s="222">
        <v>88</v>
      </c>
    </row>
    <row r="28" spans="1:437" s="223" customFormat="1" ht="18" customHeight="1">
      <c r="A28" s="12"/>
      <c r="B28" s="220"/>
      <c r="C28" s="221" t="s">
        <v>70</v>
      </c>
      <c r="D28" s="222">
        <v>5749</v>
      </c>
      <c r="E28" s="222">
        <v>61.699299731311712</v>
      </c>
      <c r="F28" s="222">
        <v>126.44444444444444</v>
      </c>
      <c r="G28" s="222">
        <v>294.88888888888891</v>
      </c>
      <c r="H28" s="222">
        <v>132.66666666666666</v>
      </c>
      <c r="I28" s="222">
        <v>84.777777777777771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</row>
    <row r="29" spans="1:437" s="231" customFormat="1" ht="18" customHeight="1">
      <c r="A29" s="408"/>
      <c r="B29" s="230">
        <v>5</v>
      </c>
      <c r="C29" s="224" t="s">
        <v>71</v>
      </c>
      <c r="D29" s="225">
        <v>454</v>
      </c>
      <c r="E29" s="225">
        <v>62.803766519823789</v>
      </c>
      <c r="F29" s="225">
        <v>83</v>
      </c>
      <c r="G29" s="225">
        <v>199</v>
      </c>
      <c r="H29" s="225">
        <v>110</v>
      </c>
      <c r="I29" s="225">
        <v>62</v>
      </c>
    </row>
    <row r="30" spans="1:437" s="227" customFormat="1" ht="18" customHeight="1">
      <c r="B30" s="220">
        <v>9</v>
      </c>
      <c r="C30" s="224" t="s">
        <v>72</v>
      </c>
      <c r="D30" s="225">
        <v>1025</v>
      </c>
      <c r="E30" s="225">
        <v>60.305239024390239</v>
      </c>
      <c r="F30" s="225">
        <v>197</v>
      </c>
      <c r="G30" s="225">
        <v>513</v>
      </c>
      <c r="H30" s="225">
        <v>168</v>
      </c>
      <c r="I30" s="225">
        <v>147</v>
      </c>
    </row>
    <row r="31" spans="1:437" s="227" customFormat="1" ht="18" customHeight="1">
      <c r="B31" s="220">
        <v>24</v>
      </c>
      <c r="C31" s="224" t="s">
        <v>73</v>
      </c>
      <c r="D31" s="225">
        <v>1577</v>
      </c>
      <c r="E31" s="225">
        <v>58.003646163601779</v>
      </c>
      <c r="F31" s="225">
        <v>385</v>
      </c>
      <c r="G31" s="225">
        <v>702</v>
      </c>
      <c r="H31" s="225">
        <v>313</v>
      </c>
      <c r="I31" s="225">
        <v>177</v>
      </c>
    </row>
    <row r="32" spans="1:437" s="227" customFormat="1" ht="18" customHeight="1">
      <c r="B32" s="220">
        <v>34</v>
      </c>
      <c r="C32" s="227" t="s">
        <v>74</v>
      </c>
      <c r="D32" s="229">
        <v>543</v>
      </c>
      <c r="E32" s="229">
        <v>62.787863720073659</v>
      </c>
      <c r="F32" s="229">
        <v>104</v>
      </c>
      <c r="G32" s="229">
        <v>235</v>
      </c>
      <c r="H32" s="229">
        <v>122</v>
      </c>
      <c r="I32" s="229">
        <v>82</v>
      </c>
    </row>
    <row r="33" spans="1:235" s="227" customFormat="1" ht="18" customHeight="1">
      <c r="B33" s="220">
        <v>37</v>
      </c>
      <c r="C33" s="227" t="s">
        <v>75</v>
      </c>
      <c r="D33" s="229">
        <v>8</v>
      </c>
      <c r="E33" s="229">
        <v>60.75</v>
      </c>
      <c r="F33" s="229">
        <v>2</v>
      </c>
      <c r="G33" s="229">
        <v>4</v>
      </c>
      <c r="H33" s="229">
        <v>0</v>
      </c>
      <c r="I33" s="229">
        <v>2</v>
      </c>
    </row>
    <row r="34" spans="1:235" s="227" customFormat="1" ht="18" customHeight="1">
      <c r="B34" s="220">
        <v>40</v>
      </c>
      <c r="C34" s="224" t="s">
        <v>76</v>
      </c>
      <c r="D34" s="225">
        <v>469</v>
      </c>
      <c r="E34" s="225">
        <v>64.711321961620456</v>
      </c>
      <c r="F34" s="225">
        <v>58</v>
      </c>
      <c r="G34" s="225">
        <v>225</v>
      </c>
      <c r="H34" s="225">
        <v>112</v>
      </c>
      <c r="I34" s="225">
        <v>74</v>
      </c>
    </row>
    <row r="35" spans="1:235" s="227" customFormat="1" ht="18" customHeight="1">
      <c r="B35" s="220">
        <v>42</v>
      </c>
      <c r="C35" s="224" t="s">
        <v>77</v>
      </c>
      <c r="D35" s="225">
        <v>296</v>
      </c>
      <c r="E35" s="225">
        <v>63.583412162162169</v>
      </c>
      <c r="F35" s="225">
        <v>44</v>
      </c>
      <c r="G35" s="225">
        <v>140</v>
      </c>
      <c r="H35" s="225">
        <v>71</v>
      </c>
      <c r="I35" s="225">
        <v>41</v>
      </c>
    </row>
    <row r="36" spans="1:235" s="227" customFormat="1" ht="18" customHeight="1">
      <c r="B36" s="220">
        <v>47</v>
      </c>
      <c r="C36" s="224" t="s">
        <v>78</v>
      </c>
      <c r="D36" s="225">
        <v>893</v>
      </c>
      <c r="E36" s="225">
        <v>61.148902575587904</v>
      </c>
      <c r="F36" s="225">
        <v>172</v>
      </c>
      <c r="G36" s="225">
        <v>416</v>
      </c>
      <c r="H36" s="225">
        <v>192</v>
      </c>
      <c r="I36" s="225">
        <v>113</v>
      </c>
    </row>
    <row r="37" spans="1:235" s="227" customFormat="1" ht="18" customHeight="1">
      <c r="B37" s="220">
        <v>49</v>
      </c>
      <c r="C37" s="224" t="s">
        <v>79</v>
      </c>
      <c r="D37" s="225">
        <v>484</v>
      </c>
      <c r="E37" s="225">
        <v>61.199545454545458</v>
      </c>
      <c r="F37" s="225">
        <v>93</v>
      </c>
      <c r="G37" s="225">
        <v>220</v>
      </c>
      <c r="H37" s="225">
        <v>106</v>
      </c>
      <c r="I37" s="225">
        <v>65</v>
      </c>
    </row>
    <row r="38" spans="1:235" s="223" customFormat="1" ht="18" customHeight="1">
      <c r="A38" s="12"/>
      <c r="B38" s="220"/>
      <c r="C38" s="221" t="s">
        <v>80</v>
      </c>
      <c r="D38" s="222">
        <v>3493</v>
      </c>
      <c r="E38" s="222">
        <v>64.806611207592908</v>
      </c>
      <c r="F38" s="222">
        <v>106</v>
      </c>
      <c r="G38" s="222">
        <v>305.39999999999998</v>
      </c>
      <c r="H38" s="222">
        <v>169.4</v>
      </c>
      <c r="I38" s="222">
        <v>117.8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</row>
    <row r="39" spans="1:235" s="226" customFormat="1" ht="18" customHeight="1">
      <c r="B39" s="220">
        <v>2</v>
      </c>
      <c r="C39" s="224" t="s">
        <v>81</v>
      </c>
      <c r="D39" s="225">
        <v>917</v>
      </c>
      <c r="E39" s="225">
        <v>66.841275899672837</v>
      </c>
      <c r="F39" s="225">
        <v>132</v>
      </c>
      <c r="G39" s="225">
        <v>378</v>
      </c>
      <c r="H39" s="225">
        <v>237</v>
      </c>
      <c r="I39" s="225">
        <v>170</v>
      </c>
    </row>
    <row r="40" spans="1:235" s="227" customFormat="1" ht="18" customHeight="1">
      <c r="B40" s="220">
        <v>13</v>
      </c>
      <c r="C40" s="224" t="s">
        <v>82</v>
      </c>
      <c r="D40" s="225">
        <v>957</v>
      </c>
      <c r="E40" s="225">
        <v>66.980898641588297</v>
      </c>
      <c r="F40" s="225">
        <v>139</v>
      </c>
      <c r="G40" s="225">
        <v>395</v>
      </c>
      <c r="H40" s="225">
        <v>243</v>
      </c>
      <c r="I40" s="225">
        <v>180</v>
      </c>
    </row>
    <row r="41" spans="1:235" s="231" customFormat="1" ht="18" customHeight="1">
      <c r="A41" s="408"/>
      <c r="B41" s="230">
        <v>16</v>
      </c>
      <c r="C41" s="227" t="s">
        <v>83</v>
      </c>
      <c r="D41" s="225">
        <v>306</v>
      </c>
      <c r="E41" s="225">
        <v>63.352941176470587</v>
      </c>
      <c r="F41" s="225">
        <v>60</v>
      </c>
      <c r="G41" s="225">
        <v>125</v>
      </c>
      <c r="H41" s="225">
        <v>76</v>
      </c>
      <c r="I41" s="225">
        <v>45</v>
      </c>
    </row>
    <row r="42" spans="1:235" s="227" customFormat="1" ht="18" customHeight="1">
      <c r="B42" s="220">
        <v>19</v>
      </c>
      <c r="C42" s="227" t="s">
        <v>84</v>
      </c>
      <c r="D42" s="229">
        <v>458</v>
      </c>
      <c r="E42" s="229">
        <v>62.464606986899568</v>
      </c>
      <c r="F42" s="229">
        <v>73</v>
      </c>
      <c r="G42" s="229">
        <v>236</v>
      </c>
      <c r="H42" s="229">
        <v>80</v>
      </c>
      <c r="I42" s="229">
        <v>69</v>
      </c>
    </row>
    <row r="43" spans="1:235" s="227" customFormat="1" ht="18" customHeight="1">
      <c r="B43" s="220">
        <v>45</v>
      </c>
      <c r="C43" s="224" t="s">
        <v>85</v>
      </c>
      <c r="D43" s="225">
        <v>855</v>
      </c>
      <c r="E43" s="225">
        <v>64.393333333333331</v>
      </c>
      <c r="F43" s="225">
        <v>126</v>
      </c>
      <c r="G43" s="225">
        <v>393</v>
      </c>
      <c r="H43" s="225">
        <v>211</v>
      </c>
      <c r="I43" s="225">
        <v>125</v>
      </c>
    </row>
    <row r="44" spans="1:235" s="223" customFormat="1" ht="18" customHeight="1">
      <c r="A44" s="12"/>
      <c r="B44" s="220"/>
      <c r="C44" s="221" t="s">
        <v>86</v>
      </c>
      <c r="D44" s="222">
        <v>10129</v>
      </c>
      <c r="E44" s="222">
        <v>57.540544843149291</v>
      </c>
      <c r="F44" s="222">
        <v>547</v>
      </c>
      <c r="G44" s="222">
        <v>1312.25</v>
      </c>
      <c r="H44" s="222">
        <v>450.25</v>
      </c>
      <c r="I44" s="222">
        <v>222.75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</row>
    <row r="45" spans="1:235" s="226" customFormat="1" ht="18" customHeight="1">
      <c r="B45" s="220">
        <v>8</v>
      </c>
      <c r="C45" s="227" t="s">
        <v>87</v>
      </c>
      <c r="D45" s="229">
        <v>7134</v>
      </c>
      <c r="E45" s="229">
        <v>57.380821418559016</v>
      </c>
      <c r="F45" s="229">
        <v>1537</v>
      </c>
      <c r="G45" s="229">
        <v>3712</v>
      </c>
      <c r="H45" s="229">
        <v>1247</v>
      </c>
      <c r="I45" s="229">
        <v>638</v>
      </c>
    </row>
    <row r="46" spans="1:235" s="227" customFormat="1" ht="18" customHeight="1">
      <c r="B46" s="220">
        <v>17</v>
      </c>
      <c r="C46" s="227" t="s">
        <v>185</v>
      </c>
      <c r="D46" s="229">
        <v>626</v>
      </c>
      <c r="E46" s="229">
        <v>59.06789137380192</v>
      </c>
      <c r="F46" s="229">
        <v>128</v>
      </c>
      <c r="G46" s="229">
        <v>305</v>
      </c>
      <c r="H46" s="229">
        <v>131</v>
      </c>
      <c r="I46" s="229">
        <v>62</v>
      </c>
    </row>
    <row r="47" spans="1:235" s="231" customFormat="1" ht="18" customHeight="1">
      <c r="A47" s="408"/>
      <c r="B47" s="230">
        <v>25</v>
      </c>
      <c r="C47" s="227" t="s">
        <v>191</v>
      </c>
      <c r="D47" s="225">
        <v>1212</v>
      </c>
      <c r="E47" s="225">
        <v>56.354166666666664</v>
      </c>
      <c r="F47" s="225">
        <v>282</v>
      </c>
      <c r="G47" s="225">
        <v>620</v>
      </c>
      <c r="H47" s="225">
        <v>216</v>
      </c>
      <c r="I47" s="225">
        <v>94</v>
      </c>
    </row>
    <row r="48" spans="1:235" s="227" customFormat="1" ht="18" customHeight="1">
      <c r="B48" s="220">
        <v>43</v>
      </c>
      <c r="C48" s="227" t="s">
        <v>88</v>
      </c>
      <c r="D48" s="229">
        <v>1157</v>
      </c>
      <c r="E48" s="229">
        <v>57.359299913569572</v>
      </c>
      <c r="F48" s="229">
        <v>241</v>
      </c>
      <c r="G48" s="229">
        <v>612</v>
      </c>
      <c r="H48" s="229">
        <v>207</v>
      </c>
      <c r="I48" s="229">
        <v>97</v>
      </c>
    </row>
    <row r="49" spans="1:235" s="223" customFormat="1" ht="18" customHeight="1">
      <c r="A49" s="12"/>
      <c r="B49" s="220"/>
      <c r="C49" s="221" t="s">
        <v>89</v>
      </c>
      <c r="D49" s="222">
        <v>8301</v>
      </c>
      <c r="E49" s="222">
        <v>59.183621201975058</v>
      </c>
      <c r="F49" s="222">
        <v>509.66666666666669</v>
      </c>
      <c r="G49" s="222">
        <v>1388.6666666666667</v>
      </c>
      <c r="H49" s="222">
        <v>581.66666666666663</v>
      </c>
      <c r="I49" s="222">
        <v>287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</row>
    <row r="50" spans="1:235" s="226" customFormat="1" ht="18" customHeight="1">
      <c r="B50" s="220">
        <v>3</v>
      </c>
      <c r="C50" s="227" t="s">
        <v>90</v>
      </c>
      <c r="D50" s="229">
        <v>3378</v>
      </c>
      <c r="E50" s="229">
        <v>61.726296625222034</v>
      </c>
      <c r="F50" s="229">
        <v>548</v>
      </c>
      <c r="G50" s="229">
        <v>1630</v>
      </c>
      <c r="H50" s="229">
        <v>805</v>
      </c>
      <c r="I50" s="229">
        <v>395</v>
      </c>
    </row>
    <row r="51" spans="1:235" s="227" customFormat="1" ht="18" customHeight="1">
      <c r="B51" s="220">
        <v>12</v>
      </c>
      <c r="C51" s="227" t="s">
        <v>91</v>
      </c>
      <c r="D51" s="229">
        <v>1479</v>
      </c>
      <c r="E51" s="229">
        <v>57.542569303583505</v>
      </c>
      <c r="F51" s="229">
        <v>260</v>
      </c>
      <c r="G51" s="229">
        <v>846</v>
      </c>
      <c r="H51" s="229">
        <v>257</v>
      </c>
      <c r="I51" s="229">
        <v>116</v>
      </c>
    </row>
    <row r="52" spans="1:235" s="227" customFormat="1" ht="18" customHeight="1">
      <c r="B52" s="220">
        <v>46</v>
      </c>
      <c r="C52" s="227" t="s">
        <v>92</v>
      </c>
      <c r="D52" s="229">
        <v>3444</v>
      </c>
      <c r="E52" s="229">
        <v>58.281997677119627</v>
      </c>
      <c r="F52" s="229">
        <v>721</v>
      </c>
      <c r="G52" s="229">
        <v>1690</v>
      </c>
      <c r="H52" s="229">
        <v>683</v>
      </c>
      <c r="I52" s="229">
        <v>350</v>
      </c>
    </row>
    <row r="53" spans="1:235" s="223" customFormat="1" ht="18" customHeight="1">
      <c r="A53" s="12"/>
      <c r="B53" s="220"/>
      <c r="C53" s="221" t="s">
        <v>93</v>
      </c>
      <c r="D53" s="222">
        <v>2883</v>
      </c>
      <c r="E53" s="222">
        <v>65.18794654046016</v>
      </c>
      <c r="F53" s="222">
        <v>202</v>
      </c>
      <c r="G53" s="222">
        <v>648</v>
      </c>
      <c r="H53" s="222">
        <v>349.5</v>
      </c>
      <c r="I53" s="222">
        <v>242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</row>
    <row r="54" spans="1:235" s="226" customFormat="1" ht="18" customHeight="1">
      <c r="B54" s="220">
        <v>6</v>
      </c>
      <c r="C54" s="227" t="s">
        <v>94</v>
      </c>
      <c r="D54" s="229">
        <v>1649</v>
      </c>
      <c r="E54" s="229">
        <v>66.902886597938149</v>
      </c>
      <c r="F54" s="229">
        <v>226</v>
      </c>
      <c r="G54" s="229">
        <v>697</v>
      </c>
      <c r="H54" s="229">
        <v>425</v>
      </c>
      <c r="I54" s="229">
        <v>301</v>
      </c>
    </row>
    <row r="55" spans="1:235" s="227" customFormat="1" ht="18" customHeight="1">
      <c r="B55" s="220">
        <v>10</v>
      </c>
      <c r="C55" s="224" t="s">
        <v>95</v>
      </c>
      <c r="D55" s="225">
        <v>1234</v>
      </c>
      <c r="E55" s="225">
        <v>63.473006482982171</v>
      </c>
      <c r="F55" s="225">
        <v>178</v>
      </c>
      <c r="G55" s="225">
        <v>599</v>
      </c>
      <c r="H55" s="225">
        <v>274</v>
      </c>
      <c r="I55" s="225">
        <v>183</v>
      </c>
    </row>
    <row r="56" spans="1:235" s="223" customFormat="1" ht="18" customHeight="1">
      <c r="A56" s="12"/>
      <c r="B56" s="220"/>
      <c r="C56" s="221" t="s">
        <v>96</v>
      </c>
      <c r="D56" s="222">
        <v>5984</v>
      </c>
      <c r="E56" s="222">
        <v>54.144587039010595</v>
      </c>
      <c r="F56" s="222">
        <v>421.75</v>
      </c>
      <c r="G56" s="222">
        <v>662.25</v>
      </c>
      <c r="H56" s="222">
        <v>275.75</v>
      </c>
      <c r="I56" s="222">
        <v>136.25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</row>
    <row r="57" spans="1:235" s="226" customFormat="1" ht="18" customHeight="1">
      <c r="B57" s="220">
        <v>15</v>
      </c>
      <c r="C57" s="232" t="s">
        <v>186</v>
      </c>
      <c r="D57" s="233">
        <v>1301</v>
      </c>
      <c r="E57" s="233">
        <v>53.168308993082256</v>
      </c>
      <c r="F57" s="233">
        <v>386</v>
      </c>
      <c r="G57" s="233">
        <v>575</v>
      </c>
      <c r="H57" s="233">
        <v>239</v>
      </c>
      <c r="I57" s="233">
        <v>101</v>
      </c>
    </row>
    <row r="58" spans="1:235" s="227" customFormat="1" ht="18" customHeight="1">
      <c r="B58" s="220">
        <v>27</v>
      </c>
      <c r="C58" s="232" t="s">
        <v>97</v>
      </c>
      <c r="D58" s="233">
        <v>1189</v>
      </c>
      <c r="E58" s="233">
        <v>52.030992430613964</v>
      </c>
      <c r="F58" s="233">
        <v>422</v>
      </c>
      <c r="G58" s="233">
        <v>495</v>
      </c>
      <c r="H58" s="233">
        <v>180</v>
      </c>
      <c r="I58" s="233">
        <v>92</v>
      </c>
    </row>
    <row r="59" spans="1:235" s="227" customFormat="1" ht="18" customHeight="1">
      <c r="B59" s="234">
        <v>32</v>
      </c>
      <c r="C59" s="232" t="s">
        <v>187</v>
      </c>
      <c r="D59" s="233">
        <v>956</v>
      </c>
      <c r="E59" s="233">
        <v>53.390240585774066</v>
      </c>
      <c r="F59" s="233">
        <v>295</v>
      </c>
      <c r="G59" s="233">
        <v>421</v>
      </c>
      <c r="H59" s="233">
        <v>149</v>
      </c>
      <c r="I59" s="233">
        <v>91</v>
      </c>
    </row>
    <row r="60" spans="1:235" s="227" customFormat="1" ht="18" customHeight="1">
      <c r="B60" s="234">
        <v>36</v>
      </c>
      <c r="C60" s="236" t="s">
        <v>98</v>
      </c>
      <c r="D60" s="233">
        <v>2538</v>
      </c>
      <c r="E60" s="233">
        <v>57.988806146572102</v>
      </c>
      <c r="F60" s="233">
        <v>584</v>
      </c>
      <c r="G60" s="233">
        <v>1158</v>
      </c>
      <c r="H60" s="233">
        <v>535</v>
      </c>
      <c r="I60" s="233">
        <v>261</v>
      </c>
    </row>
    <row r="61" spans="1:235" s="223" customFormat="1" ht="18" customHeight="1">
      <c r="A61" s="12"/>
      <c r="B61" s="234">
        <v>28</v>
      </c>
      <c r="C61" s="237" t="s">
        <v>99</v>
      </c>
      <c r="D61" s="238">
        <v>6476</v>
      </c>
      <c r="E61" s="238">
        <v>59.278248919085854</v>
      </c>
      <c r="F61" s="238">
        <v>1183</v>
      </c>
      <c r="G61" s="238">
        <v>3380</v>
      </c>
      <c r="H61" s="238">
        <v>1292</v>
      </c>
      <c r="I61" s="238">
        <v>621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</row>
    <row r="62" spans="1:235" s="223" customFormat="1" ht="18" customHeight="1">
      <c r="A62" s="12"/>
      <c r="B62" s="234">
        <v>30</v>
      </c>
      <c r="C62" s="237" t="s">
        <v>100</v>
      </c>
      <c r="D62" s="238">
        <v>2112</v>
      </c>
      <c r="E62" s="238">
        <v>70.37833333333333</v>
      </c>
      <c r="F62" s="238">
        <v>222</v>
      </c>
      <c r="G62" s="238">
        <v>822</v>
      </c>
      <c r="H62" s="238">
        <v>605</v>
      </c>
      <c r="I62" s="238">
        <v>463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</row>
    <row r="63" spans="1:235" s="223" customFormat="1" ht="18" customHeight="1">
      <c r="A63" s="12"/>
      <c r="B63" s="220">
        <v>31</v>
      </c>
      <c r="C63" s="237" t="s">
        <v>101</v>
      </c>
      <c r="D63" s="238">
        <v>895</v>
      </c>
      <c r="E63" s="238">
        <v>61.399251396648047</v>
      </c>
      <c r="F63" s="238">
        <v>174</v>
      </c>
      <c r="G63" s="238">
        <v>421</v>
      </c>
      <c r="H63" s="238">
        <v>170</v>
      </c>
      <c r="I63" s="238">
        <v>130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</row>
    <row r="64" spans="1:235" s="223" customFormat="1" ht="18" customHeight="1">
      <c r="A64" s="12"/>
      <c r="B64" s="220"/>
      <c r="C64" s="221" t="s">
        <v>102</v>
      </c>
      <c r="D64" s="222">
        <v>5264</v>
      </c>
      <c r="E64" s="222">
        <v>56.115954795113403</v>
      </c>
      <c r="F64" s="222">
        <v>417.33333333333331</v>
      </c>
      <c r="G64" s="222">
        <v>907.33333333333337</v>
      </c>
      <c r="H64" s="222">
        <v>280.66666666666669</v>
      </c>
      <c r="I64" s="222">
        <v>149.33333333333334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</row>
    <row r="65" spans="1:235" s="226" customFormat="1" ht="18" customHeight="1">
      <c r="B65" s="220">
        <v>1</v>
      </c>
      <c r="C65" s="239" t="s">
        <v>188</v>
      </c>
      <c r="D65" s="225">
        <v>717</v>
      </c>
      <c r="E65" s="225">
        <v>54.768800557880049</v>
      </c>
      <c r="F65" s="225">
        <v>182</v>
      </c>
      <c r="G65" s="225">
        <v>382</v>
      </c>
      <c r="H65" s="225">
        <v>100</v>
      </c>
      <c r="I65" s="225">
        <v>53</v>
      </c>
    </row>
    <row r="66" spans="1:235" s="227" customFormat="1" ht="18" customHeight="1">
      <c r="B66" s="220">
        <v>20</v>
      </c>
      <c r="C66" s="239" t="s">
        <v>189</v>
      </c>
      <c r="D66" s="225">
        <v>944</v>
      </c>
      <c r="E66" s="225">
        <v>57.369555084745762</v>
      </c>
      <c r="F66" s="225">
        <v>206</v>
      </c>
      <c r="G66" s="225">
        <v>488</v>
      </c>
      <c r="H66" s="225">
        <v>162</v>
      </c>
      <c r="I66" s="225">
        <v>88</v>
      </c>
    </row>
    <row r="67" spans="1:235" s="227" customFormat="1" ht="18" customHeight="1">
      <c r="B67" s="220">
        <v>48</v>
      </c>
      <c r="C67" s="239" t="s">
        <v>190</v>
      </c>
      <c r="D67" s="225">
        <v>3603</v>
      </c>
      <c r="E67" s="225">
        <v>56.209508742714412</v>
      </c>
      <c r="F67" s="225">
        <v>864</v>
      </c>
      <c r="G67" s="225">
        <v>1852</v>
      </c>
      <c r="H67" s="225">
        <v>580</v>
      </c>
      <c r="I67" s="225">
        <v>307</v>
      </c>
    </row>
    <row r="68" spans="1:235" s="223" customFormat="1" ht="18" customHeight="1">
      <c r="A68" s="12"/>
      <c r="B68" s="220">
        <v>26</v>
      </c>
      <c r="C68" s="221" t="s">
        <v>103</v>
      </c>
      <c r="D68" s="222">
        <v>895</v>
      </c>
      <c r="E68" s="222">
        <v>57.629731843575414</v>
      </c>
      <c r="F68" s="222">
        <v>185</v>
      </c>
      <c r="G68" s="222">
        <v>464</v>
      </c>
      <c r="H68" s="222">
        <v>174</v>
      </c>
      <c r="I68" s="222">
        <v>72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</row>
    <row r="69" spans="1:235" s="223" customFormat="1" ht="18" customHeight="1">
      <c r="A69" s="12"/>
      <c r="B69" s="220">
        <v>51</v>
      </c>
      <c r="C69" s="239" t="s">
        <v>104</v>
      </c>
      <c r="D69" s="225">
        <v>131</v>
      </c>
      <c r="E69" s="225">
        <v>68.63358778625954</v>
      </c>
      <c r="F69" s="225">
        <v>18</v>
      </c>
      <c r="G69" s="225">
        <v>51</v>
      </c>
      <c r="H69" s="225">
        <v>35</v>
      </c>
      <c r="I69" s="225">
        <v>27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</row>
    <row r="70" spans="1:235" s="223" customFormat="1" ht="18" customHeight="1">
      <c r="A70" s="12"/>
      <c r="B70" s="220">
        <v>52</v>
      </c>
      <c r="C70" s="239" t="s">
        <v>105</v>
      </c>
      <c r="D70" s="225">
        <v>19</v>
      </c>
      <c r="E70" s="225">
        <v>72.473684210526315</v>
      </c>
      <c r="F70" s="225">
        <v>2</v>
      </c>
      <c r="G70" s="225">
        <v>9</v>
      </c>
      <c r="H70" s="225">
        <v>1</v>
      </c>
      <c r="I70" s="225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</row>
    <row r="71" spans="1:235" s="12" customFormat="1" ht="18" customHeight="1">
      <c r="B71" s="220"/>
      <c r="C71" s="221" t="s">
        <v>45</v>
      </c>
      <c r="D71" s="222">
        <v>77830</v>
      </c>
      <c r="E71" s="277">
        <v>60.747869844532971</v>
      </c>
      <c r="F71" s="222">
        <v>14944</v>
      </c>
      <c r="G71" s="222">
        <v>36896</v>
      </c>
      <c r="H71" s="222">
        <v>16306</v>
      </c>
      <c r="I71" s="222">
        <v>9684</v>
      </c>
    </row>
    <row r="72" spans="1:235" ht="18" customHeight="1">
      <c r="B72" s="240"/>
      <c r="D72" s="190"/>
      <c r="E72" s="241"/>
      <c r="F72" s="241"/>
      <c r="G72" s="242"/>
      <c r="H72" s="241"/>
      <c r="I72" s="241"/>
    </row>
    <row r="73" spans="1:235" ht="18" customHeight="1">
      <c r="B73" s="240"/>
      <c r="D73" s="202"/>
      <c r="E73" s="241"/>
      <c r="G73" s="242"/>
      <c r="H73" s="241"/>
      <c r="I73" s="241"/>
    </row>
    <row r="74" spans="1:235" ht="18" customHeight="1">
      <c r="B74" s="240"/>
      <c r="C74" s="528" t="s">
        <v>202</v>
      </c>
      <c r="D74" s="437" t="s">
        <v>4</v>
      </c>
      <c r="E74" s="437" t="s">
        <v>3</v>
      </c>
      <c r="F74" s="437" t="s">
        <v>203</v>
      </c>
      <c r="I74" s="241"/>
    </row>
    <row r="75" spans="1:235" ht="18" customHeight="1">
      <c r="B75" s="206"/>
      <c r="C75" s="529"/>
      <c r="D75" s="438">
        <v>74240</v>
      </c>
      <c r="E75" s="439">
        <v>3590</v>
      </c>
      <c r="F75" s="439">
        <f>SUM(D75:E75)</f>
        <v>77830</v>
      </c>
    </row>
    <row r="76" spans="1:235" ht="18" customHeight="1">
      <c r="B76" s="206"/>
      <c r="D76" s="202"/>
    </row>
    <row r="77" spans="1:235" ht="18" customHeight="1">
      <c r="B77" s="206"/>
      <c r="D77" s="442"/>
      <c r="E77" s="443"/>
    </row>
    <row r="78" spans="1:235" ht="18" customHeight="1">
      <c r="B78" s="206"/>
      <c r="C78" s="440"/>
      <c r="D78" s="451"/>
      <c r="E78" s="440"/>
      <c r="F78" s="440"/>
      <c r="G78" s="440"/>
    </row>
    <row r="79" spans="1:235" ht="18" customHeight="1">
      <c r="B79" s="206"/>
      <c r="C79" s="440"/>
      <c r="D79" s="442"/>
      <c r="E79" s="442"/>
      <c r="F79" s="442"/>
      <c r="G79" s="440"/>
    </row>
    <row r="80" spans="1:235" ht="18" customHeight="1">
      <c r="B80" s="206"/>
      <c r="C80" s="440"/>
      <c r="D80" s="451"/>
      <c r="E80" s="440"/>
      <c r="F80" s="440"/>
      <c r="G80" s="440"/>
    </row>
    <row r="81" spans="1:437" ht="18" customHeight="1">
      <c r="B81" s="206"/>
      <c r="D81" s="202"/>
    </row>
    <row r="82" spans="1:437" ht="18" customHeight="1">
      <c r="B82" s="450"/>
      <c r="C82" s="440"/>
      <c r="D82" s="451"/>
      <c r="E82" s="440"/>
      <c r="F82" s="440"/>
      <c r="G82" s="440"/>
      <c r="H82" s="440"/>
      <c r="I82" s="440"/>
    </row>
    <row r="83" spans="1:437" ht="18" customHeight="1">
      <c r="B83" s="450"/>
      <c r="C83" s="440"/>
      <c r="D83" s="451"/>
      <c r="E83" s="440"/>
      <c r="F83" s="440"/>
      <c r="G83" s="440"/>
      <c r="H83" s="440"/>
      <c r="I83" s="440"/>
    </row>
    <row r="84" spans="1:437" ht="18" customHeight="1">
      <c r="B84" s="450"/>
      <c r="C84" s="530"/>
      <c r="D84" s="530"/>
      <c r="E84" s="530"/>
      <c r="F84" s="530"/>
      <c r="G84" s="530"/>
      <c r="H84" s="530"/>
      <c r="I84" s="440"/>
    </row>
    <row r="85" spans="1:437" ht="18" customHeight="1">
      <c r="B85" s="450"/>
      <c r="C85" s="530"/>
      <c r="D85" s="530"/>
      <c r="E85" s="530"/>
      <c r="F85" s="441"/>
      <c r="G85" s="441"/>
      <c r="H85" s="441"/>
      <c r="I85" s="440"/>
    </row>
    <row r="86" spans="1:437" ht="18" customHeight="1">
      <c r="B86" s="450"/>
      <c r="C86" s="531"/>
      <c r="D86" s="531"/>
      <c r="E86" s="531"/>
      <c r="F86" s="452"/>
      <c r="G86" s="452"/>
      <c r="H86" s="452"/>
      <c r="I86" s="440"/>
    </row>
    <row r="87" spans="1:437" ht="18" customHeight="1">
      <c r="B87" s="450"/>
      <c r="C87" s="531"/>
      <c r="D87" s="531"/>
      <c r="E87" s="531"/>
      <c r="F87" s="452"/>
      <c r="G87" s="452"/>
      <c r="H87" s="452"/>
      <c r="I87" s="440"/>
    </row>
    <row r="88" spans="1:437" ht="18" customHeight="1">
      <c r="B88" s="450"/>
      <c r="C88" s="531"/>
      <c r="D88" s="531"/>
      <c r="E88" s="531"/>
      <c r="F88" s="452"/>
      <c r="G88" s="452"/>
      <c r="H88" s="452"/>
      <c r="I88" s="440"/>
    </row>
    <row r="89" spans="1:437" s="174" customFormat="1">
      <c r="A89" s="215"/>
      <c r="B89" s="450"/>
      <c r="C89" s="531"/>
      <c r="D89" s="531"/>
      <c r="E89" s="531"/>
      <c r="F89" s="452"/>
      <c r="G89" s="452"/>
      <c r="H89" s="452"/>
      <c r="I89" s="440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  <c r="IX89" s="215"/>
      <c r="IY89" s="215"/>
      <c r="IZ89" s="215"/>
      <c r="JA89" s="215"/>
      <c r="JB89" s="215"/>
      <c r="JC89" s="215"/>
      <c r="JD89" s="215"/>
      <c r="JE89" s="215"/>
      <c r="JF89" s="215"/>
      <c r="JG89" s="215"/>
      <c r="JH89" s="215"/>
      <c r="JI89" s="215"/>
      <c r="JJ89" s="215"/>
      <c r="JK89" s="215"/>
      <c r="JL89" s="215"/>
      <c r="JM89" s="215"/>
      <c r="JN89" s="215"/>
      <c r="JO89" s="215"/>
      <c r="JP89" s="215"/>
      <c r="JQ89" s="215"/>
      <c r="JR89" s="215"/>
      <c r="JS89" s="215"/>
      <c r="JT89" s="215"/>
      <c r="JU89" s="215"/>
      <c r="JV89" s="215"/>
      <c r="JW89" s="215"/>
      <c r="JX89" s="215"/>
      <c r="JY89" s="215"/>
      <c r="JZ89" s="215"/>
      <c r="KA89" s="215"/>
      <c r="KB89" s="215"/>
      <c r="KC89" s="215"/>
      <c r="KD89" s="215"/>
      <c r="KE89" s="215"/>
      <c r="KF89" s="215"/>
      <c r="KG89" s="215"/>
      <c r="KH89" s="215"/>
      <c r="KI89" s="215"/>
      <c r="KJ89" s="215"/>
      <c r="KK89" s="215"/>
      <c r="KL89" s="215"/>
      <c r="KM89" s="215"/>
      <c r="KN89" s="215"/>
      <c r="KO89" s="215"/>
      <c r="KP89" s="215"/>
      <c r="KQ89" s="215"/>
      <c r="KR89" s="215"/>
      <c r="KS89" s="215"/>
      <c r="KT89" s="215"/>
      <c r="KU89" s="215"/>
      <c r="KV89" s="215"/>
      <c r="KW89" s="215"/>
      <c r="KX89" s="215"/>
      <c r="KY89" s="215"/>
      <c r="KZ89" s="215"/>
      <c r="LA89" s="215"/>
      <c r="LB89" s="215"/>
      <c r="LC89" s="215"/>
      <c r="LD89" s="215"/>
      <c r="LE89" s="215"/>
      <c r="LF89" s="215"/>
      <c r="LG89" s="215"/>
      <c r="LH89" s="215"/>
      <c r="LI89" s="215"/>
      <c r="LJ89" s="215"/>
      <c r="LK89" s="215"/>
      <c r="LL89" s="215"/>
      <c r="LM89" s="215"/>
      <c r="LN89" s="215"/>
      <c r="LO89" s="215"/>
      <c r="LP89" s="215"/>
      <c r="LQ89" s="215"/>
      <c r="LR89" s="215"/>
      <c r="LS89" s="215"/>
      <c r="LT89" s="215"/>
      <c r="LU89" s="215"/>
      <c r="LV89" s="215"/>
      <c r="LW89" s="215"/>
      <c r="LX89" s="215"/>
      <c r="LY89" s="215"/>
      <c r="LZ89" s="215"/>
      <c r="MA89" s="215"/>
      <c r="MB89" s="215"/>
      <c r="MC89" s="215"/>
      <c r="MD89" s="215"/>
      <c r="ME89" s="215"/>
      <c r="MF89" s="215"/>
      <c r="MG89" s="215"/>
      <c r="MH89" s="215"/>
      <c r="MI89" s="215"/>
      <c r="MJ89" s="215"/>
      <c r="MK89" s="215"/>
      <c r="ML89" s="215"/>
      <c r="MM89" s="215"/>
      <c r="MN89" s="215"/>
      <c r="MO89" s="215"/>
      <c r="MP89" s="215"/>
      <c r="MQ89" s="215"/>
      <c r="MR89" s="215"/>
      <c r="MS89" s="215"/>
      <c r="MT89" s="215"/>
      <c r="MU89" s="215"/>
      <c r="MV89" s="215"/>
      <c r="MW89" s="215"/>
      <c r="MX89" s="215"/>
      <c r="MY89" s="215"/>
      <c r="MZ89" s="215"/>
      <c r="NA89" s="215"/>
      <c r="NB89" s="215"/>
      <c r="NC89" s="215"/>
      <c r="ND89" s="215"/>
      <c r="NE89" s="215"/>
      <c r="NF89" s="215"/>
      <c r="NG89" s="215"/>
      <c r="NH89" s="215"/>
      <c r="NI89" s="215"/>
      <c r="NJ89" s="215"/>
      <c r="NK89" s="215"/>
      <c r="NL89" s="215"/>
      <c r="NM89" s="215"/>
      <c r="NN89" s="215"/>
      <c r="NO89" s="215"/>
      <c r="NP89" s="215"/>
      <c r="NQ89" s="215"/>
      <c r="NR89" s="215"/>
      <c r="NS89" s="215"/>
      <c r="NT89" s="215"/>
      <c r="NU89" s="215"/>
      <c r="NV89" s="215"/>
      <c r="NW89" s="215"/>
      <c r="NX89" s="215"/>
      <c r="NY89" s="215"/>
      <c r="NZ89" s="215"/>
      <c r="OA89" s="215"/>
      <c r="OB89" s="215"/>
      <c r="OC89" s="215"/>
      <c r="OD89" s="215"/>
      <c r="OE89" s="215"/>
      <c r="OF89" s="215"/>
      <c r="OG89" s="215"/>
      <c r="OH89" s="215"/>
      <c r="OI89" s="215"/>
      <c r="OJ89" s="215"/>
      <c r="OK89" s="215"/>
      <c r="OL89" s="215"/>
      <c r="OM89" s="215"/>
      <c r="ON89" s="215"/>
      <c r="OO89" s="215"/>
      <c r="OP89" s="215"/>
      <c r="OQ89" s="215"/>
      <c r="OR89" s="215"/>
      <c r="OS89" s="215"/>
      <c r="OT89" s="215"/>
      <c r="OU89" s="215"/>
      <c r="OV89" s="215"/>
      <c r="OW89" s="215"/>
      <c r="OX89" s="215"/>
      <c r="OY89" s="215"/>
      <c r="OZ89" s="215"/>
      <c r="PA89" s="215"/>
      <c r="PB89" s="215"/>
      <c r="PC89" s="215"/>
      <c r="PD89" s="215"/>
      <c r="PE89" s="215"/>
      <c r="PF89" s="215"/>
      <c r="PG89" s="215"/>
      <c r="PH89" s="215"/>
      <c r="PI89" s="215"/>
      <c r="PJ89" s="215"/>
      <c r="PK89" s="215"/>
      <c r="PL89" s="215"/>
      <c r="PM89" s="215"/>
      <c r="PN89" s="215"/>
      <c r="PO89" s="215"/>
      <c r="PP89" s="215"/>
      <c r="PQ89" s="215"/>
      <c r="PR89" s="215"/>
      <c r="PS89" s="215"/>
      <c r="PT89" s="215"/>
      <c r="PU89" s="215"/>
    </row>
    <row r="90" spans="1:437" s="174" customFormat="1">
      <c r="A90" s="215"/>
      <c r="B90" s="450"/>
      <c r="C90" s="531"/>
      <c r="D90" s="531"/>
      <c r="E90" s="531"/>
      <c r="F90" s="452"/>
      <c r="G90" s="452"/>
      <c r="H90" s="452"/>
      <c r="I90" s="440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  <c r="IX90" s="215"/>
      <c r="IY90" s="215"/>
      <c r="IZ90" s="215"/>
      <c r="JA90" s="215"/>
      <c r="JB90" s="215"/>
      <c r="JC90" s="215"/>
      <c r="JD90" s="215"/>
      <c r="JE90" s="215"/>
      <c r="JF90" s="215"/>
      <c r="JG90" s="215"/>
      <c r="JH90" s="215"/>
      <c r="JI90" s="215"/>
      <c r="JJ90" s="215"/>
      <c r="JK90" s="215"/>
      <c r="JL90" s="215"/>
      <c r="JM90" s="215"/>
      <c r="JN90" s="215"/>
      <c r="JO90" s="215"/>
      <c r="JP90" s="215"/>
      <c r="JQ90" s="215"/>
      <c r="JR90" s="215"/>
      <c r="JS90" s="215"/>
      <c r="JT90" s="215"/>
      <c r="JU90" s="215"/>
      <c r="JV90" s="215"/>
      <c r="JW90" s="215"/>
      <c r="JX90" s="215"/>
      <c r="JY90" s="215"/>
      <c r="JZ90" s="215"/>
      <c r="KA90" s="215"/>
      <c r="KB90" s="215"/>
      <c r="KC90" s="215"/>
      <c r="KD90" s="215"/>
      <c r="KE90" s="215"/>
      <c r="KF90" s="215"/>
      <c r="KG90" s="215"/>
      <c r="KH90" s="215"/>
      <c r="KI90" s="215"/>
      <c r="KJ90" s="215"/>
      <c r="KK90" s="215"/>
      <c r="KL90" s="215"/>
      <c r="KM90" s="215"/>
      <c r="KN90" s="215"/>
      <c r="KO90" s="215"/>
      <c r="KP90" s="215"/>
      <c r="KQ90" s="215"/>
      <c r="KR90" s="215"/>
      <c r="KS90" s="215"/>
      <c r="KT90" s="215"/>
      <c r="KU90" s="215"/>
      <c r="KV90" s="215"/>
      <c r="KW90" s="215"/>
      <c r="KX90" s="215"/>
      <c r="KY90" s="215"/>
      <c r="KZ90" s="215"/>
      <c r="LA90" s="215"/>
      <c r="LB90" s="215"/>
      <c r="LC90" s="215"/>
      <c r="LD90" s="215"/>
      <c r="LE90" s="215"/>
      <c r="LF90" s="215"/>
      <c r="LG90" s="215"/>
      <c r="LH90" s="215"/>
      <c r="LI90" s="215"/>
      <c r="LJ90" s="215"/>
      <c r="LK90" s="215"/>
      <c r="LL90" s="215"/>
      <c r="LM90" s="215"/>
      <c r="LN90" s="215"/>
      <c r="LO90" s="215"/>
      <c r="LP90" s="215"/>
      <c r="LQ90" s="215"/>
      <c r="LR90" s="215"/>
      <c r="LS90" s="215"/>
      <c r="LT90" s="215"/>
      <c r="LU90" s="215"/>
      <c r="LV90" s="215"/>
      <c r="LW90" s="215"/>
      <c r="LX90" s="215"/>
      <c r="LY90" s="215"/>
      <c r="LZ90" s="215"/>
      <c r="MA90" s="215"/>
      <c r="MB90" s="215"/>
      <c r="MC90" s="215"/>
      <c r="MD90" s="215"/>
      <c r="ME90" s="215"/>
      <c r="MF90" s="215"/>
      <c r="MG90" s="215"/>
      <c r="MH90" s="215"/>
      <c r="MI90" s="215"/>
      <c r="MJ90" s="215"/>
      <c r="MK90" s="215"/>
      <c r="ML90" s="215"/>
      <c r="MM90" s="215"/>
      <c r="MN90" s="215"/>
      <c r="MO90" s="215"/>
      <c r="MP90" s="215"/>
      <c r="MQ90" s="215"/>
      <c r="MR90" s="215"/>
      <c r="MS90" s="215"/>
      <c r="MT90" s="215"/>
      <c r="MU90" s="215"/>
      <c r="MV90" s="215"/>
      <c r="MW90" s="215"/>
      <c r="MX90" s="215"/>
      <c r="MY90" s="215"/>
      <c r="MZ90" s="215"/>
      <c r="NA90" s="215"/>
      <c r="NB90" s="215"/>
      <c r="NC90" s="215"/>
      <c r="ND90" s="215"/>
      <c r="NE90" s="215"/>
      <c r="NF90" s="215"/>
      <c r="NG90" s="215"/>
      <c r="NH90" s="215"/>
      <c r="NI90" s="215"/>
      <c r="NJ90" s="215"/>
      <c r="NK90" s="215"/>
      <c r="NL90" s="215"/>
      <c r="NM90" s="215"/>
      <c r="NN90" s="215"/>
      <c r="NO90" s="215"/>
      <c r="NP90" s="215"/>
      <c r="NQ90" s="215"/>
      <c r="NR90" s="215"/>
      <c r="NS90" s="215"/>
      <c r="NT90" s="215"/>
      <c r="NU90" s="215"/>
      <c r="NV90" s="215"/>
      <c r="NW90" s="215"/>
      <c r="NX90" s="215"/>
      <c r="NY90" s="215"/>
      <c r="NZ90" s="215"/>
      <c r="OA90" s="215"/>
      <c r="OB90" s="215"/>
      <c r="OC90" s="215"/>
      <c r="OD90" s="215"/>
      <c r="OE90" s="215"/>
      <c r="OF90" s="215"/>
      <c r="OG90" s="215"/>
      <c r="OH90" s="215"/>
      <c r="OI90" s="215"/>
      <c r="OJ90" s="215"/>
      <c r="OK90" s="215"/>
      <c r="OL90" s="215"/>
      <c r="OM90" s="215"/>
      <c r="ON90" s="215"/>
      <c r="OO90" s="215"/>
      <c r="OP90" s="215"/>
      <c r="OQ90" s="215"/>
      <c r="OR90" s="215"/>
      <c r="OS90" s="215"/>
      <c r="OT90" s="215"/>
      <c r="OU90" s="215"/>
      <c r="OV90" s="215"/>
      <c r="OW90" s="215"/>
      <c r="OX90" s="215"/>
      <c r="OY90" s="215"/>
      <c r="OZ90" s="215"/>
      <c r="PA90" s="215"/>
      <c r="PB90" s="215"/>
      <c r="PC90" s="215"/>
      <c r="PD90" s="215"/>
      <c r="PE90" s="215"/>
      <c r="PF90" s="215"/>
      <c r="PG90" s="215"/>
      <c r="PH90" s="215"/>
      <c r="PI90" s="215"/>
      <c r="PJ90" s="215"/>
      <c r="PK90" s="215"/>
      <c r="PL90" s="215"/>
      <c r="PM90" s="215"/>
      <c r="PN90" s="215"/>
      <c r="PO90" s="215"/>
      <c r="PP90" s="215"/>
      <c r="PQ90" s="215"/>
      <c r="PR90" s="215"/>
      <c r="PS90" s="215"/>
      <c r="PT90" s="215"/>
      <c r="PU90" s="215"/>
    </row>
    <row r="91" spans="1:437" s="174" customFormat="1">
      <c r="A91" s="215"/>
      <c r="B91" s="450"/>
      <c r="C91" s="532"/>
      <c r="D91" s="532"/>
      <c r="E91" s="532"/>
      <c r="F91" s="442"/>
      <c r="G91" s="442"/>
      <c r="H91" s="442"/>
      <c r="I91" s="440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  <c r="IX91" s="215"/>
      <c r="IY91" s="215"/>
      <c r="IZ91" s="215"/>
      <c r="JA91" s="215"/>
      <c r="JB91" s="215"/>
      <c r="JC91" s="215"/>
      <c r="JD91" s="215"/>
      <c r="JE91" s="215"/>
      <c r="JF91" s="215"/>
      <c r="JG91" s="215"/>
      <c r="JH91" s="215"/>
      <c r="JI91" s="215"/>
      <c r="JJ91" s="215"/>
      <c r="JK91" s="215"/>
      <c r="JL91" s="215"/>
      <c r="JM91" s="215"/>
      <c r="JN91" s="215"/>
      <c r="JO91" s="215"/>
      <c r="JP91" s="215"/>
      <c r="JQ91" s="215"/>
      <c r="JR91" s="215"/>
      <c r="JS91" s="215"/>
      <c r="JT91" s="215"/>
      <c r="JU91" s="215"/>
      <c r="JV91" s="215"/>
      <c r="JW91" s="215"/>
      <c r="JX91" s="215"/>
      <c r="JY91" s="215"/>
      <c r="JZ91" s="215"/>
      <c r="KA91" s="215"/>
      <c r="KB91" s="215"/>
      <c r="KC91" s="215"/>
      <c r="KD91" s="215"/>
      <c r="KE91" s="215"/>
      <c r="KF91" s="215"/>
      <c r="KG91" s="215"/>
      <c r="KH91" s="215"/>
      <c r="KI91" s="215"/>
      <c r="KJ91" s="215"/>
      <c r="KK91" s="215"/>
      <c r="KL91" s="215"/>
      <c r="KM91" s="215"/>
      <c r="KN91" s="215"/>
      <c r="KO91" s="215"/>
      <c r="KP91" s="215"/>
      <c r="KQ91" s="215"/>
      <c r="KR91" s="215"/>
      <c r="KS91" s="215"/>
      <c r="KT91" s="215"/>
      <c r="KU91" s="215"/>
      <c r="KV91" s="215"/>
      <c r="KW91" s="215"/>
      <c r="KX91" s="215"/>
      <c r="KY91" s="215"/>
      <c r="KZ91" s="215"/>
      <c r="LA91" s="215"/>
      <c r="LB91" s="215"/>
      <c r="LC91" s="215"/>
      <c r="LD91" s="215"/>
      <c r="LE91" s="215"/>
      <c r="LF91" s="215"/>
      <c r="LG91" s="215"/>
      <c r="LH91" s="215"/>
      <c r="LI91" s="215"/>
      <c r="LJ91" s="215"/>
      <c r="LK91" s="215"/>
      <c r="LL91" s="215"/>
      <c r="LM91" s="215"/>
      <c r="LN91" s="215"/>
      <c r="LO91" s="215"/>
      <c r="LP91" s="215"/>
      <c r="LQ91" s="215"/>
      <c r="LR91" s="215"/>
      <c r="LS91" s="215"/>
      <c r="LT91" s="215"/>
      <c r="LU91" s="215"/>
      <c r="LV91" s="215"/>
      <c r="LW91" s="215"/>
      <c r="LX91" s="215"/>
      <c r="LY91" s="215"/>
      <c r="LZ91" s="215"/>
      <c r="MA91" s="215"/>
      <c r="MB91" s="215"/>
      <c r="MC91" s="215"/>
      <c r="MD91" s="215"/>
      <c r="ME91" s="215"/>
      <c r="MF91" s="215"/>
      <c r="MG91" s="215"/>
      <c r="MH91" s="215"/>
      <c r="MI91" s="215"/>
      <c r="MJ91" s="215"/>
      <c r="MK91" s="215"/>
      <c r="ML91" s="215"/>
      <c r="MM91" s="215"/>
      <c r="MN91" s="215"/>
      <c r="MO91" s="215"/>
      <c r="MP91" s="215"/>
      <c r="MQ91" s="215"/>
      <c r="MR91" s="215"/>
      <c r="MS91" s="215"/>
      <c r="MT91" s="215"/>
      <c r="MU91" s="215"/>
      <c r="MV91" s="215"/>
      <c r="MW91" s="215"/>
      <c r="MX91" s="215"/>
      <c r="MY91" s="215"/>
      <c r="MZ91" s="215"/>
      <c r="NA91" s="215"/>
      <c r="NB91" s="215"/>
      <c r="NC91" s="215"/>
      <c r="ND91" s="215"/>
      <c r="NE91" s="215"/>
      <c r="NF91" s="215"/>
      <c r="NG91" s="215"/>
      <c r="NH91" s="215"/>
      <c r="NI91" s="215"/>
      <c r="NJ91" s="215"/>
      <c r="NK91" s="215"/>
      <c r="NL91" s="215"/>
      <c r="NM91" s="215"/>
      <c r="NN91" s="215"/>
      <c r="NO91" s="215"/>
      <c r="NP91" s="215"/>
      <c r="NQ91" s="215"/>
      <c r="NR91" s="215"/>
      <c r="NS91" s="215"/>
      <c r="NT91" s="215"/>
      <c r="NU91" s="215"/>
      <c r="NV91" s="215"/>
      <c r="NW91" s="215"/>
      <c r="NX91" s="215"/>
      <c r="NY91" s="215"/>
      <c r="NZ91" s="215"/>
      <c r="OA91" s="215"/>
      <c r="OB91" s="215"/>
      <c r="OC91" s="215"/>
      <c r="OD91" s="215"/>
      <c r="OE91" s="215"/>
      <c r="OF91" s="215"/>
      <c r="OG91" s="215"/>
      <c r="OH91" s="215"/>
      <c r="OI91" s="215"/>
      <c r="OJ91" s="215"/>
      <c r="OK91" s="215"/>
      <c r="OL91" s="215"/>
      <c r="OM91" s="215"/>
      <c r="ON91" s="215"/>
      <c r="OO91" s="215"/>
      <c r="OP91" s="215"/>
      <c r="OQ91" s="215"/>
      <c r="OR91" s="215"/>
      <c r="OS91" s="215"/>
      <c r="OT91" s="215"/>
      <c r="OU91" s="215"/>
      <c r="OV91" s="215"/>
      <c r="OW91" s="215"/>
      <c r="OX91" s="215"/>
      <c r="OY91" s="215"/>
      <c r="OZ91" s="215"/>
      <c r="PA91" s="215"/>
      <c r="PB91" s="215"/>
      <c r="PC91" s="215"/>
      <c r="PD91" s="215"/>
      <c r="PE91" s="215"/>
      <c r="PF91" s="215"/>
      <c r="PG91" s="215"/>
      <c r="PH91" s="215"/>
      <c r="PI91" s="215"/>
      <c r="PJ91" s="215"/>
      <c r="PK91" s="215"/>
      <c r="PL91" s="215"/>
      <c r="PM91" s="215"/>
      <c r="PN91" s="215"/>
      <c r="PO91" s="215"/>
      <c r="PP91" s="215"/>
      <c r="PQ91" s="215"/>
      <c r="PR91" s="215"/>
      <c r="PS91" s="215"/>
      <c r="PT91" s="215"/>
      <c r="PU91" s="215"/>
    </row>
    <row r="92" spans="1:437" s="174" customFormat="1">
      <c r="A92" s="215"/>
      <c r="B92" s="450"/>
      <c r="C92" s="440"/>
      <c r="D92" s="451"/>
      <c r="E92" s="440"/>
      <c r="F92" s="440"/>
      <c r="G92" s="440"/>
      <c r="H92" s="440"/>
      <c r="I92" s="440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  <c r="IX92" s="215"/>
      <c r="IY92" s="215"/>
      <c r="IZ92" s="215"/>
      <c r="JA92" s="215"/>
      <c r="JB92" s="215"/>
      <c r="JC92" s="215"/>
      <c r="JD92" s="215"/>
      <c r="JE92" s="215"/>
      <c r="JF92" s="215"/>
      <c r="JG92" s="215"/>
      <c r="JH92" s="215"/>
      <c r="JI92" s="215"/>
      <c r="JJ92" s="215"/>
      <c r="JK92" s="215"/>
      <c r="JL92" s="215"/>
      <c r="JM92" s="215"/>
      <c r="JN92" s="215"/>
      <c r="JO92" s="215"/>
      <c r="JP92" s="215"/>
      <c r="JQ92" s="215"/>
      <c r="JR92" s="215"/>
      <c r="JS92" s="215"/>
      <c r="JT92" s="215"/>
      <c r="JU92" s="215"/>
      <c r="JV92" s="215"/>
      <c r="JW92" s="215"/>
      <c r="JX92" s="215"/>
      <c r="JY92" s="215"/>
      <c r="JZ92" s="215"/>
      <c r="KA92" s="215"/>
      <c r="KB92" s="215"/>
      <c r="KC92" s="215"/>
      <c r="KD92" s="215"/>
      <c r="KE92" s="215"/>
      <c r="KF92" s="215"/>
      <c r="KG92" s="215"/>
      <c r="KH92" s="215"/>
      <c r="KI92" s="215"/>
      <c r="KJ92" s="215"/>
      <c r="KK92" s="215"/>
      <c r="KL92" s="215"/>
      <c r="KM92" s="215"/>
      <c r="KN92" s="215"/>
      <c r="KO92" s="215"/>
      <c r="KP92" s="215"/>
      <c r="KQ92" s="215"/>
      <c r="KR92" s="215"/>
      <c r="KS92" s="215"/>
      <c r="KT92" s="215"/>
      <c r="KU92" s="215"/>
      <c r="KV92" s="215"/>
      <c r="KW92" s="215"/>
      <c r="KX92" s="215"/>
      <c r="KY92" s="215"/>
      <c r="KZ92" s="215"/>
      <c r="LA92" s="215"/>
      <c r="LB92" s="215"/>
      <c r="LC92" s="215"/>
      <c r="LD92" s="215"/>
      <c r="LE92" s="215"/>
      <c r="LF92" s="215"/>
      <c r="LG92" s="215"/>
      <c r="LH92" s="215"/>
      <c r="LI92" s="215"/>
      <c r="LJ92" s="215"/>
      <c r="LK92" s="215"/>
      <c r="LL92" s="215"/>
      <c r="LM92" s="215"/>
      <c r="LN92" s="215"/>
      <c r="LO92" s="215"/>
      <c r="LP92" s="215"/>
      <c r="LQ92" s="215"/>
      <c r="LR92" s="215"/>
      <c r="LS92" s="215"/>
      <c r="LT92" s="215"/>
      <c r="LU92" s="215"/>
      <c r="LV92" s="215"/>
      <c r="LW92" s="215"/>
      <c r="LX92" s="215"/>
      <c r="LY92" s="215"/>
      <c r="LZ92" s="215"/>
      <c r="MA92" s="215"/>
      <c r="MB92" s="215"/>
      <c r="MC92" s="215"/>
      <c r="MD92" s="215"/>
      <c r="ME92" s="215"/>
      <c r="MF92" s="215"/>
      <c r="MG92" s="215"/>
      <c r="MH92" s="215"/>
      <c r="MI92" s="215"/>
      <c r="MJ92" s="215"/>
      <c r="MK92" s="215"/>
      <c r="ML92" s="215"/>
      <c r="MM92" s="215"/>
      <c r="MN92" s="215"/>
      <c r="MO92" s="215"/>
      <c r="MP92" s="215"/>
      <c r="MQ92" s="215"/>
      <c r="MR92" s="215"/>
      <c r="MS92" s="215"/>
      <c r="MT92" s="215"/>
      <c r="MU92" s="215"/>
      <c r="MV92" s="215"/>
      <c r="MW92" s="215"/>
      <c r="MX92" s="215"/>
      <c r="MY92" s="215"/>
      <c r="MZ92" s="215"/>
      <c r="NA92" s="215"/>
      <c r="NB92" s="215"/>
      <c r="NC92" s="215"/>
      <c r="ND92" s="215"/>
      <c r="NE92" s="215"/>
      <c r="NF92" s="215"/>
      <c r="NG92" s="215"/>
      <c r="NH92" s="215"/>
      <c r="NI92" s="215"/>
      <c r="NJ92" s="215"/>
      <c r="NK92" s="215"/>
      <c r="NL92" s="215"/>
      <c r="NM92" s="215"/>
      <c r="NN92" s="215"/>
      <c r="NO92" s="215"/>
      <c r="NP92" s="215"/>
      <c r="NQ92" s="215"/>
      <c r="NR92" s="215"/>
      <c r="NS92" s="215"/>
      <c r="NT92" s="215"/>
      <c r="NU92" s="215"/>
      <c r="NV92" s="215"/>
      <c r="NW92" s="215"/>
      <c r="NX92" s="215"/>
      <c r="NY92" s="215"/>
      <c r="NZ92" s="215"/>
      <c r="OA92" s="215"/>
      <c r="OB92" s="215"/>
      <c r="OC92" s="215"/>
      <c r="OD92" s="215"/>
      <c r="OE92" s="215"/>
      <c r="OF92" s="215"/>
      <c r="OG92" s="215"/>
      <c r="OH92" s="215"/>
      <c r="OI92" s="215"/>
      <c r="OJ92" s="215"/>
      <c r="OK92" s="215"/>
      <c r="OL92" s="215"/>
      <c r="OM92" s="215"/>
      <c r="ON92" s="215"/>
      <c r="OO92" s="215"/>
      <c r="OP92" s="215"/>
      <c r="OQ92" s="215"/>
      <c r="OR92" s="215"/>
      <c r="OS92" s="215"/>
      <c r="OT92" s="215"/>
      <c r="OU92" s="215"/>
      <c r="OV92" s="215"/>
      <c r="OW92" s="215"/>
      <c r="OX92" s="215"/>
      <c r="OY92" s="215"/>
      <c r="OZ92" s="215"/>
      <c r="PA92" s="215"/>
      <c r="PB92" s="215"/>
      <c r="PC92" s="215"/>
      <c r="PD92" s="215"/>
      <c r="PE92" s="215"/>
      <c r="PF92" s="215"/>
      <c r="PG92" s="215"/>
      <c r="PH92" s="215"/>
      <c r="PI92" s="215"/>
      <c r="PJ92" s="215"/>
      <c r="PK92" s="215"/>
      <c r="PL92" s="215"/>
      <c r="PM92" s="215"/>
      <c r="PN92" s="215"/>
      <c r="PO92" s="215"/>
      <c r="PP92" s="215"/>
      <c r="PQ92" s="215"/>
      <c r="PR92" s="215"/>
      <c r="PS92" s="215"/>
      <c r="PT92" s="215"/>
      <c r="PU92" s="215"/>
    </row>
    <row r="93" spans="1:437" s="174" customFormat="1">
      <c r="A93" s="215"/>
      <c r="B93" s="450"/>
      <c r="C93" s="440"/>
      <c r="D93" s="451"/>
      <c r="E93" s="440"/>
      <c r="F93" s="440"/>
      <c r="G93" s="440"/>
      <c r="H93" s="440"/>
      <c r="I93" s="440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  <c r="IX93" s="215"/>
      <c r="IY93" s="215"/>
      <c r="IZ93" s="215"/>
      <c r="JA93" s="215"/>
      <c r="JB93" s="215"/>
      <c r="JC93" s="215"/>
      <c r="JD93" s="215"/>
      <c r="JE93" s="215"/>
      <c r="JF93" s="215"/>
      <c r="JG93" s="215"/>
      <c r="JH93" s="215"/>
      <c r="JI93" s="215"/>
      <c r="JJ93" s="215"/>
      <c r="JK93" s="215"/>
      <c r="JL93" s="215"/>
      <c r="JM93" s="215"/>
      <c r="JN93" s="215"/>
      <c r="JO93" s="215"/>
      <c r="JP93" s="215"/>
      <c r="JQ93" s="215"/>
      <c r="JR93" s="215"/>
      <c r="JS93" s="215"/>
      <c r="JT93" s="215"/>
      <c r="JU93" s="215"/>
      <c r="JV93" s="215"/>
      <c r="JW93" s="215"/>
      <c r="JX93" s="215"/>
      <c r="JY93" s="215"/>
      <c r="JZ93" s="215"/>
      <c r="KA93" s="215"/>
      <c r="KB93" s="215"/>
      <c r="KC93" s="215"/>
      <c r="KD93" s="215"/>
      <c r="KE93" s="215"/>
      <c r="KF93" s="215"/>
      <c r="KG93" s="215"/>
      <c r="KH93" s="215"/>
      <c r="KI93" s="215"/>
      <c r="KJ93" s="215"/>
      <c r="KK93" s="215"/>
      <c r="KL93" s="215"/>
      <c r="KM93" s="215"/>
      <c r="KN93" s="215"/>
      <c r="KO93" s="215"/>
      <c r="KP93" s="215"/>
      <c r="KQ93" s="215"/>
      <c r="KR93" s="215"/>
      <c r="KS93" s="215"/>
      <c r="KT93" s="215"/>
      <c r="KU93" s="215"/>
      <c r="KV93" s="215"/>
      <c r="KW93" s="215"/>
      <c r="KX93" s="215"/>
      <c r="KY93" s="215"/>
      <c r="KZ93" s="215"/>
      <c r="LA93" s="215"/>
      <c r="LB93" s="215"/>
      <c r="LC93" s="215"/>
      <c r="LD93" s="215"/>
      <c r="LE93" s="215"/>
      <c r="LF93" s="215"/>
      <c r="LG93" s="215"/>
      <c r="LH93" s="215"/>
      <c r="LI93" s="215"/>
      <c r="LJ93" s="215"/>
      <c r="LK93" s="215"/>
      <c r="LL93" s="215"/>
      <c r="LM93" s="215"/>
      <c r="LN93" s="215"/>
      <c r="LO93" s="215"/>
      <c r="LP93" s="215"/>
      <c r="LQ93" s="215"/>
      <c r="LR93" s="215"/>
      <c r="LS93" s="215"/>
      <c r="LT93" s="215"/>
      <c r="LU93" s="215"/>
      <c r="LV93" s="215"/>
      <c r="LW93" s="215"/>
      <c r="LX93" s="215"/>
      <c r="LY93" s="215"/>
      <c r="LZ93" s="215"/>
      <c r="MA93" s="215"/>
      <c r="MB93" s="215"/>
      <c r="MC93" s="215"/>
      <c r="MD93" s="215"/>
      <c r="ME93" s="215"/>
      <c r="MF93" s="215"/>
      <c r="MG93" s="215"/>
      <c r="MH93" s="215"/>
      <c r="MI93" s="215"/>
      <c r="MJ93" s="215"/>
      <c r="MK93" s="215"/>
      <c r="ML93" s="215"/>
      <c r="MM93" s="215"/>
      <c r="MN93" s="215"/>
      <c r="MO93" s="215"/>
      <c r="MP93" s="215"/>
      <c r="MQ93" s="215"/>
      <c r="MR93" s="215"/>
      <c r="MS93" s="215"/>
      <c r="MT93" s="215"/>
      <c r="MU93" s="215"/>
      <c r="MV93" s="215"/>
      <c r="MW93" s="215"/>
      <c r="MX93" s="215"/>
      <c r="MY93" s="215"/>
      <c r="MZ93" s="215"/>
      <c r="NA93" s="215"/>
      <c r="NB93" s="215"/>
      <c r="NC93" s="215"/>
      <c r="ND93" s="215"/>
      <c r="NE93" s="215"/>
      <c r="NF93" s="215"/>
      <c r="NG93" s="215"/>
      <c r="NH93" s="215"/>
      <c r="NI93" s="215"/>
      <c r="NJ93" s="215"/>
      <c r="NK93" s="215"/>
      <c r="NL93" s="215"/>
      <c r="NM93" s="215"/>
      <c r="NN93" s="215"/>
      <c r="NO93" s="215"/>
      <c r="NP93" s="215"/>
      <c r="NQ93" s="215"/>
      <c r="NR93" s="215"/>
      <c r="NS93" s="215"/>
      <c r="NT93" s="215"/>
      <c r="NU93" s="215"/>
      <c r="NV93" s="215"/>
      <c r="NW93" s="215"/>
      <c r="NX93" s="215"/>
      <c r="NY93" s="215"/>
      <c r="NZ93" s="215"/>
      <c r="OA93" s="215"/>
      <c r="OB93" s="215"/>
      <c r="OC93" s="215"/>
      <c r="OD93" s="215"/>
      <c r="OE93" s="215"/>
      <c r="OF93" s="215"/>
      <c r="OG93" s="215"/>
      <c r="OH93" s="215"/>
      <c r="OI93" s="215"/>
      <c r="OJ93" s="215"/>
      <c r="OK93" s="215"/>
      <c r="OL93" s="215"/>
      <c r="OM93" s="215"/>
      <c r="ON93" s="215"/>
      <c r="OO93" s="215"/>
      <c r="OP93" s="215"/>
      <c r="OQ93" s="215"/>
      <c r="OR93" s="215"/>
      <c r="OS93" s="215"/>
      <c r="OT93" s="215"/>
      <c r="OU93" s="215"/>
      <c r="OV93" s="215"/>
      <c r="OW93" s="215"/>
      <c r="OX93" s="215"/>
      <c r="OY93" s="215"/>
      <c r="OZ93" s="215"/>
      <c r="PA93" s="215"/>
      <c r="PB93" s="215"/>
      <c r="PC93" s="215"/>
      <c r="PD93" s="215"/>
      <c r="PE93" s="215"/>
      <c r="PF93" s="215"/>
      <c r="PG93" s="215"/>
      <c r="PH93" s="215"/>
      <c r="PI93" s="215"/>
      <c r="PJ93" s="215"/>
      <c r="PK93" s="215"/>
      <c r="PL93" s="215"/>
      <c r="PM93" s="215"/>
      <c r="PN93" s="215"/>
      <c r="PO93" s="215"/>
      <c r="PP93" s="215"/>
      <c r="PQ93" s="215"/>
      <c r="PR93" s="215"/>
      <c r="PS93" s="215"/>
      <c r="PT93" s="215"/>
      <c r="PU93" s="215"/>
    </row>
    <row r="94" spans="1:437" s="174" customFormat="1">
      <c r="A94" s="215"/>
      <c r="B94" s="206"/>
      <c r="D94" s="202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  <c r="IX94" s="215"/>
      <c r="IY94" s="215"/>
      <c r="IZ94" s="215"/>
      <c r="JA94" s="215"/>
      <c r="JB94" s="215"/>
      <c r="JC94" s="215"/>
      <c r="JD94" s="215"/>
      <c r="JE94" s="215"/>
      <c r="JF94" s="215"/>
      <c r="JG94" s="215"/>
      <c r="JH94" s="215"/>
      <c r="JI94" s="215"/>
      <c r="JJ94" s="215"/>
      <c r="JK94" s="215"/>
      <c r="JL94" s="215"/>
      <c r="JM94" s="215"/>
      <c r="JN94" s="215"/>
      <c r="JO94" s="215"/>
      <c r="JP94" s="215"/>
      <c r="JQ94" s="215"/>
      <c r="JR94" s="215"/>
      <c r="JS94" s="215"/>
      <c r="JT94" s="215"/>
      <c r="JU94" s="215"/>
      <c r="JV94" s="215"/>
      <c r="JW94" s="215"/>
      <c r="JX94" s="215"/>
      <c r="JY94" s="215"/>
      <c r="JZ94" s="215"/>
      <c r="KA94" s="215"/>
      <c r="KB94" s="215"/>
      <c r="KC94" s="215"/>
      <c r="KD94" s="215"/>
      <c r="KE94" s="215"/>
      <c r="KF94" s="215"/>
      <c r="KG94" s="215"/>
      <c r="KH94" s="215"/>
      <c r="KI94" s="215"/>
      <c r="KJ94" s="215"/>
      <c r="KK94" s="215"/>
      <c r="KL94" s="215"/>
      <c r="KM94" s="215"/>
      <c r="KN94" s="215"/>
      <c r="KO94" s="215"/>
      <c r="KP94" s="215"/>
      <c r="KQ94" s="215"/>
      <c r="KR94" s="215"/>
      <c r="KS94" s="215"/>
      <c r="KT94" s="215"/>
      <c r="KU94" s="215"/>
      <c r="KV94" s="215"/>
      <c r="KW94" s="215"/>
      <c r="KX94" s="215"/>
      <c r="KY94" s="215"/>
      <c r="KZ94" s="215"/>
      <c r="LA94" s="215"/>
      <c r="LB94" s="215"/>
      <c r="LC94" s="215"/>
      <c r="LD94" s="215"/>
      <c r="LE94" s="215"/>
      <c r="LF94" s="215"/>
      <c r="LG94" s="215"/>
      <c r="LH94" s="215"/>
      <c r="LI94" s="215"/>
      <c r="LJ94" s="215"/>
      <c r="LK94" s="215"/>
      <c r="LL94" s="215"/>
      <c r="LM94" s="215"/>
      <c r="LN94" s="215"/>
      <c r="LO94" s="215"/>
      <c r="LP94" s="215"/>
      <c r="LQ94" s="215"/>
      <c r="LR94" s="215"/>
      <c r="LS94" s="215"/>
      <c r="LT94" s="215"/>
      <c r="LU94" s="215"/>
      <c r="LV94" s="215"/>
      <c r="LW94" s="215"/>
      <c r="LX94" s="215"/>
      <c r="LY94" s="215"/>
      <c r="LZ94" s="215"/>
      <c r="MA94" s="215"/>
      <c r="MB94" s="215"/>
      <c r="MC94" s="215"/>
      <c r="MD94" s="215"/>
      <c r="ME94" s="215"/>
      <c r="MF94" s="215"/>
      <c r="MG94" s="215"/>
      <c r="MH94" s="215"/>
      <c r="MI94" s="215"/>
      <c r="MJ94" s="215"/>
      <c r="MK94" s="215"/>
      <c r="ML94" s="215"/>
      <c r="MM94" s="215"/>
      <c r="MN94" s="215"/>
      <c r="MO94" s="215"/>
      <c r="MP94" s="215"/>
      <c r="MQ94" s="215"/>
      <c r="MR94" s="215"/>
      <c r="MS94" s="215"/>
      <c r="MT94" s="215"/>
      <c r="MU94" s="215"/>
      <c r="MV94" s="215"/>
      <c r="MW94" s="215"/>
      <c r="MX94" s="215"/>
      <c r="MY94" s="215"/>
      <c r="MZ94" s="215"/>
      <c r="NA94" s="215"/>
      <c r="NB94" s="215"/>
      <c r="NC94" s="215"/>
      <c r="ND94" s="215"/>
      <c r="NE94" s="215"/>
      <c r="NF94" s="215"/>
      <c r="NG94" s="215"/>
      <c r="NH94" s="215"/>
      <c r="NI94" s="215"/>
      <c r="NJ94" s="215"/>
      <c r="NK94" s="215"/>
      <c r="NL94" s="215"/>
      <c r="NM94" s="215"/>
      <c r="NN94" s="215"/>
      <c r="NO94" s="215"/>
      <c r="NP94" s="215"/>
      <c r="NQ94" s="215"/>
      <c r="NR94" s="215"/>
      <c r="NS94" s="215"/>
      <c r="NT94" s="215"/>
      <c r="NU94" s="215"/>
      <c r="NV94" s="215"/>
      <c r="NW94" s="215"/>
      <c r="NX94" s="215"/>
      <c r="NY94" s="215"/>
      <c r="NZ94" s="215"/>
      <c r="OA94" s="215"/>
      <c r="OB94" s="215"/>
      <c r="OC94" s="215"/>
      <c r="OD94" s="215"/>
      <c r="OE94" s="215"/>
      <c r="OF94" s="215"/>
      <c r="OG94" s="215"/>
      <c r="OH94" s="215"/>
      <c r="OI94" s="215"/>
      <c r="OJ94" s="215"/>
      <c r="OK94" s="215"/>
      <c r="OL94" s="215"/>
      <c r="OM94" s="215"/>
      <c r="ON94" s="215"/>
      <c r="OO94" s="215"/>
      <c r="OP94" s="215"/>
      <c r="OQ94" s="215"/>
      <c r="OR94" s="215"/>
      <c r="OS94" s="215"/>
      <c r="OT94" s="215"/>
      <c r="OU94" s="215"/>
      <c r="OV94" s="215"/>
      <c r="OW94" s="215"/>
      <c r="OX94" s="215"/>
      <c r="OY94" s="215"/>
      <c r="OZ94" s="215"/>
      <c r="PA94" s="215"/>
      <c r="PB94" s="215"/>
      <c r="PC94" s="215"/>
      <c r="PD94" s="215"/>
      <c r="PE94" s="215"/>
      <c r="PF94" s="215"/>
      <c r="PG94" s="215"/>
      <c r="PH94" s="215"/>
      <c r="PI94" s="215"/>
      <c r="PJ94" s="215"/>
      <c r="PK94" s="215"/>
      <c r="PL94" s="215"/>
      <c r="PM94" s="215"/>
      <c r="PN94" s="215"/>
      <c r="PO94" s="215"/>
      <c r="PP94" s="215"/>
      <c r="PQ94" s="215"/>
      <c r="PR94" s="215"/>
      <c r="PS94" s="215"/>
      <c r="PT94" s="215"/>
      <c r="PU94" s="215"/>
    </row>
    <row r="95" spans="1:437" s="174" customFormat="1">
      <c r="A95" s="215"/>
      <c r="B95" s="206"/>
      <c r="D95" s="202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  <c r="IX95" s="215"/>
      <c r="IY95" s="215"/>
      <c r="IZ95" s="215"/>
      <c r="JA95" s="215"/>
      <c r="JB95" s="215"/>
      <c r="JC95" s="215"/>
      <c r="JD95" s="215"/>
      <c r="JE95" s="215"/>
      <c r="JF95" s="215"/>
      <c r="JG95" s="215"/>
      <c r="JH95" s="215"/>
      <c r="JI95" s="215"/>
      <c r="JJ95" s="215"/>
      <c r="JK95" s="215"/>
      <c r="JL95" s="215"/>
      <c r="JM95" s="215"/>
      <c r="JN95" s="215"/>
      <c r="JO95" s="215"/>
      <c r="JP95" s="215"/>
      <c r="JQ95" s="215"/>
      <c r="JR95" s="215"/>
      <c r="JS95" s="215"/>
      <c r="JT95" s="215"/>
      <c r="JU95" s="215"/>
      <c r="JV95" s="215"/>
      <c r="JW95" s="215"/>
      <c r="JX95" s="215"/>
      <c r="JY95" s="215"/>
      <c r="JZ95" s="215"/>
      <c r="KA95" s="215"/>
      <c r="KB95" s="215"/>
      <c r="KC95" s="215"/>
      <c r="KD95" s="215"/>
      <c r="KE95" s="215"/>
      <c r="KF95" s="215"/>
      <c r="KG95" s="215"/>
      <c r="KH95" s="215"/>
      <c r="KI95" s="215"/>
      <c r="KJ95" s="215"/>
      <c r="KK95" s="215"/>
      <c r="KL95" s="215"/>
      <c r="KM95" s="215"/>
      <c r="KN95" s="215"/>
      <c r="KO95" s="215"/>
      <c r="KP95" s="215"/>
      <c r="KQ95" s="215"/>
      <c r="KR95" s="215"/>
      <c r="KS95" s="215"/>
      <c r="KT95" s="215"/>
      <c r="KU95" s="215"/>
      <c r="KV95" s="215"/>
      <c r="KW95" s="215"/>
      <c r="KX95" s="215"/>
      <c r="KY95" s="215"/>
      <c r="KZ95" s="215"/>
      <c r="LA95" s="215"/>
      <c r="LB95" s="215"/>
      <c r="LC95" s="215"/>
      <c r="LD95" s="215"/>
      <c r="LE95" s="215"/>
      <c r="LF95" s="215"/>
      <c r="LG95" s="215"/>
      <c r="LH95" s="215"/>
      <c r="LI95" s="215"/>
      <c r="LJ95" s="215"/>
      <c r="LK95" s="215"/>
      <c r="LL95" s="215"/>
      <c r="LM95" s="215"/>
      <c r="LN95" s="215"/>
      <c r="LO95" s="215"/>
      <c r="LP95" s="215"/>
      <c r="LQ95" s="215"/>
      <c r="LR95" s="215"/>
      <c r="LS95" s="215"/>
      <c r="LT95" s="215"/>
      <c r="LU95" s="215"/>
      <c r="LV95" s="215"/>
      <c r="LW95" s="215"/>
      <c r="LX95" s="215"/>
      <c r="LY95" s="215"/>
      <c r="LZ95" s="215"/>
      <c r="MA95" s="215"/>
      <c r="MB95" s="215"/>
      <c r="MC95" s="215"/>
      <c r="MD95" s="215"/>
      <c r="ME95" s="215"/>
      <c r="MF95" s="215"/>
      <c r="MG95" s="215"/>
      <c r="MH95" s="215"/>
      <c r="MI95" s="215"/>
      <c r="MJ95" s="215"/>
      <c r="MK95" s="215"/>
      <c r="ML95" s="215"/>
      <c r="MM95" s="215"/>
      <c r="MN95" s="215"/>
      <c r="MO95" s="215"/>
      <c r="MP95" s="215"/>
      <c r="MQ95" s="215"/>
      <c r="MR95" s="215"/>
      <c r="MS95" s="215"/>
      <c r="MT95" s="215"/>
      <c r="MU95" s="215"/>
      <c r="MV95" s="215"/>
      <c r="MW95" s="215"/>
      <c r="MX95" s="215"/>
      <c r="MY95" s="215"/>
      <c r="MZ95" s="215"/>
      <c r="NA95" s="215"/>
      <c r="NB95" s="215"/>
      <c r="NC95" s="215"/>
      <c r="ND95" s="215"/>
      <c r="NE95" s="215"/>
      <c r="NF95" s="215"/>
      <c r="NG95" s="215"/>
      <c r="NH95" s="215"/>
      <c r="NI95" s="215"/>
      <c r="NJ95" s="215"/>
      <c r="NK95" s="215"/>
      <c r="NL95" s="215"/>
      <c r="NM95" s="215"/>
      <c r="NN95" s="215"/>
      <c r="NO95" s="215"/>
      <c r="NP95" s="215"/>
      <c r="NQ95" s="215"/>
      <c r="NR95" s="215"/>
      <c r="NS95" s="215"/>
      <c r="NT95" s="215"/>
      <c r="NU95" s="215"/>
      <c r="NV95" s="215"/>
      <c r="NW95" s="215"/>
      <c r="NX95" s="215"/>
      <c r="NY95" s="215"/>
      <c r="NZ95" s="215"/>
      <c r="OA95" s="215"/>
      <c r="OB95" s="215"/>
      <c r="OC95" s="215"/>
      <c r="OD95" s="215"/>
      <c r="OE95" s="215"/>
      <c r="OF95" s="215"/>
      <c r="OG95" s="215"/>
      <c r="OH95" s="215"/>
      <c r="OI95" s="215"/>
      <c r="OJ95" s="215"/>
      <c r="OK95" s="215"/>
      <c r="OL95" s="215"/>
      <c r="OM95" s="215"/>
      <c r="ON95" s="215"/>
      <c r="OO95" s="215"/>
      <c r="OP95" s="215"/>
      <c r="OQ95" s="215"/>
      <c r="OR95" s="215"/>
      <c r="OS95" s="215"/>
      <c r="OT95" s="215"/>
      <c r="OU95" s="215"/>
      <c r="OV95" s="215"/>
      <c r="OW95" s="215"/>
      <c r="OX95" s="215"/>
      <c r="OY95" s="215"/>
      <c r="OZ95" s="215"/>
      <c r="PA95" s="215"/>
      <c r="PB95" s="215"/>
      <c r="PC95" s="215"/>
      <c r="PD95" s="215"/>
      <c r="PE95" s="215"/>
      <c r="PF95" s="215"/>
      <c r="PG95" s="215"/>
      <c r="PH95" s="215"/>
      <c r="PI95" s="215"/>
      <c r="PJ95" s="215"/>
      <c r="PK95" s="215"/>
      <c r="PL95" s="215"/>
      <c r="PM95" s="215"/>
      <c r="PN95" s="215"/>
      <c r="PO95" s="215"/>
      <c r="PP95" s="215"/>
      <c r="PQ95" s="215"/>
      <c r="PR95" s="215"/>
      <c r="PS95" s="215"/>
      <c r="PT95" s="215"/>
      <c r="PU95" s="215"/>
    </row>
    <row r="96" spans="1:437" s="174" customFormat="1">
      <c r="A96" s="215"/>
      <c r="B96" s="206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  <c r="IX96" s="215"/>
      <c r="IY96" s="215"/>
      <c r="IZ96" s="215"/>
      <c r="JA96" s="215"/>
      <c r="JB96" s="215"/>
      <c r="JC96" s="215"/>
      <c r="JD96" s="215"/>
      <c r="JE96" s="215"/>
      <c r="JF96" s="215"/>
      <c r="JG96" s="215"/>
      <c r="JH96" s="215"/>
      <c r="JI96" s="215"/>
      <c r="JJ96" s="215"/>
      <c r="JK96" s="215"/>
      <c r="JL96" s="215"/>
      <c r="JM96" s="215"/>
      <c r="JN96" s="215"/>
      <c r="JO96" s="215"/>
      <c r="JP96" s="215"/>
      <c r="JQ96" s="215"/>
      <c r="JR96" s="215"/>
      <c r="JS96" s="215"/>
      <c r="JT96" s="215"/>
      <c r="JU96" s="215"/>
      <c r="JV96" s="215"/>
      <c r="JW96" s="215"/>
      <c r="JX96" s="215"/>
      <c r="JY96" s="215"/>
      <c r="JZ96" s="215"/>
      <c r="KA96" s="215"/>
      <c r="KB96" s="215"/>
      <c r="KC96" s="215"/>
      <c r="KD96" s="215"/>
      <c r="KE96" s="215"/>
      <c r="KF96" s="215"/>
      <c r="KG96" s="215"/>
      <c r="KH96" s="215"/>
      <c r="KI96" s="215"/>
      <c r="KJ96" s="215"/>
      <c r="KK96" s="215"/>
      <c r="KL96" s="215"/>
      <c r="KM96" s="215"/>
      <c r="KN96" s="215"/>
      <c r="KO96" s="215"/>
      <c r="KP96" s="215"/>
      <c r="KQ96" s="215"/>
      <c r="KR96" s="215"/>
      <c r="KS96" s="215"/>
      <c r="KT96" s="215"/>
      <c r="KU96" s="215"/>
      <c r="KV96" s="215"/>
      <c r="KW96" s="215"/>
      <c r="KX96" s="215"/>
      <c r="KY96" s="215"/>
      <c r="KZ96" s="215"/>
      <c r="LA96" s="215"/>
      <c r="LB96" s="215"/>
      <c r="LC96" s="215"/>
      <c r="LD96" s="215"/>
      <c r="LE96" s="215"/>
      <c r="LF96" s="215"/>
      <c r="LG96" s="215"/>
      <c r="LH96" s="215"/>
      <c r="LI96" s="215"/>
      <c r="LJ96" s="215"/>
      <c r="LK96" s="215"/>
      <c r="LL96" s="215"/>
      <c r="LM96" s="215"/>
      <c r="LN96" s="215"/>
      <c r="LO96" s="215"/>
      <c r="LP96" s="215"/>
      <c r="LQ96" s="215"/>
      <c r="LR96" s="215"/>
      <c r="LS96" s="215"/>
      <c r="LT96" s="215"/>
      <c r="LU96" s="215"/>
      <c r="LV96" s="215"/>
      <c r="LW96" s="215"/>
      <c r="LX96" s="215"/>
      <c r="LY96" s="215"/>
      <c r="LZ96" s="215"/>
      <c r="MA96" s="215"/>
      <c r="MB96" s="215"/>
      <c r="MC96" s="215"/>
      <c r="MD96" s="215"/>
      <c r="ME96" s="215"/>
      <c r="MF96" s="215"/>
      <c r="MG96" s="215"/>
      <c r="MH96" s="215"/>
      <c r="MI96" s="215"/>
      <c r="MJ96" s="215"/>
      <c r="MK96" s="215"/>
      <c r="ML96" s="215"/>
      <c r="MM96" s="215"/>
      <c r="MN96" s="215"/>
      <c r="MO96" s="215"/>
      <c r="MP96" s="215"/>
      <c r="MQ96" s="215"/>
      <c r="MR96" s="215"/>
      <c r="MS96" s="215"/>
      <c r="MT96" s="215"/>
      <c r="MU96" s="215"/>
      <c r="MV96" s="215"/>
      <c r="MW96" s="215"/>
      <c r="MX96" s="215"/>
      <c r="MY96" s="215"/>
      <c r="MZ96" s="215"/>
      <c r="NA96" s="215"/>
      <c r="NB96" s="215"/>
      <c r="NC96" s="215"/>
      <c r="ND96" s="215"/>
      <c r="NE96" s="215"/>
      <c r="NF96" s="215"/>
      <c r="NG96" s="215"/>
      <c r="NH96" s="215"/>
      <c r="NI96" s="215"/>
      <c r="NJ96" s="215"/>
      <c r="NK96" s="215"/>
      <c r="NL96" s="215"/>
      <c r="NM96" s="215"/>
      <c r="NN96" s="215"/>
      <c r="NO96" s="215"/>
      <c r="NP96" s="215"/>
      <c r="NQ96" s="215"/>
      <c r="NR96" s="215"/>
      <c r="NS96" s="215"/>
      <c r="NT96" s="215"/>
      <c r="NU96" s="215"/>
      <c r="NV96" s="215"/>
      <c r="NW96" s="215"/>
      <c r="NX96" s="215"/>
      <c r="NY96" s="215"/>
      <c r="NZ96" s="215"/>
      <c r="OA96" s="215"/>
      <c r="OB96" s="215"/>
      <c r="OC96" s="215"/>
      <c r="OD96" s="215"/>
      <c r="OE96" s="215"/>
      <c r="OF96" s="215"/>
      <c r="OG96" s="215"/>
      <c r="OH96" s="215"/>
      <c r="OI96" s="215"/>
      <c r="OJ96" s="215"/>
      <c r="OK96" s="215"/>
      <c r="OL96" s="215"/>
      <c r="OM96" s="215"/>
      <c r="ON96" s="215"/>
      <c r="OO96" s="215"/>
      <c r="OP96" s="215"/>
      <c r="OQ96" s="215"/>
      <c r="OR96" s="215"/>
      <c r="OS96" s="215"/>
      <c r="OT96" s="215"/>
      <c r="OU96" s="215"/>
      <c r="OV96" s="215"/>
      <c r="OW96" s="215"/>
      <c r="OX96" s="215"/>
      <c r="OY96" s="215"/>
      <c r="OZ96" s="215"/>
      <c r="PA96" s="215"/>
      <c r="PB96" s="215"/>
      <c r="PC96" s="215"/>
      <c r="PD96" s="215"/>
      <c r="PE96" s="215"/>
      <c r="PF96" s="215"/>
      <c r="PG96" s="215"/>
      <c r="PH96" s="215"/>
      <c r="PI96" s="215"/>
      <c r="PJ96" s="215"/>
      <c r="PK96" s="215"/>
      <c r="PL96" s="215"/>
      <c r="PM96" s="215"/>
      <c r="PN96" s="215"/>
      <c r="PO96" s="215"/>
      <c r="PP96" s="215"/>
      <c r="PQ96" s="215"/>
      <c r="PR96" s="215"/>
      <c r="PS96" s="215"/>
      <c r="PT96" s="215"/>
      <c r="PU96" s="215"/>
    </row>
  </sheetData>
  <mergeCells count="9">
    <mergeCell ref="C89:E89"/>
    <mergeCell ref="C90:E90"/>
    <mergeCell ref="C91:E91"/>
    <mergeCell ref="F84:H84"/>
    <mergeCell ref="C86:E86"/>
    <mergeCell ref="C84:E85"/>
    <mergeCell ref="C74:C75"/>
    <mergeCell ref="C87:E87"/>
    <mergeCell ref="C88:E88"/>
  </mergeCells>
  <hyperlinks>
    <hyperlink ref="M5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C21" sqref="C21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60" t="s">
        <v>166</v>
      </c>
      <c r="C7" s="460"/>
      <c r="D7" s="460"/>
      <c r="E7" s="460"/>
      <c r="F7" s="460"/>
      <c r="G7" s="460"/>
      <c r="H7" s="460"/>
      <c r="I7" s="460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09"/>
      <c r="B11" s="9" t="s">
        <v>182</v>
      </c>
      <c r="C11" s="410"/>
      <c r="D11" s="410"/>
      <c r="E11" s="410"/>
      <c r="F11" s="410"/>
      <c r="G11" s="410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194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topLeftCell="A21" zoomScaleNormal="100" workbookViewId="0">
      <selection activeCell="X35" sqref="X35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206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62" t="s">
        <v>139</v>
      </c>
      <c r="C4" s="463"/>
      <c r="D4" s="38"/>
      <c r="E4" s="464" t="s">
        <v>140</v>
      </c>
      <c r="F4" s="465"/>
      <c r="G4" s="465"/>
      <c r="H4" s="465"/>
      <c r="I4" s="466"/>
      <c r="J4" s="38"/>
      <c r="K4" s="464" t="s">
        <v>49</v>
      </c>
      <c r="L4" s="465"/>
      <c r="M4" s="465"/>
      <c r="N4" s="465"/>
      <c r="O4" s="466"/>
      <c r="P4" s="38"/>
      <c r="Q4" s="464" t="s">
        <v>50</v>
      </c>
      <c r="R4" s="465"/>
      <c r="S4" s="465"/>
      <c r="T4" s="465"/>
      <c r="U4" s="466"/>
    </row>
    <row r="5" spans="2:40" s="414" customFormat="1" ht="4.5" customHeight="1">
      <c r="B5" s="419"/>
      <c r="C5" s="418"/>
      <c r="D5" s="417"/>
      <c r="E5" s="419"/>
      <c r="F5" s="413"/>
      <c r="G5" s="413"/>
      <c r="H5" s="413"/>
      <c r="I5" s="413"/>
      <c r="J5" s="420"/>
      <c r="K5" s="419"/>
      <c r="L5" s="413"/>
      <c r="M5" s="413"/>
      <c r="N5" s="413"/>
      <c r="O5" s="413"/>
      <c r="P5" s="420"/>
      <c r="Q5" s="419"/>
      <c r="R5" s="413"/>
      <c r="S5" s="413"/>
      <c r="T5" s="413"/>
      <c r="U5" s="413"/>
      <c r="X5" s="415"/>
      <c r="Y5" s="415"/>
      <c r="Z5" s="415"/>
      <c r="AA5" s="415"/>
      <c r="AB5" s="415"/>
      <c r="AC5" s="415"/>
      <c r="AD5" s="415"/>
      <c r="AE5" s="415"/>
      <c r="AF5" s="415"/>
    </row>
    <row r="6" spans="2:40" ht="27.95" customHeight="1">
      <c r="B6" s="422" t="s">
        <v>141</v>
      </c>
      <c r="C6" s="416"/>
      <c r="D6" s="39"/>
      <c r="E6" s="423" t="s">
        <v>7</v>
      </c>
      <c r="F6" s="421"/>
      <c r="G6" s="423" t="s">
        <v>142</v>
      </c>
      <c r="H6" s="421"/>
      <c r="I6" s="423" t="s">
        <v>143</v>
      </c>
      <c r="J6" s="424"/>
      <c r="K6" s="423" t="s">
        <v>7</v>
      </c>
      <c r="L6" s="421"/>
      <c r="M6" s="423" t="s">
        <v>142</v>
      </c>
      <c r="N6" s="421"/>
      <c r="O6" s="423" t="s">
        <v>143</v>
      </c>
      <c r="P6" s="424"/>
      <c r="Q6" s="423" t="s">
        <v>7</v>
      </c>
      <c r="R6" s="421"/>
      <c r="S6" s="423" t="s">
        <v>142</v>
      </c>
      <c r="T6" s="421"/>
      <c r="U6" s="425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723957</v>
      </c>
      <c r="F8" s="46"/>
      <c r="G8" s="46">
        <v>733620.57090999989</v>
      </c>
      <c r="H8" s="46"/>
      <c r="I8" s="47">
        <v>1013.3482664163754</v>
      </c>
      <c r="J8" s="434"/>
      <c r="K8" s="46">
        <v>4489021</v>
      </c>
      <c r="L8" s="48"/>
      <c r="M8" s="46">
        <v>6014151.1260400051</v>
      </c>
      <c r="N8" s="48"/>
      <c r="O8" s="47">
        <v>1339.7467122653256</v>
      </c>
      <c r="P8" s="434"/>
      <c r="Q8" s="46">
        <v>1742286</v>
      </c>
      <c r="R8" s="48"/>
      <c r="S8" s="46">
        <v>1377158.1835499993</v>
      </c>
      <c r="T8" s="48"/>
      <c r="U8" s="47">
        <v>790.43175664041337</v>
      </c>
      <c r="V8" s="49"/>
      <c r="W8" s="49"/>
      <c r="X8" s="352"/>
      <c r="Y8" s="352"/>
      <c r="Z8" s="352"/>
      <c r="AA8" s="352"/>
      <c r="AB8" s="353"/>
      <c r="AC8" s="352"/>
      <c r="AD8" s="352"/>
      <c r="AE8" s="352"/>
      <c r="AF8" s="352"/>
      <c r="AG8" s="352"/>
      <c r="AH8" s="353"/>
      <c r="AI8" s="352"/>
      <c r="AJ8" s="352"/>
      <c r="AK8" s="352"/>
      <c r="AL8" s="352"/>
      <c r="AM8" s="352"/>
      <c r="AN8" s="353"/>
    </row>
    <row r="9" spans="2:40" ht="27.95" customHeight="1">
      <c r="B9" s="33" t="s">
        <v>145</v>
      </c>
      <c r="C9" s="44"/>
      <c r="D9" s="45"/>
      <c r="E9" s="46">
        <v>115930</v>
      </c>
      <c r="F9" s="46"/>
      <c r="G9" s="46">
        <v>87594.016629999925</v>
      </c>
      <c r="H9" s="46"/>
      <c r="I9" s="47">
        <v>755.57678452514381</v>
      </c>
      <c r="J9" s="434"/>
      <c r="K9" s="46">
        <v>1320468</v>
      </c>
      <c r="L9" s="48"/>
      <c r="M9" s="46">
        <v>1050781.6296000008</v>
      </c>
      <c r="N9" s="48"/>
      <c r="O9" s="47">
        <v>795.76455438526409</v>
      </c>
      <c r="P9" s="434"/>
      <c r="Q9" s="46">
        <v>468656</v>
      </c>
      <c r="R9" s="48"/>
      <c r="S9" s="46">
        <v>250603.46004999999</v>
      </c>
      <c r="T9" s="48"/>
      <c r="U9" s="47">
        <v>534.72794555068106</v>
      </c>
      <c r="V9" s="49"/>
      <c r="W9" s="49"/>
      <c r="X9" s="352"/>
      <c r="Y9" s="352"/>
      <c r="Z9" s="352"/>
      <c r="AA9" s="352"/>
      <c r="AB9" s="353"/>
      <c r="AC9" s="352"/>
      <c r="AD9" s="352"/>
      <c r="AE9" s="352"/>
      <c r="AF9" s="352"/>
      <c r="AG9" s="352"/>
      <c r="AH9" s="353"/>
      <c r="AI9" s="352"/>
      <c r="AJ9" s="352"/>
      <c r="AK9" s="352"/>
      <c r="AL9" s="352"/>
      <c r="AM9" s="352"/>
      <c r="AN9" s="353"/>
    </row>
    <row r="10" spans="2:40" ht="27.95" customHeight="1">
      <c r="B10" s="33" t="s">
        <v>146</v>
      </c>
      <c r="C10" s="44"/>
      <c r="D10" s="45"/>
      <c r="E10" s="46">
        <v>6925</v>
      </c>
      <c r="F10" s="46"/>
      <c r="G10" s="46">
        <v>6823.135580000001</v>
      </c>
      <c r="H10" s="46"/>
      <c r="I10" s="47">
        <v>985.29033646209405</v>
      </c>
      <c r="J10" s="434"/>
      <c r="K10" s="46">
        <v>66742</v>
      </c>
      <c r="L10" s="48"/>
      <c r="M10" s="46">
        <v>88648.25416000007</v>
      </c>
      <c r="N10" s="48"/>
      <c r="O10" s="47">
        <v>1328.2229204998362</v>
      </c>
      <c r="P10" s="434"/>
      <c r="Q10" s="46">
        <v>41453</v>
      </c>
      <c r="R10" s="48"/>
      <c r="S10" s="46">
        <v>30420.553930000005</v>
      </c>
      <c r="T10" s="48"/>
      <c r="U10" s="47">
        <v>733.85651050587433</v>
      </c>
      <c r="V10" s="49"/>
      <c r="W10" s="49"/>
      <c r="X10" s="352"/>
      <c r="Y10" s="352"/>
      <c r="Z10" s="352"/>
      <c r="AA10" s="352"/>
      <c r="AB10" s="353"/>
      <c r="AC10" s="352"/>
      <c r="AD10" s="352"/>
      <c r="AE10" s="352"/>
      <c r="AF10" s="352"/>
      <c r="AG10" s="352"/>
      <c r="AH10" s="353"/>
      <c r="AI10" s="352"/>
      <c r="AJ10" s="352"/>
      <c r="AK10" s="352"/>
      <c r="AL10" s="352"/>
      <c r="AM10" s="352"/>
      <c r="AN10" s="353"/>
    </row>
    <row r="11" spans="2:40" ht="27.95" customHeight="1">
      <c r="B11" s="33" t="s">
        <v>147</v>
      </c>
      <c r="C11" s="44"/>
      <c r="D11" s="45"/>
      <c r="E11" s="46">
        <v>2199</v>
      </c>
      <c r="F11" s="46"/>
      <c r="G11" s="46">
        <v>3596.6704400000003</v>
      </c>
      <c r="H11" s="46"/>
      <c r="I11" s="47">
        <v>1635.5936516598456</v>
      </c>
      <c r="J11" s="434"/>
      <c r="K11" s="46">
        <v>35852</v>
      </c>
      <c r="L11" s="48"/>
      <c r="M11" s="46">
        <v>83645.737759999989</v>
      </c>
      <c r="N11" s="48"/>
      <c r="O11" s="47">
        <v>2333.084284279817</v>
      </c>
      <c r="P11" s="434"/>
      <c r="Q11" s="46">
        <v>21068</v>
      </c>
      <c r="R11" s="48"/>
      <c r="S11" s="46">
        <v>22865.407170000013</v>
      </c>
      <c r="T11" s="48"/>
      <c r="U11" s="47">
        <v>1085.3145609455105</v>
      </c>
      <c r="V11" s="49"/>
      <c r="W11" s="49"/>
      <c r="X11" s="352"/>
      <c r="Y11" s="352"/>
      <c r="Z11" s="352"/>
      <c r="AA11" s="352"/>
      <c r="AB11" s="353"/>
      <c r="AC11" s="352"/>
      <c r="AD11" s="352"/>
      <c r="AE11" s="352"/>
      <c r="AF11" s="352"/>
      <c r="AG11" s="352"/>
      <c r="AH11" s="353"/>
      <c r="AI11" s="352"/>
      <c r="AJ11" s="352"/>
      <c r="AK11" s="352"/>
      <c r="AL11" s="352"/>
      <c r="AM11" s="352"/>
      <c r="AN11" s="353"/>
    </row>
    <row r="12" spans="2:40" ht="27.95" customHeight="1">
      <c r="B12" s="33" t="s">
        <v>148</v>
      </c>
      <c r="C12" s="44"/>
      <c r="D12" s="45"/>
      <c r="E12" s="46">
        <v>85529</v>
      </c>
      <c r="F12" s="46"/>
      <c r="G12" s="46">
        <v>98770.082789999971</v>
      </c>
      <c r="H12" s="46"/>
      <c r="I12" s="47">
        <v>1154.8139553835538</v>
      </c>
      <c r="J12" s="434"/>
      <c r="K12" s="46">
        <v>53803</v>
      </c>
      <c r="L12" s="48"/>
      <c r="M12" s="46">
        <v>68007.073930000028</v>
      </c>
      <c r="N12" s="48"/>
      <c r="O12" s="47">
        <v>1264.0015227775407</v>
      </c>
      <c r="P12" s="434"/>
      <c r="Q12" s="46">
        <v>52529</v>
      </c>
      <c r="R12" s="48"/>
      <c r="S12" s="46">
        <v>47879.326910000003</v>
      </c>
      <c r="T12" s="48"/>
      <c r="U12" s="47">
        <v>911.48369300767206</v>
      </c>
      <c r="V12" s="49"/>
      <c r="W12" s="49"/>
      <c r="X12" s="352"/>
      <c r="Y12" s="352"/>
      <c r="Z12" s="352"/>
      <c r="AA12" s="352"/>
      <c r="AB12" s="353"/>
      <c r="AC12" s="352"/>
      <c r="AD12" s="352"/>
      <c r="AE12" s="352"/>
      <c r="AF12" s="352"/>
      <c r="AG12" s="352"/>
      <c r="AH12" s="353"/>
      <c r="AI12" s="352"/>
      <c r="AJ12" s="352"/>
      <c r="AK12" s="352"/>
      <c r="AL12" s="352"/>
      <c r="AM12" s="352"/>
      <c r="AN12" s="353"/>
    </row>
    <row r="13" spans="2:40" ht="27.95" customHeight="1">
      <c r="B13" s="33" t="s">
        <v>149</v>
      </c>
      <c r="C13" s="44"/>
      <c r="D13" s="45"/>
      <c r="E13" s="46">
        <v>11887</v>
      </c>
      <c r="F13" s="46"/>
      <c r="G13" s="46">
        <v>13300.952829999998</v>
      </c>
      <c r="H13" s="46"/>
      <c r="I13" s="47">
        <v>1118.949510389501</v>
      </c>
      <c r="J13" s="434"/>
      <c r="K13" s="46">
        <v>10518</v>
      </c>
      <c r="L13" s="48"/>
      <c r="M13" s="46">
        <v>17780.892180000003</v>
      </c>
      <c r="N13" s="48"/>
      <c r="O13" s="47">
        <v>1690.5202681118087</v>
      </c>
      <c r="P13" s="434"/>
      <c r="Q13" s="46">
        <v>10179</v>
      </c>
      <c r="R13" s="48"/>
      <c r="S13" s="46">
        <v>12146.95674</v>
      </c>
      <c r="T13" s="48"/>
      <c r="U13" s="47">
        <v>1193.3349778956676</v>
      </c>
      <c r="V13" s="49"/>
      <c r="W13" s="49"/>
      <c r="X13" s="352"/>
      <c r="Y13" s="352"/>
      <c r="Z13" s="352"/>
      <c r="AA13" s="352"/>
      <c r="AB13" s="353"/>
      <c r="AC13" s="352"/>
      <c r="AD13" s="352"/>
      <c r="AE13" s="352"/>
      <c r="AF13" s="352"/>
      <c r="AG13" s="352"/>
      <c r="AH13" s="353"/>
      <c r="AI13" s="352"/>
      <c r="AJ13" s="352"/>
      <c r="AK13" s="352"/>
      <c r="AL13" s="352"/>
      <c r="AM13" s="352"/>
      <c r="AN13" s="353"/>
    </row>
    <row r="14" spans="2:40" ht="27.95" customHeight="1">
      <c r="B14" s="33" t="s">
        <v>150</v>
      </c>
      <c r="C14" s="44"/>
      <c r="D14" s="45"/>
      <c r="E14" s="46">
        <v>4928</v>
      </c>
      <c r="F14" s="46"/>
      <c r="G14" s="46">
        <v>2042.7434899999992</v>
      </c>
      <c r="H14" s="46"/>
      <c r="I14" s="47">
        <v>414.51775365259721</v>
      </c>
      <c r="J14" s="434"/>
      <c r="K14" s="46">
        <v>229214</v>
      </c>
      <c r="L14" s="48"/>
      <c r="M14" s="46">
        <v>92357.369100000171</v>
      </c>
      <c r="N14" s="48"/>
      <c r="O14" s="47">
        <v>402.93075073948438</v>
      </c>
      <c r="P14" s="434"/>
      <c r="Q14" s="46">
        <v>20830</v>
      </c>
      <c r="R14" s="48"/>
      <c r="S14" s="46">
        <v>8646.8770000000077</v>
      </c>
      <c r="T14" s="48"/>
      <c r="U14" s="47">
        <v>415.11651464234313</v>
      </c>
      <c r="V14" s="49"/>
      <c r="W14" s="49"/>
      <c r="X14" s="352"/>
      <c r="Y14" s="352"/>
      <c r="Z14" s="352"/>
      <c r="AA14" s="352"/>
      <c r="AB14" s="353"/>
      <c r="AC14" s="352"/>
      <c r="AD14" s="352"/>
      <c r="AE14" s="352"/>
      <c r="AF14" s="352"/>
      <c r="AG14" s="352"/>
      <c r="AH14" s="353"/>
      <c r="AI14" s="352"/>
      <c r="AJ14" s="352"/>
      <c r="AK14" s="352"/>
      <c r="AL14" s="352"/>
      <c r="AM14" s="352"/>
      <c r="AN14" s="353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434"/>
      <c r="K15" s="46"/>
      <c r="L15" s="48"/>
      <c r="M15" s="46"/>
      <c r="N15" s="48"/>
      <c r="O15" s="47"/>
      <c r="P15" s="434"/>
      <c r="Q15" s="46"/>
      <c r="R15" s="48"/>
      <c r="S15" s="46"/>
      <c r="T15" s="48"/>
      <c r="U15" s="47"/>
      <c r="X15" s="352"/>
      <c r="Y15" s="352"/>
      <c r="Z15" s="352"/>
      <c r="AA15" s="352"/>
      <c r="AB15" s="353"/>
      <c r="AC15" s="352"/>
      <c r="AD15" s="352"/>
      <c r="AE15" s="352"/>
      <c r="AF15" s="352"/>
      <c r="AG15" s="352"/>
      <c r="AH15" s="353"/>
      <c r="AI15" s="352"/>
      <c r="AJ15" s="352"/>
      <c r="AK15" s="352"/>
      <c r="AL15" s="352"/>
      <c r="AM15" s="352"/>
      <c r="AN15" s="353"/>
    </row>
    <row r="16" spans="2:40" s="34" customFormat="1" ht="19.5" customHeight="1">
      <c r="B16" s="50" t="s">
        <v>151</v>
      </c>
      <c r="C16" s="51"/>
      <c r="D16" s="52"/>
      <c r="E16" s="51">
        <v>951355</v>
      </c>
      <c r="F16" s="51"/>
      <c r="G16" s="51">
        <v>945748.17267000035</v>
      </c>
      <c r="H16" s="51"/>
      <c r="I16" s="53">
        <v>994.10648251178611</v>
      </c>
      <c r="J16" s="52"/>
      <c r="K16" s="51">
        <v>6205618</v>
      </c>
      <c r="L16" s="54"/>
      <c r="M16" s="51">
        <v>7415372.0827699983</v>
      </c>
      <c r="N16" s="54"/>
      <c r="O16" s="53">
        <v>1194.9449809462972</v>
      </c>
      <c r="P16" s="52"/>
      <c r="Q16" s="51">
        <v>2357001</v>
      </c>
      <c r="R16" s="54"/>
      <c r="S16" s="51">
        <v>1749720.7653500002</v>
      </c>
      <c r="T16" s="54"/>
      <c r="U16" s="53">
        <v>742.3504552395184</v>
      </c>
      <c r="V16" s="33"/>
      <c r="W16" s="33"/>
      <c r="X16" s="354"/>
      <c r="Y16" s="354"/>
      <c r="Z16" s="354"/>
      <c r="AA16" s="354"/>
      <c r="AB16" s="355"/>
      <c r="AC16" s="354"/>
      <c r="AD16" s="354"/>
      <c r="AE16" s="354"/>
      <c r="AF16" s="354"/>
      <c r="AG16" s="354"/>
      <c r="AH16" s="355"/>
      <c r="AI16" s="354"/>
      <c r="AJ16" s="354"/>
      <c r="AK16" s="354"/>
      <c r="AL16" s="354"/>
      <c r="AM16" s="354"/>
      <c r="AN16" s="355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67"/>
      <c r="C18" s="467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61"/>
      <c r="C19" s="461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62" t="s">
        <v>139</v>
      </c>
      <c r="C20" s="463"/>
      <c r="D20" s="38"/>
      <c r="E20" s="464" t="s">
        <v>107</v>
      </c>
      <c r="F20" s="465"/>
      <c r="G20" s="465"/>
      <c r="H20" s="465"/>
      <c r="I20" s="466"/>
      <c r="J20" s="38"/>
      <c r="K20" s="464" t="s">
        <v>108</v>
      </c>
      <c r="L20" s="465"/>
      <c r="M20" s="465"/>
      <c r="N20" s="465"/>
      <c r="O20" s="466"/>
      <c r="P20" s="38"/>
      <c r="Q20" s="464" t="s">
        <v>152</v>
      </c>
      <c r="R20" s="465"/>
      <c r="S20" s="465"/>
      <c r="T20" s="465"/>
      <c r="U20" s="466"/>
    </row>
    <row r="21" spans="2:32" s="414" customFormat="1" ht="4.5" customHeight="1">
      <c r="B21" s="419"/>
      <c r="C21" s="418"/>
      <c r="D21" s="417"/>
      <c r="E21" s="419"/>
      <c r="F21" s="413"/>
      <c r="G21" s="413"/>
      <c r="H21" s="413"/>
      <c r="I21" s="413"/>
      <c r="J21" s="420"/>
      <c r="K21" s="419"/>
      <c r="L21" s="413"/>
      <c r="M21" s="413"/>
      <c r="N21" s="413"/>
      <c r="O21" s="413"/>
      <c r="P21" s="420"/>
      <c r="Q21" s="419"/>
      <c r="R21" s="413"/>
      <c r="S21" s="413"/>
      <c r="T21" s="413"/>
      <c r="U21" s="413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spans="2:32" ht="27.95" customHeight="1">
      <c r="B22" s="422" t="s">
        <v>141</v>
      </c>
      <c r="C22" s="416"/>
      <c r="D22" s="39"/>
      <c r="E22" s="423" t="s">
        <v>7</v>
      </c>
      <c r="F22" s="421"/>
      <c r="G22" s="423" t="s">
        <v>142</v>
      </c>
      <c r="H22" s="421"/>
      <c r="I22" s="423" t="s">
        <v>143</v>
      </c>
      <c r="J22" s="424"/>
      <c r="K22" s="423" t="s">
        <v>7</v>
      </c>
      <c r="L22" s="421"/>
      <c r="M22" s="423" t="s">
        <v>142</v>
      </c>
      <c r="N22" s="421"/>
      <c r="O22" s="423" t="s">
        <v>143</v>
      </c>
      <c r="P22" s="424"/>
      <c r="Q22" s="423" t="s">
        <v>7</v>
      </c>
      <c r="R22" s="421"/>
      <c r="S22" s="423" t="s">
        <v>142</v>
      </c>
      <c r="T22" s="421"/>
      <c r="U22" s="425" t="s">
        <v>143</v>
      </c>
    </row>
    <row r="23" spans="2:32" s="34" customFormat="1" ht="9.9499999999999993" customHeight="1">
      <c r="B23" s="473"/>
      <c r="C23" s="473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258437</v>
      </c>
      <c r="F24" s="46"/>
      <c r="G24" s="46">
        <v>111113.96395999999</v>
      </c>
      <c r="H24" s="46"/>
      <c r="I24" s="47">
        <v>429.9460369838684</v>
      </c>
      <c r="J24" s="45"/>
      <c r="K24" s="46">
        <v>31692</v>
      </c>
      <c r="L24" s="48"/>
      <c r="M24" s="46">
        <v>19899.82914999999</v>
      </c>
      <c r="N24" s="48"/>
      <c r="O24" s="47">
        <v>627.91332670705515</v>
      </c>
      <c r="P24" s="45"/>
      <c r="Q24" s="46">
        <v>7245393</v>
      </c>
      <c r="R24" s="48"/>
      <c r="S24" s="46">
        <v>8255943.6736100139</v>
      </c>
      <c r="T24" s="48"/>
      <c r="U24" s="47">
        <v>1139.4749289113804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63829</v>
      </c>
      <c r="F25" s="46"/>
      <c r="G25" s="46">
        <v>22132.476050000019</v>
      </c>
      <c r="H25" s="46"/>
      <c r="I25" s="47">
        <v>346.7464013222833</v>
      </c>
      <c r="J25" s="45"/>
      <c r="K25" s="46">
        <v>9936</v>
      </c>
      <c r="L25" s="48"/>
      <c r="M25" s="46">
        <v>4690.213749999999</v>
      </c>
      <c r="N25" s="48"/>
      <c r="O25" s="47">
        <v>472.04244665861506</v>
      </c>
      <c r="P25" s="45"/>
      <c r="Q25" s="46">
        <v>1978819</v>
      </c>
      <c r="R25" s="48"/>
      <c r="S25" s="46">
        <v>1415801.7960799998</v>
      </c>
      <c r="T25" s="48"/>
      <c r="U25" s="47">
        <v>715.47816959509669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4881</v>
      </c>
      <c r="F26" s="46"/>
      <c r="G26" s="46">
        <v>2440.2552000000001</v>
      </c>
      <c r="H26" s="46"/>
      <c r="I26" s="47">
        <v>499.94984634296253</v>
      </c>
      <c r="J26" s="45"/>
      <c r="K26" s="46">
        <v>1186</v>
      </c>
      <c r="L26" s="48"/>
      <c r="M26" s="46">
        <v>764.06047000000001</v>
      </c>
      <c r="N26" s="48"/>
      <c r="O26" s="47">
        <v>644.2331112984823</v>
      </c>
      <c r="P26" s="45"/>
      <c r="Q26" s="46">
        <v>121187</v>
      </c>
      <c r="R26" s="48"/>
      <c r="S26" s="46">
        <v>129096.25933999992</v>
      </c>
      <c r="T26" s="48"/>
      <c r="U26" s="47">
        <v>1065.2649157087799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1938</v>
      </c>
      <c r="F27" s="46"/>
      <c r="G27" s="46">
        <v>1444.1993799999993</v>
      </c>
      <c r="H27" s="46"/>
      <c r="I27" s="47">
        <v>745.20091847265189</v>
      </c>
      <c r="J27" s="45"/>
      <c r="K27" s="46">
        <v>624</v>
      </c>
      <c r="L27" s="48"/>
      <c r="M27" s="46">
        <v>617.00054</v>
      </c>
      <c r="N27" s="48"/>
      <c r="O27" s="47">
        <v>988.78291666666678</v>
      </c>
      <c r="P27" s="45"/>
      <c r="Q27" s="46">
        <v>61681</v>
      </c>
      <c r="R27" s="48"/>
      <c r="S27" s="46">
        <v>112169.01529000007</v>
      </c>
      <c r="T27" s="48"/>
      <c r="U27" s="47">
        <v>1818.5343183476284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10900</v>
      </c>
      <c r="F28" s="46"/>
      <c r="G28" s="46">
        <v>4719.4177600000021</v>
      </c>
      <c r="H28" s="46"/>
      <c r="I28" s="47">
        <v>432.97410642201851</v>
      </c>
      <c r="J28" s="45"/>
      <c r="K28" s="46">
        <v>521</v>
      </c>
      <c r="L28" s="48"/>
      <c r="M28" s="46">
        <v>495.25605000000007</v>
      </c>
      <c r="N28" s="48"/>
      <c r="O28" s="47">
        <v>950.58742802303277</v>
      </c>
      <c r="P28" s="45"/>
      <c r="Q28" s="46">
        <v>203282</v>
      </c>
      <c r="R28" s="48"/>
      <c r="S28" s="46">
        <v>219871.15743999995</v>
      </c>
      <c r="T28" s="48"/>
      <c r="U28" s="47">
        <v>1081.6066225243746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1080</v>
      </c>
      <c r="F29" s="46"/>
      <c r="G29" s="46">
        <v>845.89706000000001</v>
      </c>
      <c r="H29" s="46"/>
      <c r="I29" s="47">
        <v>783.23801851851852</v>
      </c>
      <c r="J29" s="45"/>
      <c r="K29" s="46">
        <v>200</v>
      </c>
      <c r="L29" s="48"/>
      <c r="M29" s="46">
        <v>246.84789000000001</v>
      </c>
      <c r="N29" s="48"/>
      <c r="O29" s="47">
        <v>1234.23945</v>
      </c>
      <c r="P29" s="45"/>
      <c r="Q29" s="46">
        <v>33864</v>
      </c>
      <c r="R29" s="48"/>
      <c r="S29" s="46">
        <v>44321.546700000021</v>
      </c>
      <c r="T29" s="48"/>
      <c r="U29" s="47">
        <v>1308.810143515238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254972</v>
      </c>
      <c r="R30" s="48"/>
      <c r="S30" s="46">
        <v>103046.9895900002</v>
      </c>
      <c r="T30" s="48"/>
      <c r="U30" s="47">
        <v>404.15021880834053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341065</v>
      </c>
      <c r="F32" s="61"/>
      <c r="G32" s="61">
        <v>142696.20940999984</v>
      </c>
      <c r="H32" s="61"/>
      <c r="I32" s="62">
        <v>418.38420655886665</v>
      </c>
      <c r="J32" s="52"/>
      <c r="K32" s="61">
        <v>44159</v>
      </c>
      <c r="L32" s="63"/>
      <c r="M32" s="61">
        <v>26713.207850000017</v>
      </c>
      <c r="N32" s="63"/>
      <c r="O32" s="62">
        <v>604.93235467288696</v>
      </c>
      <c r="P32" s="52"/>
      <c r="Q32" s="61">
        <v>9899198</v>
      </c>
      <c r="R32" s="63"/>
      <c r="S32" s="61">
        <v>10280250.43805</v>
      </c>
      <c r="T32" s="63"/>
      <c r="U32" s="62">
        <v>1038.4932636007482</v>
      </c>
      <c r="V32" s="33"/>
      <c r="W32" s="59"/>
    </row>
    <row r="33" spans="2:40" ht="9.9499999999999993" customHeight="1">
      <c r="B33" s="474"/>
      <c r="C33" s="474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77"/>
      <c r="C34" s="477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207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78"/>
      <c r="C37" s="478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79" t="s">
        <v>155</v>
      </c>
      <c r="C38" s="480"/>
      <c r="D38" s="329"/>
      <c r="E38" s="464" t="s">
        <v>154</v>
      </c>
      <c r="F38" s="468"/>
      <c r="G38" s="468"/>
      <c r="H38" s="468"/>
      <c r="I38" s="469"/>
      <c r="J38" s="70"/>
      <c r="K38" s="464" t="s">
        <v>151</v>
      </c>
      <c r="L38" s="468"/>
      <c r="M38" s="468"/>
      <c r="N38" s="468"/>
      <c r="O38" s="469"/>
      <c r="P38" s="70"/>
      <c r="Q38" s="470" t="s">
        <v>179</v>
      </c>
      <c r="R38" s="471"/>
      <c r="S38" s="471"/>
      <c r="T38" s="471"/>
      <c r="U38" s="472"/>
      <c r="X38" s="357"/>
      <c r="Y38" s="359"/>
      <c r="Z38" s="357"/>
      <c r="AA38" s="356"/>
      <c r="AB38" s="358"/>
      <c r="AC38" s="356"/>
      <c r="AD38" s="357"/>
      <c r="AE38" s="359"/>
      <c r="AF38" s="357"/>
      <c r="AG38" s="356"/>
      <c r="AH38" s="358"/>
      <c r="AI38" s="356"/>
      <c r="AJ38" s="358"/>
      <c r="AK38" s="358"/>
      <c r="AL38" s="358"/>
      <c r="AM38" s="358"/>
      <c r="AN38" s="358"/>
    </row>
    <row r="39" spans="2:40" ht="27.95" customHeight="1">
      <c r="B39" s="480" t="s">
        <v>155</v>
      </c>
      <c r="C39" s="480"/>
      <c r="D39" s="330"/>
      <c r="E39" s="423" t="s">
        <v>7</v>
      </c>
      <c r="F39" s="426"/>
      <c r="G39" s="423"/>
      <c r="H39" s="426"/>
      <c r="I39" s="423" t="s">
        <v>143</v>
      </c>
      <c r="J39" s="424"/>
      <c r="K39" s="423" t="s">
        <v>7</v>
      </c>
      <c r="L39" s="40"/>
      <c r="M39" s="423"/>
      <c r="N39" s="40"/>
      <c r="O39" s="423" t="s">
        <v>143</v>
      </c>
      <c r="P39" s="424"/>
      <c r="Q39" s="423" t="s">
        <v>7</v>
      </c>
      <c r="R39" s="40"/>
      <c r="S39" s="423"/>
      <c r="T39" s="40"/>
      <c r="U39" s="425" t="s">
        <v>143</v>
      </c>
      <c r="X39" s="357"/>
      <c r="Y39" s="359"/>
      <c r="Z39" s="357"/>
      <c r="AA39" s="356"/>
      <c r="AB39" s="358"/>
      <c r="AC39" s="356"/>
      <c r="AD39" s="357"/>
      <c r="AE39" s="359"/>
      <c r="AF39" s="357"/>
      <c r="AG39" s="356"/>
      <c r="AH39" s="358"/>
      <c r="AI39" s="356"/>
      <c r="AJ39" s="358"/>
      <c r="AK39" s="358"/>
      <c r="AL39" s="358"/>
      <c r="AM39" s="358"/>
      <c r="AN39" s="358"/>
    </row>
    <row r="40" spans="2:40" ht="9.9499999999999993" customHeight="1">
      <c r="B40" s="475"/>
      <c r="C40" s="475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57"/>
      <c r="Y40" s="359"/>
      <c r="Z40" s="357"/>
      <c r="AA40" s="356"/>
      <c r="AB40" s="358"/>
      <c r="AC40" s="356"/>
      <c r="AD40" s="357"/>
      <c r="AE40" s="359"/>
      <c r="AF40" s="357"/>
      <c r="AG40" s="356"/>
      <c r="AH40" s="358"/>
      <c r="AI40" s="356"/>
      <c r="AJ40" s="358"/>
      <c r="AK40" s="358"/>
      <c r="AL40" s="358"/>
      <c r="AM40" s="358"/>
      <c r="AN40" s="358"/>
    </row>
    <row r="41" spans="2:40" ht="18" customHeight="1">
      <c r="B41" s="33" t="s">
        <v>48</v>
      </c>
      <c r="D41" s="42"/>
      <c r="E41" s="430">
        <v>6550</v>
      </c>
      <c r="F41" s="431"/>
      <c r="G41" s="430"/>
      <c r="H41" s="414"/>
      <c r="I41" s="432">
        <v>1011.1336656488553</v>
      </c>
      <c r="J41" s="433"/>
      <c r="K41" s="430">
        <v>8271</v>
      </c>
      <c r="L41" s="430"/>
      <c r="M41" s="430"/>
      <c r="N41" s="414"/>
      <c r="O41" s="432">
        <v>978.58060693991092</v>
      </c>
      <c r="P41" s="433"/>
      <c r="Q41" s="432">
        <v>79.192358844154271</v>
      </c>
      <c r="R41" s="432"/>
      <c r="S41" s="432"/>
      <c r="T41" s="432"/>
      <c r="U41" s="432">
        <v>103.3265587400858</v>
      </c>
    </row>
    <row r="42" spans="2:40" ht="9.9499999999999993" customHeight="1">
      <c r="D42" s="42"/>
      <c r="E42" s="430"/>
      <c r="F42" s="431"/>
      <c r="G42" s="430"/>
      <c r="H42" s="414"/>
      <c r="I42" s="432"/>
      <c r="J42" s="433"/>
      <c r="K42" s="430"/>
      <c r="L42" s="430"/>
      <c r="M42" s="430"/>
      <c r="N42" s="414"/>
      <c r="O42" s="432"/>
      <c r="P42" s="433"/>
      <c r="Q42" s="432"/>
      <c r="R42" s="432"/>
      <c r="S42" s="432"/>
      <c r="T42" s="432"/>
      <c r="U42" s="432"/>
    </row>
    <row r="43" spans="2:40" ht="18" customHeight="1">
      <c r="B43" s="33" t="s">
        <v>49</v>
      </c>
      <c r="D43" s="42"/>
      <c r="E43" s="430">
        <v>24638</v>
      </c>
      <c r="F43" s="431"/>
      <c r="G43" s="430"/>
      <c r="H43" s="414"/>
      <c r="I43" s="432">
        <v>1494.5332859810046</v>
      </c>
      <c r="J43" s="433"/>
      <c r="K43" s="430">
        <v>30101</v>
      </c>
      <c r="L43" s="430"/>
      <c r="M43" s="430"/>
      <c r="N43" s="414"/>
      <c r="O43" s="432">
        <v>1384.8834846018403</v>
      </c>
      <c r="P43" s="433"/>
      <c r="Q43" s="432">
        <v>81.851101292315875</v>
      </c>
      <c r="R43" s="432"/>
      <c r="S43" s="432"/>
      <c r="T43" s="432"/>
      <c r="U43" s="432">
        <v>107.91761925088514</v>
      </c>
    </row>
    <row r="44" spans="2:40" ht="9.9499999999999993" customHeight="1">
      <c r="B44" s="476"/>
      <c r="C44" s="476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zoomScaleNormal="100" workbookViewId="0">
      <selection activeCell="U75" sqref="U75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95" t="s">
        <v>181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</row>
    <row r="2" spans="2:70" ht="18.95" customHeight="1">
      <c r="B2" s="497" t="s">
        <v>208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T2" s="9" t="s">
        <v>178</v>
      </c>
      <c r="U2" s="350"/>
      <c r="V2" s="349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</row>
    <row r="3" spans="2:70" ht="18.95" customHeight="1">
      <c r="B3" s="499" t="s">
        <v>192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</row>
    <row r="5" spans="2:70" ht="14.25" customHeight="1" thickTop="1">
      <c r="B5" s="481" t="s">
        <v>0</v>
      </c>
      <c r="C5" s="484" t="s">
        <v>28</v>
      </c>
      <c r="D5" s="485"/>
      <c r="E5" s="485"/>
      <c r="F5" s="485"/>
      <c r="G5" s="485"/>
      <c r="H5" s="485"/>
      <c r="I5" s="485"/>
      <c r="J5" s="486"/>
      <c r="K5" s="484" t="s">
        <v>29</v>
      </c>
      <c r="L5" s="485"/>
      <c r="M5" s="485"/>
      <c r="N5" s="485"/>
      <c r="O5" s="485"/>
      <c r="P5" s="485"/>
      <c r="Q5" s="485"/>
      <c r="R5" s="486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</row>
    <row r="6" spans="2:70" ht="14.25" customHeight="1">
      <c r="B6" s="482"/>
      <c r="C6" s="487" t="s">
        <v>3</v>
      </c>
      <c r="D6" s="488"/>
      <c r="E6" s="489" t="s">
        <v>4</v>
      </c>
      <c r="F6" s="490"/>
      <c r="G6" s="487" t="s">
        <v>5</v>
      </c>
      <c r="H6" s="488"/>
      <c r="I6" s="487" t="s">
        <v>6</v>
      </c>
      <c r="J6" s="488"/>
      <c r="K6" s="487" t="s">
        <v>3</v>
      </c>
      <c r="L6" s="488"/>
      <c r="M6" s="489" t="s">
        <v>4</v>
      </c>
      <c r="N6" s="490"/>
      <c r="O6" s="487" t="s">
        <v>5</v>
      </c>
      <c r="P6" s="488"/>
      <c r="Q6" s="487" t="s">
        <v>6</v>
      </c>
      <c r="R6" s="488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</row>
    <row r="7" spans="2:70" ht="14.25" customHeight="1">
      <c r="B7" s="483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</row>
    <row r="8" spans="2:70" ht="14.25" customHeight="1">
      <c r="B8" s="391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79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3">
        <v>0</v>
      </c>
      <c r="U8" s="350"/>
      <c r="V8" s="360"/>
      <c r="W8" s="351"/>
      <c r="X8" s="360"/>
      <c r="Y8" s="351"/>
      <c r="Z8" s="360"/>
      <c r="AA8" s="351"/>
      <c r="AB8" s="360"/>
      <c r="AC8" s="351"/>
      <c r="AD8" s="360"/>
      <c r="AE8" s="351"/>
      <c r="AF8" s="360"/>
      <c r="AG8" s="351"/>
      <c r="AH8" s="360"/>
      <c r="AI8" s="351"/>
      <c r="AJ8" s="360"/>
      <c r="AK8" s="351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</row>
    <row r="9" spans="2:70" ht="14.25" customHeight="1">
      <c r="B9" s="392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0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4">
        <v>0</v>
      </c>
      <c r="U9" s="350"/>
      <c r="V9" s="360"/>
      <c r="W9" s="351"/>
      <c r="X9" s="360"/>
      <c r="Y9" s="351"/>
      <c r="Z9" s="360"/>
      <c r="AA9" s="351"/>
      <c r="AB9" s="360"/>
      <c r="AC9" s="351"/>
      <c r="AD9" s="360"/>
      <c r="AE9" s="351"/>
      <c r="AF9" s="360"/>
      <c r="AG9" s="351"/>
      <c r="AH9" s="360"/>
      <c r="AI9" s="351"/>
      <c r="AJ9" s="360"/>
      <c r="AK9" s="351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</row>
    <row r="10" spans="2:70" ht="14.25" customHeight="1">
      <c r="B10" s="393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0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4">
        <v>0</v>
      </c>
      <c r="U10" s="350"/>
      <c r="V10" s="360"/>
      <c r="W10" s="351"/>
      <c r="X10" s="360"/>
      <c r="Y10" s="351"/>
      <c r="Z10" s="360"/>
      <c r="AA10" s="351"/>
      <c r="AB10" s="360"/>
      <c r="AC10" s="351"/>
      <c r="AD10" s="360"/>
      <c r="AE10" s="351"/>
      <c r="AF10" s="360"/>
      <c r="AG10" s="351"/>
      <c r="AH10" s="360"/>
      <c r="AI10" s="351"/>
      <c r="AJ10" s="360"/>
      <c r="AK10" s="351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</row>
    <row r="11" spans="2:70" ht="14.25" customHeight="1">
      <c r="B11" s="393" t="s">
        <v>12</v>
      </c>
      <c r="C11" s="88">
        <v>3</v>
      </c>
      <c r="D11" s="89">
        <v>675.08</v>
      </c>
      <c r="E11" s="88">
        <v>0</v>
      </c>
      <c r="F11" s="89">
        <v>0</v>
      </c>
      <c r="G11" s="88">
        <v>0</v>
      </c>
      <c r="H11" s="89">
        <v>0</v>
      </c>
      <c r="I11" s="88">
        <v>3</v>
      </c>
      <c r="J11" s="89">
        <v>675.08</v>
      </c>
      <c r="K11" s="380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4">
        <v>0</v>
      </c>
      <c r="U11" s="350"/>
      <c r="V11" s="360"/>
      <c r="W11" s="351"/>
      <c r="X11" s="360"/>
      <c r="Y11" s="351"/>
      <c r="Z11" s="360"/>
      <c r="AA11" s="351"/>
      <c r="AB11" s="360"/>
      <c r="AC11" s="351"/>
      <c r="AD11" s="360"/>
      <c r="AE11" s="351"/>
      <c r="AF11" s="360"/>
      <c r="AG11" s="351"/>
      <c r="AH11" s="360"/>
      <c r="AI11" s="351"/>
      <c r="AJ11" s="360"/>
      <c r="AK11" s="351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</row>
    <row r="12" spans="2:70" ht="14.25" customHeight="1">
      <c r="B12" s="393" t="s">
        <v>13</v>
      </c>
      <c r="C12" s="88">
        <v>280</v>
      </c>
      <c r="D12" s="89">
        <v>803.6988214285717</v>
      </c>
      <c r="E12" s="88">
        <v>118</v>
      </c>
      <c r="F12" s="89">
        <v>691.42008474576267</v>
      </c>
      <c r="G12" s="88">
        <v>0</v>
      </c>
      <c r="H12" s="89">
        <v>0</v>
      </c>
      <c r="I12" s="88">
        <v>398</v>
      </c>
      <c r="J12" s="89">
        <v>770.41015075376902</v>
      </c>
      <c r="K12" s="380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4">
        <v>0</v>
      </c>
      <c r="U12" s="350"/>
      <c r="V12" s="360"/>
      <c r="W12" s="351"/>
      <c r="X12" s="360"/>
      <c r="Y12" s="351"/>
      <c r="Z12" s="360"/>
      <c r="AA12" s="351"/>
      <c r="AB12" s="360"/>
      <c r="AC12" s="351"/>
      <c r="AD12" s="360"/>
      <c r="AE12" s="351"/>
      <c r="AF12" s="360"/>
      <c r="AG12" s="351"/>
      <c r="AH12" s="360"/>
      <c r="AI12" s="351"/>
      <c r="AJ12" s="360"/>
      <c r="AK12" s="351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</row>
    <row r="13" spans="2:70" ht="14.25" customHeight="1">
      <c r="B13" s="393" t="s">
        <v>14</v>
      </c>
      <c r="C13" s="88">
        <v>1635</v>
      </c>
      <c r="D13" s="89">
        <v>771.88108868501502</v>
      </c>
      <c r="E13" s="88">
        <v>811</v>
      </c>
      <c r="F13" s="89">
        <v>699.0221454993831</v>
      </c>
      <c r="G13" s="88">
        <v>0</v>
      </c>
      <c r="H13" s="89">
        <v>0</v>
      </c>
      <c r="I13" s="88">
        <v>2446</v>
      </c>
      <c r="J13" s="89">
        <v>747.72385118560885</v>
      </c>
      <c r="K13" s="380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4">
        <v>0</v>
      </c>
      <c r="U13" s="350"/>
      <c r="V13" s="360"/>
      <c r="W13" s="351"/>
      <c r="X13" s="360"/>
      <c r="Y13" s="351"/>
      <c r="Z13" s="360"/>
      <c r="AA13" s="351"/>
      <c r="AB13" s="360"/>
      <c r="AC13" s="351"/>
      <c r="AD13" s="360"/>
      <c r="AE13" s="351"/>
      <c r="AF13" s="360"/>
      <c r="AG13" s="351"/>
      <c r="AH13" s="360"/>
      <c r="AI13" s="351"/>
      <c r="AJ13" s="360"/>
      <c r="AK13" s="351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</row>
    <row r="14" spans="2:70" ht="14.25" customHeight="1">
      <c r="B14" s="393" t="s">
        <v>15</v>
      </c>
      <c r="C14" s="88">
        <v>7455</v>
      </c>
      <c r="D14" s="89">
        <v>807.19409657947767</v>
      </c>
      <c r="E14" s="88">
        <v>3627</v>
      </c>
      <c r="F14" s="89">
        <v>751.35366969947574</v>
      </c>
      <c r="G14" s="88">
        <v>0</v>
      </c>
      <c r="H14" s="89">
        <v>0</v>
      </c>
      <c r="I14" s="88">
        <v>11082</v>
      </c>
      <c r="J14" s="89">
        <v>788.91822324490192</v>
      </c>
      <c r="K14" s="380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4">
        <v>0</v>
      </c>
      <c r="U14" s="350"/>
      <c r="V14" s="360"/>
      <c r="W14" s="351"/>
      <c r="X14" s="360"/>
      <c r="Y14" s="351"/>
      <c r="Z14" s="360"/>
      <c r="AA14" s="351"/>
      <c r="AB14" s="360"/>
      <c r="AC14" s="351"/>
      <c r="AD14" s="360"/>
      <c r="AE14" s="351"/>
      <c r="AF14" s="360"/>
      <c r="AG14" s="351"/>
      <c r="AH14" s="360"/>
      <c r="AI14" s="351"/>
      <c r="AJ14" s="360"/>
      <c r="AK14" s="351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</row>
    <row r="15" spans="2:70" ht="14.25" customHeight="1">
      <c r="B15" s="393" t="s">
        <v>16</v>
      </c>
      <c r="C15" s="88">
        <v>20179</v>
      </c>
      <c r="D15" s="89">
        <v>872.88288220427103</v>
      </c>
      <c r="E15" s="88">
        <v>11032</v>
      </c>
      <c r="F15" s="89">
        <v>808.15274383611302</v>
      </c>
      <c r="G15" s="88">
        <v>0</v>
      </c>
      <c r="H15" s="89">
        <v>0</v>
      </c>
      <c r="I15" s="88">
        <v>31211</v>
      </c>
      <c r="J15" s="89">
        <v>850.00303578866374</v>
      </c>
      <c r="K15" s="380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4">
        <v>0</v>
      </c>
      <c r="U15" s="350"/>
      <c r="V15" s="360"/>
      <c r="W15" s="351"/>
      <c r="X15" s="360"/>
      <c r="Y15" s="351"/>
      <c r="Z15" s="360"/>
      <c r="AA15" s="351"/>
      <c r="AB15" s="360"/>
      <c r="AC15" s="351"/>
      <c r="AD15" s="360"/>
      <c r="AE15" s="351"/>
      <c r="AF15" s="360"/>
      <c r="AG15" s="351"/>
      <c r="AH15" s="360"/>
      <c r="AI15" s="351"/>
      <c r="AJ15" s="360"/>
      <c r="AK15" s="351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</row>
    <row r="16" spans="2:70" ht="14.25" customHeight="1">
      <c r="B16" s="393" t="s">
        <v>17</v>
      </c>
      <c r="C16" s="88">
        <v>43784</v>
      </c>
      <c r="D16" s="89">
        <v>923.48617097569854</v>
      </c>
      <c r="E16" s="88">
        <v>25376</v>
      </c>
      <c r="F16" s="89">
        <v>849.62211577868754</v>
      </c>
      <c r="G16" s="88">
        <v>0</v>
      </c>
      <c r="H16" s="89">
        <v>0</v>
      </c>
      <c r="I16" s="88">
        <v>69160</v>
      </c>
      <c r="J16" s="89">
        <v>896.38417177559234</v>
      </c>
      <c r="K16" s="380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4">
        <v>0</v>
      </c>
      <c r="U16" s="350"/>
      <c r="V16" s="360"/>
      <c r="W16" s="351"/>
      <c r="X16" s="360"/>
      <c r="Y16" s="351"/>
      <c r="Z16" s="360"/>
      <c r="AA16" s="351"/>
      <c r="AB16" s="360"/>
      <c r="AC16" s="351"/>
      <c r="AD16" s="360"/>
      <c r="AE16" s="351"/>
      <c r="AF16" s="360"/>
      <c r="AG16" s="351"/>
      <c r="AH16" s="360"/>
      <c r="AI16" s="351"/>
      <c r="AJ16" s="360"/>
      <c r="AK16" s="351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</row>
    <row r="17" spans="2:70" ht="14.25" customHeight="1">
      <c r="B17" s="393" t="s">
        <v>18</v>
      </c>
      <c r="C17" s="88">
        <v>71187</v>
      </c>
      <c r="D17" s="89">
        <v>940.04643656847531</v>
      </c>
      <c r="E17" s="88">
        <v>41851</v>
      </c>
      <c r="F17" s="89">
        <v>866.29320948125633</v>
      </c>
      <c r="G17" s="88">
        <v>0</v>
      </c>
      <c r="H17" s="89">
        <v>0</v>
      </c>
      <c r="I17" s="88">
        <v>113038</v>
      </c>
      <c r="J17" s="89">
        <v>912.74016516569748</v>
      </c>
      <c r="K17" s="380">
        <v>45</v>
      </c>
      <c r="L17" s="89">
        <v>2247.7188888888882</v>
      </c>
      <c r="M17" s="88">
        <v>8</v>
      </c>
      <c r="N17" s="89">
        <v>2309.1387500000001</v>
      </c>
      <c r="O17" s="88">
        <v>0</v>
      </c>
      <c r="P17" s="89">
        <v>0</v>
      </c>
      <c r="Q17" s="88">
        <v>53</v>
      </c>
      <c r="R17" s="384">
        <v>2256.9898113207541</v>
      </c>
      <c r="U17" s="350"/>
      <c r="V17" s="360"/>
      <c r="W17" s="351"/>
      <c r="X17" s="360"/>
      <c r="Y17" s="351"/>
      <c r="Z17" s="360"/>
      <c r="AA17" s="351"/>
      <c r="AB17" s="360"/>
      <c r="AC17" s="351"/>
      <c r="AD17" s="360"/>
      <c r="AE17" s="351"/>
      <c r="AF17" s="360"/>
      <c r="AG17" s="351"/>
      <c r="AH17" s="360"/>
      <c r="AI17" s="351"/>
      <c r="AJ17" s="360"/>
      <c r="AK17" s="351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</row>
    <row r="18" spans="2:70" ht="14.25" customHeight="1">
      <c r="B18" s="393" t="s">
        <v>19</v>
      </c>
      <c r="C18" s="88">
        <v>104468</v>
      </c>
      <c r="D18" s="89">
        <v>950.22953612589583</v>
      </c>
      <c r="E18" s="88">
        <v>60098</v>
      </c>
      <c r="F18" s="89">
        <v>847.65353389463837</v>
      </c>
      <c r="G18" s="88">
        <v>0</v>
      </c>
      <c r="H18" s="89">
        <v>0</v>
      </c>
      <c r="I18" s="88">
        <v>164566</v>
      </c>
      <c r="J18" s="89">
        <v>912.76971707400105</v>
      </c>
      <c r="K18" s="380">
        <v>424</v>
      </c>
      <c r="L18" s="89">
        <v>2349.2868396226409</v>
      </c>
      <c r="M18" s="88">
        <v>131</v>
      </c>
      <c r="N18" s="89">
        <v>2086.9071755725186</v>
      </c>
      <c r="O18" s="88">
        <v>0</v>
      </c>
      <c r="P18" s="89">
        <v>0</v>
      </c>
      <c r="Q18" s="88">
        <v>555</v>
      </c>
      <c r="R18" s="384">
        <v>2287.3557837837834</v>
      </c>
      <c r="U18" s="350"/>
      <c r="V18" s="360"/>
      <c r="W18" s="351"/>
      <c r="X18" s="360"/>
      <c r="Y18" s="351"/>
      <c r="Z18" s="360"/>
      <c r="AA18" s="351"/>
      <c r="AB18" s="360"/>
      <c r="AC18" s="351"/>
      <c r="AD18" s="360"/>
      <c r="AE18" s="351"/>
      <c r="AF18" s="360"/>
      <c r="AG18" s="351"/>
      <c r="AH18" s="360"/>
      <c r="AI18" s="351"/>
      <c r="AJ18" s="360"/>
      <c r="AK18" s="351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</row>
    <row r="19" spans="2:70" ht="14.25" customHeight="1">
      <c r="B19" s="393" t="s">
        <v>20</v>
      </c>
      <c r="C19" s="88">
        <v>151253</v>
      </c>
      <c r="D19" s="89">
        <v>1085.8185161947235</v>
      </c>
      <c r="E19" s="88">
        <v>86107</v>
      </c>
      <c r="F19" s="89">
        <v>925.70542174271463</v>
      </c>
      <c r="G19" s="88">
        <v>0</v>
      </c>
      <c r="H19" s="89">
        <v>0</v>
      </c>
      <c r="I19" s="88">
        <v>237360</v>
      </c>
      <c r="J19" s="89">
        <v>1027.7343477418287</v>
      </c>
      <c r="K19" s="380">
        <v>10898</v>
      </c>
      <c r="L19" s="89">
        <v>2371.7805551477304</v>
      </c>
      <c r="M19" s="88">
        <v>1037</v>
      </c>
      <c r="N19" s="89">
        <v>2188.8294889103177</v>
      </c>
      <c r="O19" s="88">
        <v>0</v>
      </c>
      <c r="P19" s="89">
        <v>0</v>
      </c>
      <c r="Q19" s="88">
        <v>11935</v>
      </c>
      <c r="R19" s="384">
        <v>2355.8844298282334</v>
      </c>
      <c r="U19" s="350"/>
      <c r="V19" s="360"/>
      <c r="W19" s="351"/>
      <c r="X19" s="360"/>
      <c r="Y19" s="351"/>
      <c r="Z19" s="360"/>
      <c r="AA19" s="351"/>
      <c r="AB19" s="360"/>
      <c r="AC19" s="351"/>
      <c r="AD19" s="360"/>
      <c r="AE19" s="351"/>
      <c r="AF19" s="360"/>
      <c r="AG19" s="351"/>
      <c r="AH19" s="360"/>
      <c r="AI19" s="351"/>
      <c r="AJ19" s="360"/>
      <c r="AK19" s="351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</row>
    <row r="20" spans="2:70" ht="14.25" customHeight="1">
      <c r="B20" s="393" t="s">
        <v>21</v>
      </c>
      <c r="C20" s="88">
        <v>197717</v>
      </c>
      <c r="D20" s="89">
        <v>1165.0336804624794</v>
      </c>
      <c r="E20" s="88">
        <v>118360</v>
      </c>
      <c r="F20" s="89">
        <v>975.5395373436985</v>
      </c>
      <c r="G20" s="88">
        <v>0</v>
      </c>
      <c r="H20" s="89">
        <v>0</v>
      </c>
      <c r="I20" s="88">
        <v>316077</v>
      </c>
      <c r="J20" s="89">
        <v>1094.0746205513219</v>
      </c>
      <c r="K20" s="380">
        <v>201836</v>
      </c>
      <c r="L20" s="89">
        <v>1723.7946043322304</v>
      </c>
      <c r="M20" s="88">
        <v>86353</v>
      </c>
      <c r="N20" s="89">
        <v>1496.7090373235446</v>
      </c>
      <c r="O20" s="88">
        <v>0</v>
      </c>
      <c r="P20" s="89">
        <v>0</v>
      </c>
      <c r="Q20" s="88">
        <v>288189</v>
      </c>
      <c r="R20" s="384">
        <v>1655.7506471794554</v>
      </c>
      <c r="U20" s="350"/>
      <c r="V20" s="360"/>
      <c r="W20" s="351"/>
      <c r="X20" s="360"/>
      <c r="Y20" s="351"/>
      <c r="Z20" s="360"/>
      <c r="AA20" s="351"/>
      <c r="AB20" s="360"/>
      <c r="AC20" s="351"/>
      <c r="AD20" s="360"/>
      <c r="AE20" s="351"/>
      <c r="AF20" s="360"/>
      <c r="AG20" s="351"/>
      <c r="AH20" s="360"/>
      <c r="AI20" s="351"/>
      <c r="AJ20" s="360"/>
      <c r="AK20" s="351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</row>
    <row r="21" spans="2:70" ht="14.25" customHeight="1">
      <c r="B21" s="393" t="s">
        <v>22</v>
      </c>
      <c r="C21" s="88">
        <v>615</v>
      </c>
      <c r="D21" s="89">
        <v>1138.8016585365851</v>
      </c>
      <c r="E21" s="88">
        <v>444</v>
      </c>
      <c r="F21" s="89">
        <v>989.6832432432434</v>
      </c>
      <c r="G21" s="88">
        <v>0</v>
      </c>
      <c r="H21" s="89">
        <v>0</v>
      </c>
      <c r="I21" s="88">
        <v>1059</v>
      </c>
      <c r="J21" s="89">
        <v>1076.2817563739375</v>
      </c>
      <c r="K21" s="380">
        <v>939933</v>
      </c>
      <c r="L21" s="89">
        <v>1466.639634027106</v>
      </c>
      <c r="M21" s="88">
        <v>636189</v>
      </c>
      <c r="N21" s="89">
        <v>1171.6699020259732</v>
      </c>
      <c r="O21" s="88">
        <v>0</v>
      </c>
      <c r="P21" s="89">
        <v>0</v>
      </c>
      <c r="Q21" s="88">
        <v>1576122</v>
      </c>
      <c r="R21" s="384">
        <v>1347.5774682607068</v>
      </c>
      <c r="U21" s="350"/>
      <c r="V21" s="360"/>
      <c r="W21" s="351"/>
      <c r="X21" s="360"/>
      <c r="Y21" s="351"/>
      <c r="Z21" s="360"/>
      <c r="AA21" s="351"/>
      <c r="AB21" s="360"/>
      <c r="AC21" s="351"/>
      <c r="AD21" s="360"/>
      <c r="AE21" s="351"/>
      <c r="AF21" s="360"/>
      <c r="AG21" s="351"/>
      <c r="AH21" s="360"/>
      <c r="AI21" s="351"/>
      <c r="AJ21" s="360"/>
      <c r="AK21" s="351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</row>
    <row r="22" spans="2:70" ht="14.25" customHeight="1">
      <c r="B22" s="393" t="s">
        <v>23</v>
      </c>
      <c r="C22" s="88">
        <v>12</v>
      </c>
      <c r="D22" s="89">
        <v>636.06499999999994</v>
      </c>
      <c r="E22" s="88">
        <v>24</v>
      </c>
      <c r="F22" s="89">
        <v>607.62000000000012</v>
      </c>
      <c r="G22" s="88">
        <v>0</v>
      </c>
      <c r="H22" s="89">
        <v>0</v>
      </c>
      <c r="I22" s="88">
        <v>36</v>
      </c>
      <c r="J22" s="89">
        <v>617.1016666666668</v>
      </c>
      <c r="K22" s="380">
        <v>887817</v>
      </c>
      <c r="L22" s="89">
        <v>1454.1920973353765</v>
      </c>
      <c r="M22" s="88">
        <v>572932</v>
      </c>
      <c r="N22" s="89">
        <v>992.71446035480778</v>
      </c>
      <c r="O22" s="88">
        <v>1</v>
      </c>
      <c r="P22" s="89">
        <v>1555.19</v>
      </c>
      <c r="Q22" s="88">
        <v>1460750</v>
      </c>
      <c r="R22" s="384">
        <v>1273.1924707650198</v>
      </c>
      <c r="U22" s="350"/>
      <c r="V22" s="360"/>
      <c r="W22" s="351"/>
      <c r="X22" s="360"/>
      <c r="Y22" s="351"/>
      <c r="Z22" s="360"/>
      <c r="AA22" s="351"/>
      <c r="AB22" s="360"/>
      <c r="AC22" s="351"/>
      <c r="AD22" s="360"/>
      <c r="AE22" s="351"/>
      <c r="AF22" s="360"/>
      <c r="AG22" s="351"/>
      <c r="AH22" s="360"/>
      <c r="AI22" s="351"/>
      <c r="AJ22" s="360"/>
      <c r="AK22" s="351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</row>
    <row r="23" spans="2:70" ht="14.25" customHeight="1">
      <c r="B23" s="393" t="s">
        <v>24</v>
      </c>
      <c r="C23" s="88">
        <v>35</v>
      </c>
      <c r="D23" s="89">
        <v>398.44914285714304</v>
      </c>
      <c r="E23" s="88">
        <v>110</v>
      </c>
      <c r="F23" s="89">
        <v>420.22690909090875</v>
      </c>
      <c r="G23" s="88">
        <v>0</v>
      </c>
      <c r="H23" s="89">
        <v>0</v>
      </c>
      <c r="I23" s="88">
        <v>145</v>
      </c>
      <c r="J23" s="89">
        <v>414.97020689655153</v>
      </c>
      <c r="K23" s="380">
        <v>720344</v>
      </c>
      <c r="L23" s="89">
        <v>1358.9840283947728</v>
      </c>
      <c r="M23" s="88">
        <v>454731</v>
      </c>
      <c r="N23" s="89">
        <v>803.47486324882209</v>
      </c>
      <c r="O23" s="88">
        <v>3</v>
      </c>
      <c r="P23" s="89">
        <v>660.93</v>
      </c>
      <c r="Q23" s="88">
        <v>1175078</v>
      </c>
      <c r="R23" s="384">
        <v>1144.011633083084</v>
      </c>
      <c r="U23" s="350"/>
      <c r="V23" s="360"/>
      <c r="W23" s="351"/>
      <c r="X23" s="360"/>
      <c r="Y23" s="351"/>
      <c r="Z23" s="360"/>
      <c r="AA23" s="351"/>
      <c r="AB23" s="360"/>
      <c r="AC23" s="351"/>
      <c r="AD23" s="360"/>
      <c r="AE23" s="351"/>
      <c r="AF23" s="360"/>
      <c r="AG23" s="351"/>
      <c r="AH23" s="360"/>
      <c r="AI23" s="351"/>
      <c r="AJ23" s="360"/>
      <c r="AK23" s="351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</row>
    <row r="24" spans="2:70" ht="14.25" customHeight="1">
      <c r="B24" s="393" t="s">
        <v>25</v>
      </c>
      <c r="C24" s="88">
        <v>43</v>
      </c>
      <c r="D24" s="89">
        <v>405.15930232558162</v>
      </c>
      <c r="E24" s="88">
        <v>219</v>
      </c>
      <c r="F24" s="89">
        <v>416.65141552511375</v>
      </c>
      <c r="G24" s="88">
        <v>0</v>
      </c>
      <c r="H24" s="89">
        <v>0</v>
      </c>
      <c r="I24" s="88">
        <v>262</v>
      </c>
      <c r="J24" s="89">
        <v>414.76530534351116</v>
      </c>
      <c r="K24" s="380">
        <v>470044</v>
      </c>
      <c r="L24" s="89">
        <v>1203.5874751725398</v>
      </c>
      <c r="M24" s="88">
        <v>306970</v>
      </c>
      <c r="N24" s="89">
        <v>681.92525093657014</v>
      </c>
      <c r="O24" s="88">
        <v>4</v>
      </c>
      <c r="P24" s="89">
        <v>764.68000000000006</v>
      </c>
      <c r="Q24" s="88">
        <v>777018</v>
      </c>
      <c r="R24" s="384">
        <v>997.49648551256234</v>
      </c>
      <c r="U24" s="350"/>
      <c r="V24" s="360"/>
      <c r="W24" s="351"/>
      <c r="X24" s="360"/>
      <c r="Y24" s="351"/>
      <c r="Z24" s="360"/>
      <c r="AA24" s="351"/>
      <c r="AB24" s="360"/>
      <c r="AC24" s="351"/>
      <c r="AD24" s="360"/>
      <c r="AE24" s="351"/>
      <c r="AF24" s="360"/>
      <c r="AG24" s="351"/>
      <c r="AH24" s="360"/>
      <c r="AI24" s="351"/>
      <c r="AJ24" s="360"/>
      <c r="AK24" s="351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</row>
    <row r="25" spans="2:70" ht="14.25" customHeight="1">
      <c r="B25" s="393" t="s">
        <v>26</v>
      </c>
      <c r="C25" s="88">
        <v>143</v>
      </c>
      <c r="D25" s="89">
        <v>427.07678321678236</v>
      </c>
      <c r="E25" s="88">
        <v>4362</v>
      </c>
      <c r="F25" s="89">
        <v>414.0319348922485</v>
      </c>
      <c r="G25" s="88">
        <v>0</v>
      </c>
      <c r="H25" s="89">
        <v>0</v>
      </c>
      <c r="I25" s="88">
        <v>4505</v>
      </c>
      <c r="J25" s="89">
        <v>414.44601109877647</v>
      </c>
      <c r="K25" s="380">
        <v>510176</v>
      </c>
      <c r="L25" s="89">
        <v>1082.7853192231598</v>
      </c>
      <c r="M25" s="88">
        <v>405637</v>
      </c>
      <c r="N25" s="89">
        <v>623.71510481044277</v>
      </c>
      <c r="O25" s="88">
        <v>27</v>
      </c>
      <c r="P25" s="89">
        <v>717.77481481481493</v>
      </c>
      <c r="Q25" s="88">
        <v>915840</v>
      </c>
      <c r="R25" s="384">
        <v>879.44661393910326</v>
      </c>
      <c r="U25" s="350"/>
      <c r="V25" s="360"/>
      <c r="W25" s="351"/>
      <c r="X25" s="360"/>
      <c r="Y25" s="351"/>
      <c r="Z25" s="360"/>
      <c r="AA25" s="351"/>
      <c r="AB25" s="360"/>
      <c r="AC25" s="351"/>
      <c r="AD25" s="360"/>
      <c r="AE25" s="351"/>
      <c r="AF25" s="360"/>
      <c r="AG25" s="351"/>
      <c r="AH25" s="360"/>
      <c r="AI25" s="351"/>
      <c r="AJ25" s="360"/>
      <c r="AK25" s="351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</row>
    <row r="26" spans="2:70" ht="14.25" customHeight="1">
      <c r="B26" s="393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0">
        <v>60</v>
      </c>
      <c r="L26" s="89">
        <v>1786.1256666666675</v>
      </c>
      <c r="M26" s="88">
        <v>18</v>
      </c>
      <c r="N26" s="89">
        <v>1044.4116666666666</v>
      </c>
      <c r="O26" s="88">
        <v>0</v>
      </c>
      <c r="P26" s="89">
        <v>0</v>
      </c>
      <c r="Q26" s="88">
        <v>78</v>
      </c>
      <c r="R26" s="384">
        <v>1614.9608974358982</v>
      </c>
      <c r="U26" s="350"/>
      <c r="V26" s="360"/>
      <c r="W26" s="351"/>
      <c r="X26" s="360"/>
      <c r="Y26" s="351"/>
      <c r="Z26" s="360"/>
      <c r="AA26" s="351"/>
      <c r="AB26" s="360"/>
      <c r="AC26" s="351"/>
      <c r="AD26" s="360"/>
      <c r="AE26" s="351"/>
      <c r="AF26" s="360"/>
      <c r="AG26" s="351"/>
      <c r="AH26" s="360"/>
      <c r="AI26" s="351"/>
      <c r="AJ26" s="360"/>
      <c r="AK26" s="351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</row>
    <row r="27" spans="2:70" ht="14.25" customHeight="1">
      <c r="B27" s="394" t="s">
        <v>6</v>
      </c>
      <c r="C27" s="90">
        <v>598816</v>
      </c>
      <c r="D27" s="91">
        <v>1047.2822866456486</v>
      </c>
      <c r="E27" s="90">
        <v>352539</v>
      </c>
      <c r="F27" s="91">
        <v>903.78307906359339</v>
      </c>
      <c r="G27" s="90">
        <v>0</v>
      </c>
      <c r="H27" s="91">
        <v>0</v>
      </c>
      <c r="I27" s="90">
        <v>951355</v>
      </c>
      <c r="J27" s="91">
        <v>994.10648251178668</v>
      </c>
      <c r="K27" s="381">
        <v>3741577</v>
      </c>
      <c r="L27" s="91">
        <v>1374.196357931429</v>
      </c>
      <c r="M27" s="90">
        <v>2464006</v>
      </c>
      <c r="N27" s="91">
        <v>922.75936821176379</v>
      </c>
      <c r="O27" s="90">
        <v>35</v>
      </c>
      <c r="P27" s="91">
        <v>742.18914285714288</v>
      </c>
      <c r="Q27" s="90">
        <v>6205618</v>
      </c>
      <c r="R27" s="385">
        <v>1194.9449809462969</v>
      </c>
      <c r="U27" s="350"/>
      <c r="V27" s="348"/>
      <c r="W27" s="347"/>
      <c r="X27" s="348"/>
      <c r="Y27" s="347"/>
      <c r="Z27" s="348"/>
      <c r="AA27" s="347"/>
      <c r="AB27" s="348"/>
      <c r="AC27" s="347"/>
      <c r="AD27" s="348"/>
      <c r="AE27" s="347"/>
      <c r="AF27" s="348"/>
      <c r="AG27" s="347"/>
      <c r="AH27" s="348"/>
      <c r="AI27" s="347"/>
      <c r="AJ27" s="348"/>
      <c r="AK27" s="347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</row>
    <row r="28" spans="2:70" ht="14.25" customHeight="1" thickBot="1">
      <c r="B28" s="395" t="s">
        <v>27</v>
      </c>
      <c r="C28" s="92">
        <v>54.565617751236204</v>
      </c>
      <c r="D28" s="92" t="s">
        <v>204</v>
      </c>
      <c r="E28" s="92">
        <v>55.215442830438619</v>
      </c>
      <c r="F28" s="92" t="s">
        <v>204</v>
      </c>
      <c r="G28" s="92">
        <v>0</v>
      </c>
      <c r="H28" s="92">
        <v>0</v>
      </c>
      <c r="I28" s="92">
        <v>54.806422045350388</v>
      </c>
      <c r="J28" s="92" t="s">
        <v>204</v>
      </c>
      <c r="K28" s="382">
        <v>74.661536483731069</v>
      </c>
      <c r="L28" s="92" t="s">
        <v>204</v>
      </c>
      <c r="M28" s="92">
        <v>75.386842387219417</v>
      </c>
      <c r="N28" s="92" t="s">
        <v>204</v>
      </c>
      <c r="O28" s="92">
        <v>86.4</v>
      </c>
      <c r="P28" s="92" t="s">
        <v>204</v>
      </c>
      <c r="Q28" s="92">
        <v>74.949594555832363</v>
      </c>
      <c r="R28" s="386" t="s">
        <v>204</v>
      </c>
      <c r="U28" s="35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</row>
    <row r="30" spans="2:70" ht="14.25" customHeight="1" thickTop="1">
      <c r="B30" s="491" t="s">
        <v>0</v>
      </c>
      <c r="C30" s="485" t="s">
        <v>30</v>
      </c>
      <c r="D30" s="485"/>
      <c r="E30" s="485"/>
      <c r="F30" s="485"/>
      <c r="G30" s="485"/>
      <c r="H30" s="485"/>
      <c r="I30" s="485"/>
      <c r="J30" s="486"/>
      <c r="K30" s="484" t="s">
        <v>31</v>
      </c>
      <c r="L30" s="485"/>
      <c r="M30" s="485"/>
      <c r="N30" s="485"/>
      <c r="O30" s="485"/>
      <c r="P30" s="485"/>
      <c r="Q30" s="485"/>
      <c r="R30" s="486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</row>
    <row r="31" spans="2:70" ht="14.25" customHeight="1">
      <c r="B31" s="492"/>
      <c r="C31" s="494" t="s">
        <v>3</v>
      </c>
      <c r="D31" s="488"/>
      <c r="E31" s="489" t="s">
        <v>4</v>
      </c>
      <c r="F31" s="490"/>
      <c r="G31" s="487" t="s">
        <v>5</v>
      </c>
      <c r="H31" s="488"/>
      <c r="I31" s="487" t="s">
        <v>6</v>
      </c>
      <c r="J31" s="488"/>
      <c r="K31" s="487" t="s">
        <v>3</v>
      </c>
      <c r="L31" s="488"/>
      <c r="M31" s="489" t="s">
        <v>4</v>
      </c>
      <c r="N31" s="490"/>
      <c r="O31" s="487" t="s">
        <v>5</v>
      </c>
      <c r="P31" s="488"/>
      <c r="Q31" s="487" t="s">
        <v>6</v>
      </c>
      <c r="R31" s="488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</row>
    <row r="32" spans="2:70" ht="14.25" customHeight="1">
      <c r="B32" s="493"/>
      <c r="C32" s="388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</row>
    <row r="33" spans="2:70" ht="14.25" customHeight="1">
      <c r="B33" s="391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3">
        <v>0</v>
      </c>
      <c r="K33" s="88">
        <v>1263</v>
      </c>
      <c r="L33" s="89">
        <v>307.52958828186831</v>
      </c>
      <c r="M33" s="88">
        <v>1218</v>
      </c>
      <c r="N33" s="89">
        <v>301.8404926108368</v>
      </c>
      <c r="O33" s="88">
        <v>0</v>
      </c>
      <c r="P33" s="89">
        <v>0</v>
      </c>
      <c r="Q33" s="88">
        <v>2481</v>
      </c>
      <c r="R33" s="383">
        <v>304.73663442160375</v>
      </c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</row>
    <row r="34" spans="2:70" ht="14.25" customHeight="1">
      <c r="B34" s="392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4">
        <v>0</v>
      </c>
      <c r="K34" s="88">
        <v>5831</v>
      </c>
      <c r="L34" s="89">
        <v>308.2387223460816</v>
      </c>
      <c r="M34" s="88">
        <v>5545</v>
      </c>
      <c r="N34" s="89">
        <v>307.51709287646628</v>
      </c>
      <c r="O34" s="88">
        <v>0</v>
      </c>
      <c r="P34" s="89">
        <v>0</v>
      </c>
      <c r="Q34" s="88">
        <v>11376</v>
      </c>
      <c r="R34" s="384">
        <v>307.8869787271455</v>
      </c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</row>
    <row r="35" spans="2:70" ht="14.25" customHeight="1">
      <c r="B35" s="393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4">
        <v>0</v>
      </c>
      <c r="K35" s="88">
        <v>15872</v>
      </c>
      <c r="L35" s="89">
        <v>310.02914314515999</v>
      </c>
      <c r="M35" s="88">
        <v>14998</v>
      </c>
      <c r="N35" s="89">
        <v>307.11178957194164</v>
      </c>
      <c r="O35" s="88">
        <v>0</v>
      </c>
      <c r="P35" s="89">
        <v>0</v>
      </c>
      <c r="Q35" s="88">
        <v>30870</v>
      </c>
      <c r="R35" s="384">
        <v>308.61176482021244</v>
      </c>
      <c r="U35" s="350"/>
      <c r="V35" s="360"/>
      <c r="W35" s="351"/>
      <c r="X35" s="360"/>
      <c r="Y35" s="351"/>
      <c r="Z35" s="360"/>
      <c r="AA35" s="351"/>
      <c r="AB35" s="360"/>
      <c r="AC35" s="351"/>
      <c r="AD35" s="360"/>
      <c r="AE35" s="351"/>
      <c r="AF35" s="360"/>
      <c r="AG35" s="351"/>
      <c r="AH35" s="360"/>
      <c r="AI35" s="351"/>
      <c r="AJ35" s="360"/>
      <c r="AK35" s="351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</row>
    <row r="36" spans="2:70" ht="14.25" customHeight="1">
      <c r="B36" s="393" t="s">
        <v>12</v>
      </c>
      <c r="C36" s="88">
        <v>0</v>
      </c>
      <c r="D36" s="89">
        <v>0</v>
      </c>
      <c r="E36" s="88">
        <v>0</v>
      </c>
      <c r="F36" s="89">
        <v>0</v>
      </c>
      <c r="G36" s="88">
        <v>0</v>
      </c>
      <c r="H36" s="89">
        <v>0</v>
      </c>
      <c r="I36" s="88">
        <v>0</v>
      </c>
      <c r="J36" s="384">
        <v>0</v>
      </c>
      <c r="K36" s="88">
        <v>30202</v>
      </c>
      <c r="L36" s="89">
        <v>311.73919674193797</v>
      </c>
      <c r="M36" s="88">
        <v>29211</v>
      </c>
      <c r="N36" s="89">
        <v>311.18014412378858</v>
      </c>
      <c r="O36" s="88">
        <v>0</v>
      </c>
      <c r="P36" s="89">
        <v>0</v>
      </c>
      <c r="Q36" s="88">
        <v>59413</v>
      </c>
      <c r="R36" s="384">
        <v>311.46433289010815</v>
      </c>
      <c r="U36" s="350"/>
      <c r="V36" s="360"/>
      <c r="W36" s="351"/>
      <c r="X36" s="360"/>
      <c r="Y36" s="351"/>
      <c r="Z36" s="360"/>
      <c r="AA36" s="351"/>
      <c r="AB36" s="360"/>
      <c r="AC36" s="351"/>
      <c r="AD36" s="360"/>
      <c r="AE36" s="351"/>
      <c r="AF36" s="360"/>
      <c r="AG36" s="351"/>
      <c r="AH36" s="360"/>
      <c r="AI36" s="351"/>
      <c r="AJ36" s="360"/>
      <c r="AK36" s="351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</row>
    <row r="37" spans="2:70" ht="14.25" customHeight="1">
      <c r="B37" s="393" t="s">
        <v>13</v>
      </c>
      <c r="C37" s="88">
        <v>0</v>
      </c>
      <c r="D37" s="89">
        <v>0</v>
      </c>
      <c r="E37" s="88">
        <v>25</v>
      </c>
      <c r="F37" s="89">
        <v>745.57959999999991</v>
      </c>
      <c r="G37" s="88">
        <v>0</v>
      </c>
      <c r="H37" s="89">
        <v>0</v>
      </c>
      <c r="I37" s="88">
        <v>25</v>
      </c>
      <c r="J37" s="384">
        <v>745.57959999999991</v>
      </c>
      <c r="K37" s="88">
        <v>45566</v>
      </c>
      <c r="L37" s="89">
        <v>317.87735570381489</v>
      </c>
      <c r="M37" s="88">
        <v>44091</v>
      </c>
      <c r="N37" s="89">
        <v>316.13165748112004</v>
      </c>
      <c r="O37" s="88">
        <v>2</v>
      </c>
      <c r="P37" s="89">
        <v>415.64499999999998</v>
      </c>
      <c r="Q37" s="88">
        <v>89659</v>
      </c>
      <c r="R37" s="384">
        <v>317.02106637370582</v>
      </c>
      <c r="U37" s="350"/>
      <c r="V37" s="360"/>
      <c r="W37" s="351"/>
      <c r="X37" s="360"/>
      <c r="Y37" s="351"/>
      <c r="Z37" s="360"/>
      <c r="AA37" s="351"/>
      <c r="AB37" s="360"/>
      <c r="AC37" s="351"/>
      <c r="AD37" s="360"/>
      <c r="AE37" s="351"/>
      <c r="AF37" s="360"/>
      <c r="AG37" s="351"/>
      <c r="AH37" s="360"/>
      <c r="AI37" s="351"/>
      <c r="AJ37" s="360"/>
      <c r="AK37" s="351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</row>
    <row r="38" spans="2:70" ht="14.25" customHeight="1">
      <c r="B38" s="393" t="s">
        <v>14</v>
      </c>
      <c r="C38" s="88">
        <v>19</v>
      </c>
      <c r="D38" s="89">
        <v>802.89368421052632</v>
      </c>
      <c r="E38" s="88">
        <v>176</v>
      </c>
      <c r="F38" s="89">
        <v>721.83613636363589</v>
      </c>
      <c r="G38" s="88">
        <v>0</v>
      </c>
      <c r="H38" s="89">
        <v>0</v>
      </c>
      <c r="I38" s="88">
        <v>195</v>
      </c>
      <c r="J38" s="384">
        <v>729.73405128205093</v>
      </c>
      <c r="K38" s="88">
        <v>1683</v>
      </c>
      <c r="L38" s="89">
        <v>340.97763517528148</v>
      </c>
      <c r="M38" s="88">
        <v>1263</v>
      </c>
      <c r="N38" s="89">
        <v>348.6992240696747</v>
      </c>
      <c r="O38" s="88">
        <v>0</v>
      </c>
      <c r="P38" s="89">
        <v>0</v>
      </c>
      <c r="Q38" s="88">
        <v>2946</v>
      </c>
      <c r="R38" s="384">
        <v>344.28801086218527</v>
      </c>
      <c r="U38" s="350"/>
      <c r="V38" s="360"/>
      <c r="W38" s="351"/>
      <c r="X38" s="360"/>
      <c r="Y38" s="351"/>
      <c r="Z38" s="360"/>
      <c r="AA38" s="351"/>
      <c r="AB38" s="360"/>
      <c r="AC38" s="351"/>
      <c r="AD38" s="360"/>
      <c r="AE38" s="351"/>
      <c r="AF38" s="360"/>
      <c r="AG38" s="351"/>
      <c r="AH38" s="360"/>
      <c r="AI38" s="351"/>
      <c r="AJ38" s="360"/>
      <c r="AK38" s="351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</row>
    <row r="39" spans="2:70" ht="14.25" customHeight="1">
      <c r="B39" s="393" t="s">
        <v>15</v>
      </c>
      <c r="C39" s="88">
        <v>121</v>
      </c>
      <c r="D39" s="89">
        <v>697.93694214876018</v>
      </c>
      <c r="E39" s="88">
        <v>1074</v>
      </c>
      <c r="F39" s="89">
        <v>783.36211359404149</v>
      </c>
      <c r="G39" s="88">
        <v>0</v>
      </c>
      <c r="H39" s="89">
        <v>0</v>
      </c>
      <c r="I39" s="88">
        <v>1195</v>
      </c>
      <c r="J39" s="384">
        <v>774.71236820083732</v>
      </c>
      <c r="K39" s="88">
        <v>2227</v>
      </c>
      <c r="L39" s="89">
        <v>359.65622361921959</v>
      </c>
      <c r="M39" s="88">
        <v>1451</v>
      </c>
      <c r="N39" s="89">
        <v>354.80032391454114</v>
      </c>
      <c r="O39" s="88">
        <v>0</v>
      </c>
      <c r="P39" s="89">
        <v>0</v>
      </c>
      <c r="Q39" s="88">
        <v>3678</v>
      </c>
      <c r="R39" s="384">
        <v>357.7405328983146</v>
      </c>
      <c r="U39" s="350"/>
      <c r="V39" s="360"/>
      <c r="W39" s="351"/>
      <c r="X39" s="360"/>
      <c r="Y39" s="351"/>
      <c r="Z39" s="360"/>
      <c r="AA39" s="351"/>
      <c r="AB39" s="360"/>
      <c r="AC39" s="351"/>
      <c r="AD39" s="360"/>
      <c r="AE39" s="351"/>
      <c r="AF39" s="360"/>
      <c r="AG39" s="351"/>
      <c r="AH39" s="360"/>
      <c r="AI39" s="351"/>
      <c r="AJ39" s="360"/>
      <c r="AK39" s="351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</row>
    <row r="40" spans="2:70" ht="14.25" customHeight="1">
      <c r="B40" s="393" t="s">
        <v>16</v>
      </c>
      <c r="C40" s="88">
        <v>637</v>
      </c>
      <c r="D40" s="89">
        <v>677.85050235478809</v>
      </c>
      <c r="E40" s="88">
        <v>3498</v>
      </c>
      <c r="F40" s="89">
        <v>802.14285020011471</v>
      </c>
      <c r="G40" s="88">
        <v>0</v>
      </c>
      <c r="H40" s="89">
        <v>0</v>
      </c>
      <c r="I40" s="88">
        <v>4135</v>
      </c>
      <c r="J40" s="384">
        <v>782.99551632406326</v>
      </c>
      <c r="K40" s="88">
        <v>3563</v>
      </c>
      <c r="L40" s="89">
        <v>388.3215015436441</v>
      </c>
      <c r="M40" s="88">
        <v>2356</v>
      </c>
      <c r="N40" s="89">
        <v>400.39519100169906</v>
      </c>
      <c r="O40" s="88">
        <v>0</v>
      </c>
      <c r="P40" s="89">
        <v>0</v>
      </c>
      <c r="Q40" s="88">
        <v>5919</v>
      </c>
      <c r="R40" s="384">
        <v>393.12731542490405</v>
      </c>
      <c r="U40" s="350"/>
      <c r="V40" s="360"/>
      <c r="W40" s="351"/>
      <c r="X40" s="360"/>
      <c r="Y40" s="351"/>
      <c r="Z40" s="360"/>
      <c r="AA40" s="351"/>
      <c r="AB40" s="360"/>
      <c r="AC40" s="351"/>
      <c r="AD40" s="360"/>
      <c r="AE40" s="351"/>
      <c r="AF40" s="360"/>
      <c r="AG40" s="351"/>
      <c r="AH40" s="360"/>
      <c r="AI40" s="351"/>
      <c r="AJ40" s="360"/>
      <c r="AK40" s="351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</row>
    <row r="41" spans="2:70" ht="14.25" customHeight="1">
      <c r="B41" s="393" t="s">
        <v>17</v>
      </c>
      <c r="C41" s="88">
        <v>1986</v>
      </c>
      <c r="D41" s="89">
        <v>711.49439577039288</v>
      </c>
      <c r="E41" s="88">
        <v>9921</v>
      </c>
      <c r="F41" s="89">
        <v>822.68012498740075</v>
      </c>
      <c r="G41" s="88">
        <v>0</v>
      </c>
      <c r="H41" s="89">
        <v>0</v>
      </c>
      <c r="I41" s="88">
        <v>11907</v>
      </c>
      <c r="J41" s="384">
        <v>804.13516334929056</v>
      </c>
      <c r="K41" s="88">
        <v>6419</v>
      </c>
      <c r="L41" s="89">
        <v>432.71302850911275</v>
      </c>
      <c r="M41" s="88">
        <v>4520</v>
      </c>
      <c r="N41" s="89">
        <v>432.0215044247804</v>
      </c>
      <c r="O41" s="88">
        <v>0</v>
      </c>
      <c r="P41" s="89">
        <v>0</v>
      </c>
      <c r="Q41" s="88">
        <v>10939</v>
      </c>
      <c r="R41" s="384">
        <v>432.42729042874134</v>
      </c>
      <c r="U41" s="350"/>
      <c r="V41" s="360"/>
      <c r="W41" s="351"/>
      <c r="X41" s="360"/>
      <c r="Y41" s="351"/>
      <c r="Z41" s="360"/>
      <c r="AA41" s="351"/>
      <c r="AB41" s="360"/>
      <c r="AC41" s="351"/>
      <c r="AD41" s="360"/>
      <c r="AE41" s="351"/>
      <c r="AF41" s="360"/>
      <c r="AG41" s="351"/>
      <c r="AH41" s="360"/>
      <c r="AI41" s="351"/>
      <c r="AJ41" s="360"/>
      <c r="AK41" s="351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</row>
    <row r="42" spans="2:70" ht="14.25" customHeight="1">
      <c r="B42" s="393" t="s">
        <v>18</v>
      </c>
      <c r="C42" s="88">
        <v>4489</v>
      </c>
      <c r="D42" s="89">
        <v>706.09693250167118</v>
      </c>
      <c r="E42" s="88">
        <v>21399</v>
      </c>
      <c r="F42" s="89">
        <v>804.78255853077155</v>
      </c>
      <c r="G42" s="88">
        <v>0</v>
      </c>
      <c r="H42" s="89">
        <v>0</v>
      </c>
      <c r="I42" s="88">
        <v>25888</v>
      </c>
      <c r="J42" s="384">
        <v>787.67039168726762</v>
      </c>
      <c r="K42" s="88">
        <v>10295</v>
      </c>
      <c r="L42" s="89">
        <v>479.81806605147943</v>
      </c>
      <c r="M42" s="88">
        <v>7083</v>
      </c>
      <c r="N42" s="89">
        <v>485.44795708033064</v>
      </c>
      <c r="O42" s="88">
        <v>0</v>
      </c>
      <c r="P42" s="89">
        <v>0</v>
      </c>
      <c r="Q42" s="88">
        <v>17378</v>
      </c>
      <c r="R42" s="384">
        <v>482.11272125675924</v>
      </c>
      <c r="U42" s="350"/>
      <c r="V42" s="360"/>
      <c r="W42" s="351"/>
      <c r="X42" s="360"/>
      <c r="Y42" s="351"/>
      <c r="Z42" s="360"/>
      <c r="AA42" s="351"/>
      <c r="AB42" s="360"/>
      <c r="AC42" s="351"/>
      <c r="AD42" s="360"/>
      <c r="AE42" s="351"/>
      <c r="AF42" s="360"/>
      <c r="AG42" s="351"/>
      <c r="AH42" s="360"/>
      <c r="AI42" s="351"/>
      <c r="AJ42" s="360"/>
      <c r="AK42" s="351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</row>
    <row r="43" spans="2:70" ht="14.25" customHeight="1">
      <c r="B43" s="393" t="s">
        <v>19</v>
      </c>
      <c r="C43" s="88">
        <v>8365</v>
      </c>
      <c r="D43" s="89">
        <v>674.73270890615674</v>
      </c>
      <c r="E43" s="88">
        <v>44636</v>
      </c>
      <c r="F43" s="89">
        <v>773.57613473429274</v>
      </c>
      <c r="G43" s="88">
        <v>0</v>
      </c>
      <c r="H43" s="89">
        <v>0</v>
      </c>
      <c r="I43" s="88">
        <v>53001</v>
      </c>
      <c r="J43" s="384">
        <v>757.97595252919552</v>
      </c>
      <c r="K43" s="88">
        <v>13377</v>
      </c>
      <c r="L43" s="89">
        <v>541.79804365702125</v>
      </c>
      <c r="M43" s="88">
        <v>9339</v>
      </c>
      <c r="N43" s="89">
        <v>550.9561912410295</v>
      </c>
      <c r="O43" s="88">
        <v>1</v>
      </c>
      <c r="P43" s="89">
        <v>392.13</v>
      </c>
      <c r="Q43" s="88">
        <v>22717</v>
      </c>
      <c r="R43" s="384">
        <v>545.55638640665359</v>
      </c>
      <c r="U43" s="350"/>
      <c r="V43" s="360"/>
      <c r="W43" s="351"/>
      <c r="X43" s="360"/>
      <c r="Y43" s="351"/>
      <c r="Z43" s="360"/>
      <c r="AA43" s="351"/>
      <c r="AB43" s="360"/>
      <c r="AC43" s="351"/>
      <c r="AD43" s="360"/>
      <c r="AE43" s="351"/>
      <c r="AF43" s="360"/>
      <c r="AG43" s="351"/>
      <c r="AH43" s="360"/>
      <c r="AI43" s="351"/>
      <c r="AJ43" s="360"/>
      <c r="AK43" s="351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</row>
    <row r="44" spans="2:70" ht="14.25" customHeight="1">
      <c r="B44" s="393" t="s">
        <v>20</v>
      </c>
      <c r="C44" s="88">
        <v>13800</v>
      </c>
      <c r="D44" s="89">
        <v>655.58104202898608</v>
      </c>
      <c r="E44" s="88">
        <v>80852</v>
      </c>
      <c r="F44" s="89">
        <v>764.98121827536795</v>
      </c>
      <c r="G44" s="88">
        <v>0</v>
      </c>
      <c r="H44" s="89">
        <v>0</v>
      </c>
      <c r="I44" s="88">
        <v>94652</v>
      </c>
      <c r="J44" s="384">
        <v>749.03097493978009</v>
      </c>
      <c r="K44" s="88">
        <v>14618</v>
      </c>
      <c r="L44" s="89">
        <v>593.67694486249763</v>
      </c>
      <c r="M44" s="88">
        <v>10606</v>
      </c>
      <c r="N44" s="89">
        <v>599.46232792758576</v>
      </c>
      <c r="O44" s="88">
        <v>0</v>
      </c>
      <c r="P44" s="89">
        <v>0</v>
      </c>
      <c r="Q44" s="88">
        <v>25224</v>
      </c>
      <c r="R44" s="384">
        <v>596.10953972407094</v>
      </c>
      <c r="U44" s="350"/>
      <c r="V44" s="360"/>
      <c r="W44" s="351"/>
      <c r="X44" s="360"/>
      <c r="Y44" s="351"/>
      <c r="Z44" s="360"/>
      <c r="AA44" s="351"/>
      <c r="AB44" s="360"/>
      <c r="AC44" s="351"/>
      <c r="AD44" s="360"/>
      <c r="AE44" s="351"/>
      <c r="AF44" s="360"/>
      <c r="AG44" s="351"/>
      <c r="AH44" s="360"/>
      <c r="AI44" s="351"/>
      <c r="AJ44" s="360"/>
      <c r="AK44" s="351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</row>
    <row r="45" spans="2:70" ht="14.25" customHeight="1">
      <c r="B45" s="393" t="s">
        <v>21</v>
      </c>
      <c r="C45" s="88">
        <v>20198</v>
      </c>
      <c r="D45" s="89">
        <v>644.30675363897456</v>
      </c>
      <c r="E45" s="88">
        <v>127996</v>
      </c>
      <c r="F45" s="89">
        <v>793.84321017844286</v>
      </c>
      <c r="G45" s="88">
        <v>1</v>
      </c>
      <c r="H45" s="89">
        <v>790.95</v>
      </c>
      <c r="I45" s="88">
        <v>148195</v>
      </c>
      <c r="J45" s="384">
        <v>773.46235898647035</v>
      </c>
      <c r="K45" s="88">
        <v>11920</v>
      </c>
      <c r="L45" s="89">
        <v>621.61440939597105</v>
      </c>
      <c r="M45" s="88">
        <v>9608</v>
      </c>
      <c r="N45" s="89">
        <v>630.06178809325422</v>
      </c>
      <c r="O45" s="88">
        <v>0</v>
      </c>
      <c r="P45" s="89">
        <v>0</v>
      </c>
      <c r="Q45" s="88">
        <v>21528</v>
      </c>
      <c r="R45" s="384">
        <v>625.38449554068939</v>
      </c>
      <c r="U45" s="350"/>
      <c r="V45" s="360"/>
      <c r="W45" s="351"/>
      <c r="X45" s="360"/>
      <c r="Y45" s="351"/>
      <c r="Z45" s="360"/>
      <c r="AA45" s="351"/>
      <c r="AB45" s="360"/>
      <c r="AC45" s="351"/>
      <c r="AD45" s="360"/>
      <c r="AE45" s="351"/>
      <c r="AF45" s="360"/>
      <c r="AG45" s="351"/>
      <c r="AH45" s="360"/>
      <c r="AI45" s="351"/>
      <c r="AJ45" s="360"/>
      <c r="AK45" s="351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</row>
    <row r="46" spans="2:70" ht="14.25" customHeight="1">
      <c r="B46" s="393" t="s">
        <v>22</v>
      </c>
      <c r="C46" s="88">
        <v>23574</v>
      </c>
      <c r="D46" s="89">
        <v>592.00735683379935</v>
      </c>
      <c r="E46" s="88">
        <v>178119</v>
      </c>
      <c r="F46" s="89">
        <v>800.5867674981323</v>
      </c>
      <c r="G46" s="88">
        <v>0</v>
      </c>
      <c r="H46" s="89">
        <v>0</v>
      </c>
      <c r="I46" s="88">
        <v>201693</v>
      </c>
      <c r="J46" s="384">
        <v>776.20787964877218</v>
      </c>
      <c r="K46" s="88">
        <v>7949</v>
      </c>
      <c r="L46" s="89">
        <v>637.74661466850887</v>
      </c>
      <c r="M46" s="88">
        <v>7241</v>
      </c>
      <c r="N46" s="89">
        <v>646.7451139345369</v>
      </c>
      <c r="O46" s="88">
        <v>0</v>
      </c>
      <c r="P46" s="89">
        <v>0</v>
      </c>
      <c r="Q46" s="88">
        <v>15190</v>
      </c>
      <c r="R46" s="384">
        <v>642.036156023697</v>
      </c>
      <c r="U46" s="350"/>
      <c r="V46" s="360"/>
      <c r="W46" s="351"/>
      <c r="X46" s="360"/>
      <c r="Y46" s="351"/>
      <c r="Z46" s="360"/>
      <c r="AA46" s="351"/>
      <c r="AB46" s="360"/>
      <c r="AC46" s="351"/>
      <c r="AD46" s="360"/>
      <c r="AE46" s="351"/>
      <c r="AF46" s="360"/>
      <c r="AG46" s="351"/>
      <c r="AH46" s="360"/>
      <c r="AI46" s="351"/>
      <c r="AJ46" s="360"/>
      <c r="AK46" s="351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</row>
    <row r="47" spans="2:70" ht="14.25" customHeight="1">
      <c r="B47" s="393" t="s">
        <v>23</v>
      </c>
      <c r="C47" s="88">
        <v>25055</v>
      </c>
      <c r="D47" s="89">
        <v>530.85043584114874</v>
      </c>
      <c r="E47" s="88">
        <v>254439</v>
      </c>
      <c r="F47" s="89">
        <v>807.95285341476506</v>
      </c>
      <c r="G47" s="88">
        <v>1</v>
      </c>
      <c r="H47" s="89">
        <v>689.7</v>
      </c>
      <c r="I47" s="88">
        <v>279495</v>
      </c>
      <c r="J47" s="384">
        <v>783.11191055295933</v>
      </c>
      <c r="K47" s="88">
        <v>4816</v>
      </c>
      <c r="L47" s="89">
        <v>622.34545265780628</v>
      </c>
      <c r="M47" s="88">
        <v>5415</v>
      </c>
      <c r="N47" s="89">
        <v>639.5870821791309</v>
      </c>
      <c r="O47" s="88">
        <v>1</v>
      </c>
      <c r="P47" s="89">
        <v>747.69</v>
      </c>
      <c r="Q47" s="88">
        <v>10232</v>
      </c>
      <c r="R47" s="384">
        <v>631.48235340109352</v>
      </c>
      <c r="U47" s="350"/>
      <c r="V47" s="360"/>
      <c r="W47" s="351"/>
      <c r="X47" s="360"/>
      <c r="Y47" s="351"/>
      <c r="Z47" s="360"/>
      <c r="AA47" s="351"/>
      <c r="AB47" s="360"/>
      <c r="AC47" s="351"/>
      <c r="AD47" s="360"/>
      <c r="AE47" s="351"/>
      <c r="AF47" s="360"/>
      <c r="AG47" s="351"/>
      <c r="AH47" s="360"/>
      <c r="AI47" s="351"/>
      <c r="AJ47" s="360"/>
      <c r="AK47" s="351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</row>
    <row r="48" spans="2:70" ht="14.25" customHeight="1">
      <c r="B48" s="393" t="s">
        <v>24</v>
      </c>
      <c r="C48" s="88">
        <v>25351</v>
      </c>
      <c r="D48" s="89">
        <v>474.91175574927939</v>
      </c>
      <c r="E48" s="88">
        <v>339369</v>
      </c>
      <c r="F48" s="89">
        <v>785.84135186183903</v>
      </c>
      <c r="G48" s="88">
        <v>1</v>
      </c>
      <c r="H48" s="89">
        <v>656.79</v>
      </c>
      <c r="I48" s="88">
        <v>364721</v>
      </c>
      <c r="J48" s="384">
        <v>764.22892690577305</v>
      </c>
      <c r="K48" s="88">
        <v>2576</v>
      </c>
      <c r="L48" s="89">
        <v>611.31943711180486</v>
      </c>
      <c r="M48" s="88">
        <v>3671</v>
      </c>
      <c r="N48" s="89">
        <v>614.31670934350473</v>
      </c>
      <c r="O48" s="88">
        <v>0</v>
      </c>
      <c r="P48" s="89">
        <v>0</v>
      </c>
      <c r="Q48" s="88">
        <v>6247</v>
      </c>
      <c r="R48" s="384">
        <v>613.08076036497766</v>
      </c>
      <c r="U48" s="350"/>
      <c r="V48" s="360"/>
      <c r="W48" s="351"/>
      <c r="X48" s="360"/>
      <c r="Y48" s="351"/>
      <c r="Z48" s="360"/>
      <c r="AA48" s="351"/>
      <c r="AB48" s="360"/>
      <c r="AC48" s="351"/>
      <c r="AD48" s="360"/>
      <c r="AE48" s="351"/>
      <c r="AF48" s="360"/>
      <c r="AG48" s="351"/>
      <c r="AH48" s="360"/>
      <c r="AI48" s="351"/>
      <c r="AJ48" s="360"/>
      <c r="AK48" s="351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</row>
    <row r="49" spans="2:70" ht="14.25" customHeight="1">
      <c r="B49" s="393" t="s">
        <v>25</v>
      </c>
      <c r="C49" s="88">
        <v>23262</v>
      </c>
      <c r="D49" s="89">
        <v>442.81028544407195</v>
      </c>
      <c r="E49" s="88">
        <v>368094</v>
      </c>
      <c r="F49" s="89">
        <v>759.97312846718194</v>
      </c>
      <c r="G49" s="88">
        <v>7</v>
      </c>
      <c r="H49" s="89">
        <v>804.49142857142851</v>
      </c>
      <c r="I49" s="88">
        <v>391363</v>
      </c>
      <c r="J49" s="384">
        <v>741.12226513492305</v>
      </c>
      <c r="K49" s="88">
        <v>982</v>
      </c>
      <c r="L49" s="89">
        <v>608.27340122199439</v>
      </c>
      <c r="M49" s="88">
        <v>1971</v>
      </c>
      <c r="N49" s="89">
        <v>615.90565702689344</v>
      </c>
      <c r="O49" s="88">
        <v>0</v>
      </c>
      <c r="P49" s="89">
        <v>0</v>
      </c>
      <c r="Q49" s="88">
        <v>2953</v>
      </c>
      <c r="R49" s="384">
        <v>613.36760243820027</v>
      </c>
      <c r="U49" s="350"/>
      <c r="V49" s="360"/>
      <c r="W49" s="351"/>
      <c r="X49" s="360"/>
      <c r="Y49" s="351"/>
      <c r="Z49" s="360"/>
      <c r="AA49" s="351"/>
      <c r="AB49" s="360"/>
      <c r="AC49" s="351"/>
      <c r="AD49" s="360"/>
      <c r="AE49" s="351"/>
      <c r="AF49" s="360"/>
      <c r="AG49" s="351"/>
      <c r="AH49" s="360"/>
      <c r="AI49" s="351"/>
      <c r="AJ49" s="360"/>
      <c r="AK49" s="351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</row>
    <row r="50" spans="2:70" ht="14.25" customHeight="1">
      <c r="B50" s="393" t="s">
        <v>26</v>
      </c>
      <c r="C50" s="88">
        <v>46823</v>
      </c>
      <c r="D50" s="89">
        <v>410.7932985925699</v>
      </c>
      <c r="E50" s="88">
        <v>733697</v>
      </c>
      <c r="F50" s="89">
        <v>717.30051799311025</v>
      </c>
      <c r="G50" s="88">
        <v>4</v>
      </c>
      <c r="H50" s="89">
        <v>519.5</v>
      </c>
      <c r="I50" s="88">
        <v>780524</v>
      </c>
      <c r="J50" s="384">
        <v>698.91238548717388</v>
      </c>
      <c r="K50" s="88">
        <v>596</v>
      </c>
      <c r="L50" s="89">
        <v>636.50273489932533</v>
      </c>
      <c r="M50" s="88">
        <v>1718</v>
      </c>
      <c r="N50" s="89">
        <v>633.55292782305571</v>
      </c>
      <c r="O50" s="88">
        <v>0</v>
      </c>
      <c r="P50" s="89">
        <v>0</v>
      </c>
      <c r="Q50" s="88">
        <v>2314</v>
      </c>
      <c r="R50" s="384">
        <v>634.31268798617441</v>
      </c>
      <c r="U50" s="350"/>
      <c r="V50" s="360"/>
      <c r="W50" s="351"/>
      <c r="X50" s="360"/>
      <c r="Y50" s="351"/>
      <c r="Z50" s="360"/>
      <c r="AA50" s="351"/>
      <c r="AB50" s="360"/>
      <c r="AC50" s="351"/>
      <c r="AD50" s="360"/>
      <c r="AE50" s="351"/>
      <c r="AF50" s="360"/>
      <c r="AG50" s="351"/>
      <c r="AH50" s="360"/>
      <c r="AI50" s="351"/>
      <c r="AJ50" s="360"/>
      <c r="AK50" s="351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</row>
    <row r="51" spans="2:70" ht="14.25" customHeight="1">
      <c r="B51" s="393" t="s">
        <v>5</v>
      </c>
      <c r="C51" s="88">
        <v>0</v>
      </c>
      <c r="D51" s="89">
        <v>0</v>
      </c>
      <c r="E51" s="88">
        <v>12</v>
      </c>
      <c r="F51" s="89">
        <v>722.69333333333316</v>
      </c>
      <c r="G51" s="88">
        <v>0</v>
      </c>
      <c r="H51" s="89">
        <v>0</v>
      </c>
      <c r="I51" s="88">
        <v>12</v>
      </c>
      <c r="J51" s="384">
        <v>722.69333333333316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4">
        <v>733.3</v>
      </c>
      <c r="U51" s="350"/>
      <c r="V51" s="360"/>
      <c r="W51" s="351"/>
      <c r="X51" s="360"/>
      <c r="Y51" s="351"/>
      <c r="Z51" s="360"/>
      <c r="AA51" s="351"/>
      <c r="AB51" s="360"/>
      <c r="AC51" s="351"/>
      <c r="AD51" s="360"/>
      <c r="AE51" s="351"/>
      <c r="AF51" s="360"/>
      <c r="AG51" s="351"/>
      <c r="AH51" s="360"/>
      <c r="AI51" s="351"/>
      <c r="AJ51" s="360"/>
      <c r="AK51" s="351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</row>
    <row r="52" spans="2:70" ht="14.25" customHeight="1">
      <c r="B52" s="394" t="s">
        <v>6</v>
      </c>
      <c r="C52" s="389">
        <v>193680</v>
      </c>
      <c r="D52" s="91">
        <v>524.83587835605056</v>
      </c>
      <c r="E52" s="90">
        <v>2163307</v>
      </c>
      <c r="F52" s="91">
        <v>761.82469966120823</v>
      </c>
      <c r="G52" s="90">
        <v>14</v>
      </c>
      <c r="H52" s="91">
        <v>703.3485714285714</v>
      </c>
      <c r="I52" s="90">
        <v>2357001</v>
      </c>
      <c r="J52" s="385">
        <v>742.35045523951385</v>
      </c>
      <c r="K52" s="90">
        <v>179755</v>
      </c>
      <c r="L52" s="91">
        <v>419.65758237601131</v>
      </c>
      <c r="M52" s="90">
        <v>161306</v>
      </c>
      <c r="N52" s="91">
        <v>416.96334655871431</v>
      </c>
      <c r="O52" s="90">
        <v>4</v>
      </c>
      <c r="P52" s="91">
        <v>492.77750000000003</v>
      </c>
      <c r="Q52" s="90">
        <v>341065</v>
      </c>
      <c r="R52" s="385">
        <v>418.38420655886682</v>
      </c>
      <c r="U52" s="350"/>
      <c r="V52" s="360"/>
      <c r="W52" s="351"/>
      <c r="X52" s="360"/>
      <c r="Y52" s="351"/>
      <c r="Z52" s="360"/>
      <c r="AA52" s="351"/>
      <c r="AB52" s="360"/>
      <c r="AC52" s="351"/>
      <c r="AD52" s="360"/>
      <c r="AE52" s="351"/>
      <c r="AF52" s="360"/>
      <c r="AG52" s="351"/>
      <c r="AH52" s="360"/>
      <c r="AI52" s="351"/>
      <c r="AJ52" s="360"/>
      <c r="AK52" s="351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</row>
    <row r="53" spans="2:70" ht="14.25" customHeight="1" thickBot="1">
      <c r="B53" s="395" t="s">
        <v>27</v>
      </c>
      <c r="C53" s="390">
        <v>73.560538000826099</v>
      </c>
      <c r="D53" s="92" t="s">
        <v>204</v>
      </c>
      <c r="E53" s="92">
        <v>78.071210352725814</v>
      </c>
      <c r="F53" s="92" t="s">
        <v>204</v>
      </c>
      <c r="G53" s="92">
        <v>82.5</v>
      </c>
      <c r="H53" s="92" t="s">
        <v>204</v>
      </c>
      <c r="I53" s="92">
        <v>77.700582819860429</v>
      </c>
      <c r="J53" s="386" t="s">
        <v>204</v>
      </c>
      <c r="K53" s="92">
        <v>34.767772801869214</v>
      </c>
      <c r="L53" s="92" t="s">
        <v>204</v>
      </c>
      <c r="M53" s="92">
        <v>34.428368618455721</v>
      </c>
      <c r="N53" s="92" t="s">
        <v>204</v>
      </c>
      <c r="O53" s="92">
        <v>42.25</v>
      </c>
      <c r="P53" s="92" t="s">
        <v>204</v>
      </c>
      <c r="Q53" s="92">
        <v>34.607340557783878</v>
      </c>
      <c r="R53" s="386" t="s">
        <v>204</v>
      </c>
      <c r="U53" s="350"/>
      <c r="V53" s="360"/>
      <c r="W53" s="351"/>
      <c r="X53" s="360"/>
      <c r="Y53" s="351"/>
      <c r="Z53" s="360"/>
      <c r="AA53" s="351"/>
      <c r="AB53" s="360"/>
      <c r="AC53" s="351"/>
      <c r="AD53" s="360"/>
      <c r="AE53" s="351"/>
      <c r="AF53" s="360"/>
      <c r="AG53" s="351"/>
      <c r="AH53" s="360"/>
      <c r="AI53" s="351"/>
      <c r="AJ53" s="360"/>
      <c r="AK53" s="351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0"/>
      <c r="V54" s="348"/>
      <c r="W54" s="347"/>
      <c r="X54" s="348"/>
      <c r="Y54" s="347"/>
      <c r="Z54" s="348"/>
      <c r="AA54" s="347"/>
      <c r="AB54" s="348"/>
      <c r="AC54" s="347"/>
      <c r="AD54" s="348"/>
      <c r="AE54" s="347"/>
      <c r="AF54" s="348"/>
      <c r="AG54" s="347"/>
      <c r="AH54" s="348"/>
      <c r="AI54" s="347"/>
      <c r="AJ54" s="348"/>
      <c r="AK54" s="347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</row>
    <row r="55" spans="2:70" ht="14.25" customHeight="1" thickTop="1">
      <c r="B55" s="481" t="s">
        <v>0</v>
      </c>
      <c r="C55" s="484" t="s">
        <v>1</v>
      </c>
      <c r="D55" s="485"/>
      <c r="E55" s="485"/>
      <c r="F55" s="485"/>
      <c r="G55" s="485"/>
      <c r="H55" s="485"/>
      <c r="I55" s="485"/>
      <c r="J55" s="486"/>
      <c r="K55" s="484" t="s">
        <v>2</v>
      </c>
      <c r="L55" s="485"/>
      <c r="M55" s="485"/>
      <c r="N55" s="485"/>
      <c r="O55" s="485"/>
      <c r="P55" s="485"/>
      <c r="Q55" s="485"/>
      <c r="R55" s="486"/>
      <c r="U55" s="35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</row>
    <row r="56" spans="2:70" ht="14.25" customHeight="1">
      <c r="B56" s="482"/>
      <c r="C56" s="487" t="s">
        <v>3</v>
      </c>
      <c r="D56" s="488"/>
      <c r="E56" s="489" t="s">
        <v>4</v>
      </c>
      <c r="F56" s="490"/>
      <c r="G56" s="487" t="s">
        <v>5</v>
      </c>
      <c r="H56" s="488"/>
      <c r="I56" s="487" t="s">
        <v>6</v>
      </c>
      <c r="J56" s="488"/>
      <c r="K56" s="487" t="s">
        <v>3</v>
      </c>
      <c r="L56" s="488"/>
      <c r="M56" s="489" t="s">
        <v>4</v>
      </c>
      <c r="N56" s="490"/>
      <c r="O56" s="487" t="s">
        <v>5</v>
      </c>
      <c r="P56" s="488"/>
      <c r="Q56" s="487" t="s">
        <v>6</v>
      </c>
      <c r="R56" s="488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</row>
    <row r="57" spans="2:70" ht="14.25" customHeight="1">
      <c r="B57" s="483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</row>
    <row r="58" spans="2:70" ht="14.25" customHeight="1">
      <c r="B58" s="391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3">
        <v>0</v>
      </c>
      <c r="K58" s="88">
        <v>1263</v>
      </c>
      <c r="L58" s="89">
        <v>307.52958828186831</v>
      </c>
      <c r="M58" s="88">
        <v>1218</v>
      </c>
      <c r="N58" s="89">
        <v>301.8404926108368</v>
      </c>
      <c r="O58" s="88">
        <v>0</v>
      </c>
      <c r="P58" s="89">
        <v>0</v>
      </c>
      <c r="Q58" s="88">
        <v>2481</v>
      </c>
      <c r="R58" s="383">
        <v>304.73663442160375</v>
      </c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</row>
    <row r="59" spans="2:70" ht="14.25" customHeight="1">
      <c r="B59" s="392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4">
        <v>210.80000000000004</v>
      </c>
      <c r="K59" s="88">
        <v>5832</v>
      </c>
      <c r="L59" s="89">
        <v>308.22201474622801</v>
      </c>
      <c r="M59" s="88">
        <v>5547</v>
      </c>
      <c r="N59" s="89">
        <v>307.48222102037238</v>
      </c>
      <c r="O59" s="88">
        <v>0</v>
      </c>
      <c r="P59" s="89">
        <v>0</v>
      </c>
      <c r="Q59" s="88">
        <v>11379</v>
      </c>
      <c r="R59" s="384">
        <v>307.86138237103501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</row>
    <row r="60" spans="2:70" ht="14.25" customHeight="1">
      <c r="B60" s="393" t="s">
        <v>11</v>
      </c>
      <c r="C60" s="88">
        <v>10</v>
      </c>
      <c r="D60" s="89">
        <v>250.37100000000001</v>
      </c>
      <c r="E60" s="88">
        <v>9</v>
      </c>
      <c r="F60" s="89">
        <v>232.68888888888893</v>
      </c>
      <c r="G60" s="88">
        <v>0</v>
      </c>
      <c r="H60" s="89">
        <v>0</v>
      </c>
      <c r="I60" s="88">
        <v>19</v>
      </c>
      <c r="J60" s="384">
        <v>241.99526315789473</v>
      </c>
      <c r="K60" s="88">
        <v>15882</v>
      </c>
      <c r="L60" s="89">
        <v>309.99157977584554</v>
      </c>
      <c r="M60" s="88">
        <v>15007</v>
      </c>
      <c r="N60" s="89">
        <v>307.06715666022393</v>
      </c>
      <c r="O60" s="88">
        <v>0</v>
      </c>
      <c r="P60" s="89">
        <v>0</v>
      </c>
      <c r="Q60" s="88">
        <v>30889</v>
      </c>
      <c r="R60" s="384">
        <v>308.57078863025538</v>
      </c>
      <c r="U60" s="350"/>
      <c r="V60" s="360"/>
      <c r="W60" s="351"/>
      <c r="X60" s="360"/>
      <c r="Y60" s="351"/>
      <c r="Z60" s="360"/>
      <c r="AA60" s="351"/>
      <c r="AB60" s="360"/>
      <c r="AC60" s="351"/>
      <c r="AD60" s="360"/>
      <c r="AE60" s="351"/>
      <c r="AF60" s="360"/>
      <c r="AG60" s="351"/>
      <c r="AH60" s="360"/>
      <c r="AI60" s="351"/>
      <c r="AJ60" s="360"/>
      <c r="AK60" s="351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</row>
    <row r="61" spans="2:70" ht="14.25" customHeight="1">
      <c r="B61" s="393" t="s">
        <v>12</v>
      </c>
      <c r="C61" s="88">
        <v>22</v>
      </c>
      <c r="D61" s="89">
        <v>414.78454545454548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50</v>
      </c>
      <c r="J61" s="384">
        <v>369.58160000000004</v>
      </c>
      <c r="K61" s="88">
        <v>30227</v>
      </c>
      <c r="L61" s="89">
        <v>311.85025705495121</v>
      </c>
      <c r="M61" s="88">
        <v>29239</v>
      </c>
      <c r="N61" s="89">
        <v>311.20205923595159</v>
      </c>
      <c r="O61" s="88">
        <v>0</v>
      </c>
      <c r="P61" s="89">
        <v>0</v>
      </c>
      <c r="Q61" s="88">
        <v>59466</v>
      </c>
      <c r="R61" s="384">
        <v>311.53154289846293</v>
      </c>
      <c r="U61" s="350"/>
      <c r="V61" s="360"/>
      <c r="W61" s="351"/>
      <c r="X61" s="360"/>
      <c r="Y61" s="351"/>
      <c r="Z61" s="360"/>
      <c r="AA61" s="351"/>
      <c r="AB61" s="360"/>
      <c r="AC61" s="351"/>
      <c r="AD61" s="360"/>
      <c r="AE61" s="351"/>
      <c r="AF61" s="360"/>
      <c r="AG61" s="351"/>
      <c r="AH61" s="360"/>
      <c r="AI61" s="351"/>
      <c r="AJ61" s="360"/>
      <c r="AK61" s="351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</row>
    <row r="62" spans="2:70" ht="14.25" customHeight="1">
      <c r="B62" s="393" t="s">
        <v>13</v>
      </c>
      <c r="C62" s="88">
        <v>15</v>
      </c>
      <c r="D62" s="89">
        <v>361.15733333333338</v>
      </c>
      <c r="E62" s="88">
        <v>17</v>
      </c>
      <c r="F62" s="89">
        <v>411.49235294117642</v>
      </c>
      <c r="G62" s="88">
        <v>0</v>
      </c>
      <c r="H62" s="89">
        <v>0</v>
      </c>
      <c r="I62" s="88">
        <v>32</v>
      </c>
      <c r="J62" s="384">
        <v>387.89781249999999</v>
      </c>
      <c r="K62" s="88">
        <v>45861</v>
      </c>
      <c r="L62" s="89">
        <v>320.85764854669605</v>
      </c>
      <c r="M62" s="88">
        <v>44251</v>
      </c>
      <c r="N62" s="89">
        <v>317.41165939752915</v>
      </c>
      <c r="O62" s="88">
        <v>2</v>
      </c>
      <c r="P62" s="89">
        <v>415.64499999999998</v>
      </c>
      <c r="Q62" s="88">
        <v>90114</v>
      </c>
      <c r="R62" s="384">
        <v>319.1675793994284</v>
      </c>
      <c r="U62" s="350"/>
      <c r="V62" s="360"/>
      <c r="W62" s="351"/>
      <c r="X62" s="360"/>
      <c r="Y62" s="351"/>
      <c r="Z62" s="360"/>
      <c r="AA62" s="351"/>
      <c r="AB62" s="360"/>
      <c r="AC62" s="351"/>
      <c r="AD62" s="360"/>
      <c r="AE62" s="351"/>
      <c r="AF62" s="360"/>
      <c r="AG62" s="351"/>
      <c r="AH62" s="360"/>
      <c r="AI62" s="351"/>
      <c r="AJ62" s="360"/>
      <c r="AK62" s="351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</row>
    <row r="63" spans="2:70" ht="14.25" customHeight="1">
      <c r="B63" s="393" t="s">
        <v>14</v>
      </c>
      <c r="C63" s="88">
        <v>141</v>
      </c>
      <c r="D63" s="89">
        <v>290.09127659574466</v>
      </c>
      <c r="E63" s="88">
        <v>149</v>
      </c>
      <c r="F63" s="89">
        <v>290.85181208053694</v>
      </c>
      <c r="G63" s="88">
        <v>0</v>
      </c>
      <c r="H63" s="89">
        <v>0</v>
      </c>
      <c r="I63" s="88">
        <v>290</v>
      </c>
      <c r="J63" s="384">
        <v>290.48203448275865</v>
      </c>
      <c r="K63" s="88">
        <v>3478</v>
      </c>
      <c r="L63" s="89">
        <v>544.00482748706099</v>
      </c>
      <c r="M63" s="88">
        <v>2399</v>
      </c>
      <c r="N63" s="89">
        <v>490.91044601917412</v>
      </c>
      <c r="O63" s="88">
        <v>0</v>
      </c>
      <c r="P63" s="89">
        <v>0</v>
      </c>
      <c r="Q63" s="88">
        <v>5877</v>
      </c>
      <c r="R63" s="384">
        <v>522.33162327718173</v>
      </c>
      <c r="U63" s="350"/>
      <c r="V63" s="360"/>
      <c r="W63" s="351"/>
      <c r="X63" s="360"/>
      <c r="Y63" s="351"/>
      <c r="Z63" s="360"/>
      <c r="AA63" s="351"/>
      <c r="AB63" s="360"/>
      <c r="AC63" s="351"/>
      <c r="AD63" s="360"/>
      <c r="AE63" s="351"/>
      <c r="AF63" s="360"/>
      <c r="AG63" s="351"/>
      <c r="AH63" s="360"/>
      <c r="AI63" s="351"/>
      <c r="AJ63" s="360"/>
      <c r="AK63" s="351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</row>
    <row r="64" spans="2:70" ht="14.25" customHeight="1">
      <c r="B64" s="393" t="s">
        <v>15</v>
      </c>
      <c r="C64" s="88">
        <v>94</v>
      </c>
      <c r="D64" s="89">
        <v>314.5484042553191</v>
      </c>
      <c r="E64" s="88">
        <v>119</v>
      </c>
      <c r="F64" s="89">
        <v>321.22966386554617</v>
      </c>
      <c r="G64" s="88">
        <v>0</v>
      </c>
      <c r="H64" s="89">
        <v>0</v>
      </c>
      <c r="I64" s="88">
        <v>213</v>
      </c>
      <c r="J64" s="384">
        <v>318.28112676056332</v>
      </c>
      <c r="K64" s="88">
        <v>9897</v>
      </c>
      <c r="L64" s="89">
        <v>700.47532787713521</v>
      </c>
      <c r="M64" s="88">
        <v>6271</v>
      </c>
      <c r="N64" s="89">
        <v>656.91791899218595</v>
      </c>
      <c r="O64" s="88">
        <v>0</v>
      </c>
      <c r="P64" s="89">
        <v>0</v>
      </c>
      <c r="Q64" s="88">
        <v>16168</v>
      </c>
      <c r="R64" s="384">
        <v>683.5809370361211</v>
      </c>
      <c r="U64" s="350"/>
      <c r="V64" s="360"/>
      <c r="W64" s="351"/>
      <c r="X64" s="360"/>
      <c r="Y64" s="351"/>
      <c r="Z64" s="360"/>
      <c r="AA64" s="351"/>
      <c r="AB64" s="360"/>
      <c r="AC64" s="351"/>
      <c r="AD64" s="360"/>
      <c r="AE64" s="351"/>
      <c r="AF64" s="360"/>
      <c r="AG64" s="351"/>
      <c r="AH64" s="360"/>
      <c r="AI64" s="351"/>
      <c r="AJ64" s="360"/>
      <c r="AK64" s="351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</row>
    <row r="65" spans="2:70" ht="14.25" customHeight="1">
      <c r="B65" s="393" t="s">
        <v>16</v>
      </c>
      <c r="C65" s="88">
        <v>99</v>
      </c>
      <c r="D65" s="89">
        <v>290.3071717171718</v>
      </c>
      <c r="E65" s="88">
        <v>115</v>
      </c>
      <c r="F65" s="89">
        <v>312.70478260869555</v>
      </c>
      <c r="G65" s="88">
        <v>0</v>
      </c>
      <c r="H65" s="89">
        <v>0</v>
      </c>
      <c r="I65" s="88">
        <v>214</v>
      </c>
      <c r="J65" s="384">
        <v>302.34327102803735</v>
      </c>
      <c r="K65" s="88">
        <v>24478</v>
      </c>
      <c r="L65" s="89">
        <v>794.91888103603196</v>
      </c>
      <c r="M65" s="88">
        <v>17001</v>
      </c>
      <c r="N65" s="89">
        <v>747.05775424975013</v>
      </c>
      <c r="O65" s="88">
        <v>0</v>
      </c>
      <c r="P65" s="89">
        <v>0</v>
      </c>
      <c r="Q65" s="88">
        <v>41479</v>
      </c>
      <c r="R65" s="384">
        <v>775.3020383808672</v>
      </c>
      <c r="U65" s="350"/>
      <c r="V65" s="360"/>
      <c r="W65" s="351"/>
      <c r="X65" s="360"/>
      <c r="Y65" s="351"/>
      <c r="Z65" s="360"/>
      <c r="AA65" s="351"/>
      <c r="AB65" s="360"/>
      <c r="AC65" s="351"/>
      <c r="AD65" s="360"/>
      <c r="AE65" s="351"/>
      <c r="AF65" s="360"/>
      <c r="AG65" s="351"/>
      <c r="AH65" s="360"/>
      <c r="AI65" s="351"/>
      <c r="AJ65" s="360"/>
      <c r="AK65" s="351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</row>
    <row r="66" spans="2:70" ht="14.25" customHeight="1">
      <c r="B66" s="393" t="s">
        <v>17</v>
      </c>
      <c r="C66" s="88">
        <v>137</v>
      </c>
      <c r="D66" s="89">
        <v>286.46094890510972</v>
      </c>
      <c r="E66" s="88">
        <v>190</v>
      </c>
      <c r="F66" s="89">
        <v>281.74926315789492</v>
      </c>
      <c r="G66" s="88">
        <v>0</v>
      </c>
      <c r="H66" s="89">
        <v>0</v>
      </c>
      <c r="I66" s="88">
        <v>327</v>
      </c>
      <c r="J66" s="384">
        <v>283.72327217125405</v>
      </c>
      <c r="K66" s="88">
        <v>52326</v>
      </c>
      <c r="L66" s="89">
        <v>853.56756602836015</v>
      </c>
      <c r="M66" s="88">
        <v>40007</v>
      </c>
      <c r="N66" s="89">
        <v>793.06346114429937</v>
      </c>
      <c r="O66" s="88">
        <v>0</v>
      </c>
      <c r="P66" s="89">
        <v>0</v>
      </c>
      <c r="Q66" s="88">
        <v>92333</v>
      </c>
      <c r="R66" s="384">
        <v>827.35171986180421</v>
      </c>
      <c r="U66" s="350"/>
      <c r="V66" s="360"/>
      <c r="W66" s="351"/>
      <c r="X66" s="360"/>
      <c r="Y66" s="351"/>
      <c r="Z66" s="360"/>
      <c r="AA66" s="351"/>
      <c r="AB66" s="360"/>
      <c r="AC66" s="351"/>
      <c r="AD66" s="360"/>
      <c r="AE66" s="351"/>
      <c r="AF66" s="360"/>
      <c r="AG66" s="351"/>
      <c r="AH66" s="360"/>
      <c r="AI66" s="351"/>
      <c r="AJ66" s="360"/>
      <c r="AK66" s="351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</row>
    <row r="67" spans="2:70" ht="14.25" customHeight="1">
      <c r="B67" s="393" t="s">
        <v>18</v>
      </c>
      <c r="C67" s="88">
        <v>658</v>
      </c>
      <c r="D67" s="89">
        <v>517.86764437689874</v>
      </c>
      <c r="E67" s="88">
        <v>641</v>
      </c>
      <c r="F67" s="89">
        <v>525.26336973478931</v>
      </c>
      <c r="G67" s="88">
        <v>0</v>
      </c>
      <c r="H67" s="89">
        <v>0</v>
      </c>
      <c r="I67" s="88">
        <v>1299</v>
      </c>
      <c r="J67" s="384">
        <v>521.51711316397177</v>
      </c>
      <c r="K67" s="88">
        <v>86674</v>
      </c>
      <c r="L67" s="89">
        <v>870.7384689757024</v>
      </c>
      <c r="M67" s="88">
        <v>70982</v>
      </c>
      <c r="N67" s="89">
        <v>806.82953269843097</v>
      </c>
      <c r="O67" s="88">
        <v>0</v>
      </c>
      <c r="P67" s="89">
        <v>0</v>
      </c>
      <c r="Q67" s="88">
        <v>157656</v>
      </c>
      <c r="R67" s="384">
        <v>841.96453005277351</v>
      </c>
      <c r="U67" s="350"/>
      <c r="V67" s="360"/>
      <c r="W67" s="351"/>
      <c r="X67" s="360"/>
      <c r="Y67" s="351"/>
      <c r="Z67" s="360"/>
      <c r="AA67" s="351"/>
      <c r="AB67" s="360"/>
      <c r="AC67" s="351"/>
      <c r="AD67" s="360"/>
      <c r="AE67" s="351"/>
      <c r="AF67" s="360"/>
      <c r="AG67" s="351"/>
      <c r="AH67" s="360"/>
      <c r="AI67" s="351"/>
      <c r="AJ67" s="360"/>
      <c r="AK67" s="351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</row>
    <row r="68" spans="2:70" ht="14.25" customHeight="1">
      <c r="B68" s="393" t="s">
        <v>19</v>
      </c>
      <c r="C68" s="88">
        <v>2504</v>
      </c>
      <c r="D68" s="89">
        <v>569.46497603833893</v>
      </c>
      <c r="E68" s="88">
        <v>2653</v>
      </c>
      <c r="F68" s="89">
        <v>591.18885789672117</v>
      </c>
      <c r="G68" s="88">
        <v>0</v>
      </c>
      <c r="H68" s="89">
        <v>0</v>
      </c>
      <c r="I68" s="88">
        <v>5157</v>
      </c>
      <c r="J68" s="384">
        <v>580.64074849718861</v>
      </c>
      <c r="K68" s="88">
        <v>129138</v>
      </c>
      <c r="L68" s="89">
        <v>887.28638077095866</v>
      </c>
      <c r="M68" s="88">
        <v>116857</v>
      </c>
      <c r="N68" s="89">
        <v>791.21332209452441</v>
      </c>
      <c r="O68" s="88">
        <v>1</v>
      </c>
      <c r="P68" s="89">
        <v>392.13</v>
      </c>
      <c r="Q68" s="88">
        <v>245996</v>
      </c>
      <c r="R68" s="384">
        <v>841.64618916567713</v>
      </c>
      <c r="U68" s="350"/>
      <c r="V68" s="360"/>
      <c r="W68" s="351"/>
      <c r="X68" s="360"/>
      <c r="Y68" s="351"/>
      <c r="Z68" s="360"/>
      <c r="AA68" s="351"/>
      <c r="AB68" s="360"/>
      <c r="AC68" s="351"/>
      <c r="AD68" s="360"/>
      <c r="AE68" s="351"/>
      <c r="AF68" s="360"/>
      <c r="AG68" s="351"/>
      <c r="AH68" s="360"/>
      <c r="AI68" s="351"/>
      <c r="AJ68" s="360"/>
      <c r="AK68" s="351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</row>
    <row r="69" spans="2:70" ht="14.25" customHeight="1">
      <c r="B69" s="393" t="s">
        <v>20</v>
      </c>
      <c r="C69" s="88">
        <v>3859</v>
      </c>
      <c r="D69" s="89">
        <v>584.00703291008165</v>
      </c>
      <c r="E69" s="88">
        <v>4458</v>
      </c>
      <c r="F69" s="89">
        <v>624.53840960071955</v>
      </c>
      <c r="G69" s="88">
        <v>0</v>
      </c>
      <c r="H69" s="89">
        <v>0</v>
      </c>
      <c r="I69" s="88">
        <v>8317</v>
      </c>
      <c r="J69" s="384">
        <v>605.73227966815114</v>
      </c>
      <c r="K69" s="88">
        <v>194428</v>
      </c>
      <c r="L69" s="89">
        <v>1080.4001667455327</v>
      </c>
      <c r="M69" s="88">
        <v>183060</v>
      </c>
      <c r="N69" s="89">
        <v>835.63795515131642</v>
      </c>
      <c r="O69" s="88">
        <v>0</v>
      </c>
      <c r="P69" s="89">
        <v>0</v>
      </c>
      <c r="Q69" s="88">
        <v>377488</v>
      </c>
      <c r="R69" s="384">
        <v>961.70455137646866</v>
      </c>
      <c r="U69" s="350"/>
      <c r="V69" s="360"/>
      <c r="W69" s="351"/>
      <c r="X69" s="360"/>
      <c r="Y69" s="351"/>
      <c r="Z69" s="360"/>
      <c r="AA69" s="351"/>
      <c r="AB69" s="360"/>
      <c r="AC69" s="351"/>
      <c r="AD69" s="360"/>
      <c r="AE69" s="351"/>
      <c r="AF69" s="360"/>
      <c r="AG69" s="351"/>
      <c r="AH69" s="360"/>
      <c r="AI69" s="351"/>
      <c r="AJ69" s="360"/>
      <c r="AK69" s="351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</row>
    <row r="70" spans="2:70" ht="14.25" customHeight="1">
      <c r="B70" s="393" t="s">
        <v>21</v>
      </c>
      <c r="C70" s="88">
        <v>3102</v>
      </c>
      <c r="D70" s="89">
        <v>608.37058671824832</v>
      </c>
      <c r="E70" s="88">
        <v>5006</v>
      </c>
      <c r="F70" s="89">
        <v>649.3993547742723</v>
      </c>
      <c r="G70" s="88">
        <v>0</v>
      </c>
      <c r="H70" s="89">
        <v>0</v>
      </c>
      <c r="I70" s="88">
        <v>8108</v>
      </c>
      <c r="J70" s="384">
        <v>633.70235939812699</v>
      </c>
      <c r="K70" s="88">
        <v>434773</v>
      </c>
      <c r="L70" s="89">
        <v>1381.3674931285984</v>
      </c>
      <c r="M70" s="88">
        <v>347323</v>
      </c>
      <c r="N70" s="89">
        <v>1023.8983813338021</v>
      </c>
      <c r="O70" s="88">
        <v>1</v>
      </c>
      <c r="P70" s="89">
        <v>790.95</v>
      </c>
      <c r="Q70" s="88">
        <v>782097</v>
      </c>
      <c r="R70" s="384">
        <v>1222.6175749811091</v>
      </c>
      <c r="U70" s="350"/>
      <c r="V70" s="360"/>
      <c r="W70" s="351"/>
      <c r="X70" s="360"/>
      <c r="Y70" s="351"/>
      <c r="Z70" s="360"/>
      <c r="AA70" s="351"/>
      <c r="AB70" s="360"/>
      <c r="AC70" s="351"/>
      <c r="AD70" s="360"/>
      <c r="AE70" s="351"/>
      <c r="AF70" s="360"/>
      <c r="AG70" s="351"/>
      <c r="AH70" s="360"/>
      <c r="AI70" s="351"/>
      <c r="AJ70" s="360"/>
      <c r="AK70" s="351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</row>
    <row r="71" spans="2:70" ht="14.25" customHeight="1">
      <c r="B71" s="393" t="s">
        <v>22</v>
      </c>
      <c r="C71" s="88">
        <v>1664</v>
      </c>
      <c r="D71" s="89">
        <v>641.37327524038687</v>
      </c>
      <c r="E71" s="88">
        <v>3744</v>
      </c>
      <c r="F71" s="89">
        <v>689.74025908119359</v>
      </c>
      <c r="G71" s="88">
        <v>0</v>
      </c>
      <c r="H71" s="89">
        <v>0</v>
      </c>
      <c r="I71" s="88">
        <v>5408</v>
      </c>
      <c r="J71" s="384">
        <v>674.85811020709923</v>
      </c>
      <c r="K71" s="88">
        <v>973735</v>
      </c>
      <c r="L71" s="89">
        <v>1437.0809599634397</v>
      </c>
      <c r="M71" s="88">
        <v>825737</v>
      </c>
      <c r="N71" s="89">
        <v>1084.7377627501271</v>
      </c>
      <c r="O71" s="88">
        <v>0</v>
      </c>
      <c r="P71" s="89">
        <v>0</v>
      </c>
      <c r="Q71" s="88">
        <v>1799472</v>
      </c>
      <c r="R71" s="384">
        <v>1275.3986361277096</v>
      </c>
      <c r="U71" s="350"/>
      <c r="V71" s="360"/>
      <c r="W71" s="351"/>
      <c r="X71" s="360"/>
      <c r="Y71" s="351"/>
      <c r="Z71" s="360"/>
      <c r="AA71" s="351"/>
      <c r="AB71" s="360"/>
      <c r="AC71" s="351"/>
      <c r="AD71" s="360"/>
      <c r="AE71" s="351"/>
      <c r="AF71" s="360"/>
      <c r="AG71" s="351"/>
      <c r="AH71" s="360"/>
      <c r="AI71" s="351"/>
      <c r="AJ71" s="360"/>
      <c r="AK71" s="351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</row>
    <row r="72" spans="2:70" ht="14.25" customHeight="1">
      <c r="B72" s="393" t="s">
        <v>23</v>
      </c>
      <c r="C72" s="88">
        <v>969</v>
      </c>
      <c r="D72" s="89">
        <v>612.67437564499676</v>
      </c>
      <c r="E72" s="88">
        <v>3338</v>
      </c>
      <c r="F72" s="89">
        <v>652.89026063510732</v>
      </c>
      <c r="G72" s="88">
        <v>0</v>
      </c>
      <c r="H72" s="89">
        <v>0</v>
      </c>
      <c r="I72" s="88">
        <v>4307</v>
      </c>
      <c r="J72" s="384">
        <v>643.84238681216391</v>
      </c>
      <c r="K72" s="88">
        <v>918669</v>
      </c>
      <c r="L72" s="89">
        <v>1423.7505052418248</v>
      </c>
      <c r="M72" s="88">
        <v>836148</v>
      </c>
      <c r="N72" s="89">
        <v>932.83711961279585</v>
      </c>
      <c r="O72" s="88">
        <v>3</v>
      </c>
      <c r="P72" s="89">
        <v>997.52666666666676</v>
      </c>
      <c r="Q72" s="88">
        <v>1754820</v>
      </c>
      <c r="R72" s="384">
        <v>1189.8361868282798</v>
      </c>
      <c r="U72" s="350"/>
      <c r="V72" s="360"/>
      <c r="W72" s="351"/>
      <c r="X72" s="360"/>
      <c r="Y72" s="351"/>
      <c r="Z72" s="360"/>
      <c r="AA72" s="351"/>
      <c r="AB72" s="360"/>
      <c r="AC72" s="351"/>
      <c r="AD72" s="360"/>
      <c r="AE72" s="351"/>
      <c r="AF72" s="360"/>
      <c r="AG72" s="351"/>
      <c r="AH72" s="360"/>
      <c r="AI72" s="351"/>
      <c r="AJ72" s="360"/>
      <c r="AK72" s="351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</row>
    <row r="73" spans="2:70" ht="14.25" customHeight="1">
      <c r="B73" s="393" t="s">
        <v>24</v>
      </c>
      <c r="C73" s="88">
        <v>580</v>
      </c>
      <c r="D73" s="89">
        <v>575.10829310344877</v>
      </c>
      <c r="E73" s="88">
        <v>2951</v>
      </c>
      <c r="F73" s="89">
        <v>619.85253812266797</v>
      </c>
      <c r="G73" s="88">
        <v>0</v>
      </c>
      <c r="H73" s="89">
        <v>0</v>
      </c>
      <c r="I73" s="88">
        <v>3531</v>
      </c>
      <c r="J73" s="384">
        <v>612.50287453978854</v>
      </c>
      <c r="K73" s="88">
        <v>748886</v>
      </c>
      <c r="L73" s="89">
        <v>1325.8329655915643</v>
      </c>
      <c r="M73" s="88">
        <v>800832</v>
      </c>
      <c r="N73" s="89">
        <v>794.40592810976659</v>
      </c>
      <c r="O73" s="88">
        <v>4</v>
      </c>
      <c r="P73" s="89">
        <v>659.89499999999998</v>
      </c>
      <c r="Q73" s="88">
        <v>1549722</v>
      </c>
      <c r="R73" s="384">
        <v>1051.211813518815</v>
      </c>
      <c r="S73" s="97"/>
      <c r="U73" s="350"/>
      <c r="V73" s="360"/>
      <c r="W73" s="351"/>
      <c r="X73" s="360"/>
      <c r="Y73" s="351"/>
      <c r="Z73" s="360"/>
      <c r="AA73" s="351"/>
      <c r="AB73" s="360"/>
      <c r="AC73" s="351"/>
      <c r="AD73" s="360"/>
      <c r="AE73" s="351"/>
      <c r="AF73" s="360"/>
      <c r="AG73" s="351"/>
      <c r="AH73" s="360"/>
      <c r="AI73" s="351"/>
      <c r="AJ73" s="360"/>
      <c r="AK73" s="351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</row>
    <row r="74" spans="2:70" ht="14.25" customHeight="1">
      <c r="B74" s="393" t="s">
        <v>25</v>
      </c>
      <c r="C74" s="88">
        <v>251</v>
      </c>
      <c r="D74" s="89">
        <v>520.68956175298706</v>
      </c>
      <c r="E74" s="88">
        <v>2117</v>
      </c>
      <c r="F74" s="89">
        <v>606.5514643363249</v>
      </c>
      <c r="G74" s="88">
        <v>0</v>
      </c>
      <c r="H74" s="89">
        <v>0</v>
      </c>
      <c r="I74" s="88">
        <v>2368</v>
      </c>
      <c r="J74" s="384">
        <v>597.45039273648626</v>
      </c>
      <c r="K74" s="88">
        <v>494582</v>
      </c>
      <c r="L74" s="89">
        <v>1166.2073497418048</v>
      </c>
      <c r="M74" s="88">
        <v>679371</v>
      </c>
      <c r="N74" s="89">
        <v>723.70090744232209</v>
      </c>
      <c r="O74" s="88">
        <v>11</v>
      </c>
      <c r="P74" s="89">
        <v>790.01454545454544</v>
      </c>
      <c r="Q74" s="88">
        <v>1173964</v>
      </c>
      <c r="R74" s="384">
        <v>910.12608802314139</v>
      </c>
      <c r="U74" s="350"/>
      <c r="V74" s="360"/>
      <c r="W74" s="351"/>
      <c r="X74" s="360"/>
      <c r="Y74" s="351"/>
      <c r="Z74" s="360"/>
      <c r="AA74" s="351"/>
      <c r="AB74" s="360"/>
      <c r="AC74" s="351"/>
      <c r="AD74" s="360"/>
      <c r="AE74" s="351"/>
      <c r="AF74" s="360"/>
      <c r="AG74" s="351"/>
      <c r="AH74" s="360"/>
      <c r="AI74" s="351"/>
      <c r="AJ74" s="360"/>
      <c r="AK74" s="351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</row>
    <row r="75" spans="2:70" ht="14.25" customHeight="1">
      <c r="B75" s="393" t="s">
        <v>26</v>
      </c>
      <c r="C75" s="88">
        <v>379</v>
      </c>
      <c r="D75" s="89">
        <v>489.64994722955043</v>
      </c>
      <c r="E75" s="88">
        <v>4137</v>
      </c>
      <c r="F75" s="89">
        <v>564.19496978486222</v>
      </c>
      <c r="G75" s="88">
        <v>0</v>
      </c>
      <c r="H75" s="89">
        <v>0</v>
      </c>
      <c r="I75" s="88">
        <v>4516</v>
      </c>
      <c r="J75" s="384">
        <v>557.93886625331595</v>
      </c>
      <c r="K75" s="88">
        <v>558117</v>
      </c>
      <c r="L75" s="89">
        <v>1025.3614610914819</v>
      </c>
      <c r="M75" s="88">
        <v>1149551</v>
      </c>
      <c r="N75" s="89">
        <v>682.45052889344163</v>
      </c>
      <c r="O75" s="88">
        <v>31</v>
      </c>
      <c r="P75" s="89">
        <v>692.19096774193554</v>
      </c>
      <c r="Q75" s="88">
        <v>1707699</v>
      </c>
      <c r="R75" s="384">
        <v>794.52222460748624</v>
      </c>
      <c r="U75" s="350"/>
      <c r="V75" s="360"/>
      <c r="W75" s="351"/>
      <c r="X75" s="360"/>
      <c r="Y75" s="351"/>
      <c r="Z75" s="360"/>
      <c r="AA75" s="351"/>
      <c r="AB75" s="360"/>
      <c r="AC75" s="351"/>
      <c r="AD75" s="360"/>
      <c r="AE75" s="351"/>
      <c r="AF75" s="360"/>
      <c r="AG75" s="351"/>
      <c r="AH75" s="360"/>
      <c r="AI75" s="351"/>
      <c r="AJ75" s="360"/>
      <c r="AK75" s="351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</row>
    <row r="76" spans="2:70" ht="14.25" customHeight="1">
      <c r="B76" s="393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4">
        <v>0</v>
      </c>
      <c r="K76" s="88">
        <v>67</v>
      </c>
      <c r="L76" s="89">
        <v>1696.1819402985082</v>
      </c>
      <c r="M76" s="88">
        <v>31</v>
      </c>
      <c r="N76" s="89">
        <v>909.83967741935464</v>
      </c>
      <c r="O76" s="88">
        <v>0</v>
      </c>
      <c r="P76" s="89">
        <v>0</v>
      </c>
      <c r="Q76" s="88">
        <v>98</v>
      </c>
      <c r="R76" s="384">
        <v>1447.4410204081635</v>
      </c>
      <c r="U76" s="350"/>
      <c r="V76" s="360"/>
      <c r="W76" s="351"/>
      <c r="X76" s="360"/>
      <c r="Y76" s="351"/>
      <c r="Z76" s="360"/>
      <c r="AA76" s="351"/>
      <c r="AB76" s="360"/>
      <c r="AC76" s="351"/>
      <c r="AD76" s="360"/>
      <c r="AE76" s="351"/>
      <c r="AF76" s="360"/>
      <c r="AG76" s="351"/>
      <c r="AH76" s="360"/>
      <c r="AI76" s="351"/>
      <c r="AJ76" s="360"/>
      <c r="AK76" s="351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</row>
    <row r="77" spans="2:70" ht="14.25" customHeight="1">
      <c r="B77" s="396" t="s">
        <v>6</v>
      </c>
      <c r="C77" s="98">
        <v>14485</v>
      </c>
      <c r="D77" s="99">
        <v>578.11659233690136</v>
      </c>
      <c r="E77" s="98">
        <v>29674</v>
      </c>
      <c r="F77" s="99">
        <v>618.02214093145381</v>
      </c>
      <c r="G77" s="98">
        <v>0</v>
      </c>
      <c r="H77" s="99">
        <v>0</v>
      </c>
      <c r="I77" s="98">
        <v>44159</v>
      </c>
      <c r="J77" s="387">
        <v>604.93235467288616</v>
      </c>
      <c r="K77" s="98">
        <v>4728313</v>
      </c>
      <c r="L77" s="99">
        <v>1259.2759101523106</v>
      </c>
      <c r="M77" s="98">
        <v>5170832</v>
      </c>
      <c r="N77" s="99">
        <v>836.60849682990761</v>
      </c>
      <c r="O77" s="98">
        <v>53</v>
      </c>
      <c r="P77" s="99">
        <v>713.1058490566038</v>
      </c>
      <c r="Q77" s="98">
        <v>9899198</v>
      </c>
      <c r="R77" s="387">
        <v>1038.493263600747</v>
      </c>
      <c r="U77" s="350"/>
      <c r="V77" s="360"/>
      <c r="W77" s="351"/>
      <c r="X77" s="360"/>
      <c r="Y77" s="351"/>
      <c r="Z77" s="360"/>
      <c r="AA77" s="351"/>
      <c r="AB77" s="360"/>
      <c r="AC77" s="351"/>
      <c r="AD77" s="360"/>
      <c r="AE77" s="351"/>
      <c r="AF77" s="360"/>
      <c r="AG77" s="351"/>
      <c r="AH77" s="360"/>
      <c r="AI77" s="351"/>
      <c r="AJ77" s="360"/>
      <c r="AK77" s="351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</row>
    <row r="78" spans="2:70" ht="14.25" customHeight="1" thickBot="1">
      <c r="B78" s="395" t="s">
        <v>27</v>
      </c>
      <c r="C78" s="92">
        <v>60.155747324818776</v>
      </c>
      <c r="D78" s="92" t="s">
        <v>204</v>
      </c>
      <c r="E78" s="92">
        <v>68.035114915414169</v>
      </c>
      <c r="F78" s="92" t="s">
        <v>204</v>
      </c>
      <c r="G78" s="92">
        <v>0</v>
      </c>
      <c r="H78" s="92">
        <v>0</v>
      </c>
      <c r="I78" s="92">
        <v>65.450531035575992</v>
      </c>
      <c r="J78" s="386" t="s">
        <v>204</v>
      </c>
      <c r="K78" s="92">
        <v>70.510326759568002</v>
      </c>
      <c r="L78" s="92" t="s">
        <v>204</v>
      </c>
      <c r="M78" s="92">
        <v>73.814736438170058</v>
      </c>
      <c r="N78" s="92" t="s">
        <v>204</v>
      </c>
      <c r="O78" s="92">
        <v>82.037735849056602</v>
      </c>
      <c r="P78" s="92" t="s">
        <v>204</v>
      </c>
      <c r="Q78" s="92">
        <v>72.236430988675735</v>
      </c>
      <c r="R78" s="386" t="s">
        <v>204</v>
      </c>
      <c r="U78" s="350"/>
      <c r="V78" s="360"/>
      <c r="W78" s="351"/>
      <c r="X78" s="360"/>
      <c r="Y78" s="351"/>
      <c r="Z78" s="360"/>
      <c r="AA78" s="351"/>
      <c r="AB78" s="360"/>
      <c r="AC78" s="351"/>
      <c r="AD78" s="360"/>
      <c r="AE78" s="351"/>
      <c r="AF78" s="360"/>
      <c r="AG78" s="351"/>
      <c r="AH78" s="360"/>
      <c r="AI78" s="351"/>
      <c r="AJ78" s="360"/>
      <c r="AK78" s="351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</row>
    <row r="79" spans="2:70" ht="16.350000000000001" customHeight="1" thickTop="1">
      <c r="U79" s="350"/>
      <c r="V79" s="348"/>
      <c r="W79" s="347"/>
      <c r="X79" s="348"/>
      <c r="Y79" s="347"/>
      <c r="Z79" s="348"/>
      <c r="AA79" s="347"/>
      <c r="AB79" s="348"/>
      <c r="AC79" s="347"/>
      <c r="AD79" s="348"/>
      <c r="AE79" s="347"/>
      <c r="AF79" s="348"/>
      <c r="AG79" s="347"/>
      <c r="AH79" s="348"/>
      <c r="AI79" s="347"/>
      <c r="AJ79" s="348"/>
      <c r="AK79" s="347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</row>
    <row r="80" spans="2:70" ht="15">
      <c r="B80" s="429" t="s">
        <v>205</v>
      </c>
      <c r="C80" s="429"/>
      <c r="D80" s="429"/>
      <c r="Q80" s="100" t="s">
        <v>132</v>
      </c>
      <c r="U80" s="35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</row>
    <row r="81" spans="19:70"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</row>
    <row r="82" spans="19:70"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</row>
    <row r="83" spans="19:70">
      <c r="S83" s="97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G82" sqref="G8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09" t="s">
        <v>127</v>
      </c>
      <c r="D36" s="110">
        <v>950996</v>
      </c>
      <c r="E36" s="110">
        <v>6170027</v>
      </c>
      <c r="F36" s="110">
        <v>2354616</v>
      </c>
      <c r="G36" s="110">
        <v>342746</v>
      </c>
      <c r="H36" s="110">
        <v>43942</v>
      </c>
      <c r="I36" s="110">
        <v>9862327</v>
      </c>
      <c r="J36" s="46"/>
    </row>
    <row r="37" spans="2:42">
      <c r="B37" s="109"/>
      <c r="C37" s="109" t="s">
        <v>128</v>
      </c>
      <c r="D37" s="110">
        <v>950694</v>
      </c>
      <c r="E37" s="110">
        <v>6179875</v>
      </c>
      <c r="F37" s="110">
        <v>2354102</v>
      </c>
      <c r="G37" s="110">
        <v>342922</v>
      </c>
      <c r="H37" s="110">
        <v>44051</v>
      </c>
      <c r="I37" s="110">
        <v>9871644</v>
      </c>
      <c r="J37" s="46"/>
    </row>
    <row r="38" spans="2:42">
      <c r="B38" s="109"/>
      <c r="C38" s="109" t="s">
        <v>129</v>
      </c>
      <c r="D38" s="110">
        <v>950472</v>
      </c>
      <c r="E38" s="110">
        <v>6190182</v>
      </c>
      <c r="F38" s="110">
        <v>2354994</v>
      </c>
      <c r="G38" s="110">
        <v>341436</v>
      </c>
      <c r="H38" s="110">
        <v>44122</v>
      </c>
      <c r="I38" s="110">
        <v>9881206</v>
      </c>
      <c r="J38" s="46"/>
      <c r="K38" s="361"/>
      <c r="L38" s="361"/>
      <c r="M38" s="361"/>
      <c r="N38" s="361"/>
      <c r="O38" s="361"/>
      <c r="P38" s="361"/>
    </row>
    <row r="39" spans="2:42">
      <c r="B39" s="116"/>
      <c r="C39" s="113" t="s">
        <v>130</v>
      </c>
      <c r="D39" s="114">
        <v>951355</v>
      </c>
      <c r="E39" s="114">
        <v>6205618</v>
      </c>
      <c r="F39" s="114">
        <v>2357001</v>
      </c>
      <c r="G39" s="114">
        <v>341065</v>
      </c>
      <c r="H39" s="114">
        <v>44159</v>
      </c>
      <c r="I39" s="115">
        <v>9899198</v>
      </c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19" t="s">
        <v>127</v>
      </c>
      <c r="D73" s="117">
        <v>9.2304227154693663E-2</v>
      </c>
      <c r="E73" s="117">
        <v>1.2922503394999341</v>
      </c>
      <c r="F73" s="117">
        <v>8.8117411668986456E-2</v>
      </c>
      <c r="G73" s="117">
        <v>0.62386053707785827</v>
      </c>
      <c r="H73" s="117">
        <v>2.2834663997579163</v>
      </c>
      <c r="I73" s="117">
        <v>0.86699580140476851</v>
      </c>
    </row>
    <row r="74" spans="2:17">
      <c r="B74" s="109"/>
      <c r="C74" s="119" t="s">
        <v>128</v>
      </c>
      <c r="D74" s="117">
        <v>0.30724364885597044</v>
      </c>
      <c r="E74" s="117">
        <v>1.5052648298003124</v>
      </c>
      <c r="F74" s="117">
        <v>0.30443676641711548</v>
      </c>
      <c r="G74" s="117">
        <v>1.0305694352785943</v>
      </c>
      <c r="H74" s="117">
        <v>2.5443456399273812</v>
      </c>
      <c r="I74" s="117">
        <v>1.088460508131206</v>
      </c>
    </row>
    <row r="75" spans="2:17">
      <c r="B75" s="109"/>
      <c r="C75" s="119" t="s">
        <v>129</v>
      </c>
      <c r="D75" s="117">
        <v>0.37458088021755653</v>
      </c>
      <c r="E75" s="117">
        <v>1.5107936910354836</v>
      </c>
      <c r="F75" s="117">
        <v>0.30624362169926478</v>
      </c>
      <c r="G75" s="117">
        <v>1.0877481777109343</v>
      </c>
      <c r="H75" s="117">
        <v>2.7837957462669261</v>
      </c>
      <c r="I75" s="117">
        <v>1.1023207619892617</v>
      </c>
      <c r="L75" s="362"/>
      <c r="M75" s="362"/>
      <c r="N75" s="362"/>
      <c r="O75" s="362"/>
      <c r="P75" s="362"/>
      <c r="Q75" s="362"/>
    </row>
    <row r="76" spans="2:17">
      <c r="B76" s="109"/>
      <c r="C76" s="120" t="s">
        <v>130</v>
      </c>
      <c r="D76" s="121">
        <v>0.4704826275213847</v>
      </c>
      <c r="E76" s="121">
        <v>1.5393833761648823</v>
      </c>
      <c r="F76" s="121">
        <v>0.30021966462208116</v>
      </c>
      <c r="G76" s="121">
        <v>1.126710450239421</v>
      </c>
      <c r="H76" s="121">
        <v>2.8436350086170847</v>
      </c>
      <c r="I76" s="121">
        <v>1.1299996618510999</v>
      </c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69" activePane="bottomLeft" state="frozen"/>
      <selection activeCell="K20" sqref="K20"/>
      <selection pane="bottomLeft" activeCell="J80" sqref="J8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09" t="s">
        <v>127</v>
      </c>
      <c r="D36" s="110">
        <v>945563.88045000145</v>
      </c>
      <c r="E36" s="110">
        <v>7356291.738009993</v>
      </c>
      <c r="F36" s="110">
        <v>1745590.2384700014</v>
      </c>
      <c r="G36" s="110">
        <v>143176.47825999977</v>
      </c>
      <c r="H36" s="110">
        <v>26532.376869999996</v>
      </c>
      <c r="I36" s="110">
        <v>10217154.712059993</v>
      </c>
    </row>
    <row r="37" spans="2:43">
      <c r="B37" s="109"/>
      <c r="C37" s="109" t="s">
        <v>128</v>
      </c>
      <c r="D37" s="110">
        <v>945009.97215000005</v>
      </c>
      <c r="E37" s="110">
        <v>7373085.4459599918</v>
      </c>
      <c r="F37" s="110">
        <v>1745873.9961300017</v>
      </c>
      <c r="G37" s="110">
        <v>143277.3045399999</v>
      </c>
      <c r="H37" s="110">
        <v>26604.948040000003</v>
      </c>
      <c r="I37" s="110">
        <v>10233851.66681999</v>
      </c>
    </row>
    <row r="38" spans="2:43">
      <c r="B38" s="109"/>
      <c r="C38" s="109" t="s">
        <v>129</v>
      </c>
      <c r="D38" s="110">
        <v>944925.72857999988</v>
      </c>
      <c r="E38" s="110">
        <v>7389930.9019699944</v>
      </c>
      <c r="F38" s="110">
        <v>1747238.3304899998</v>
      </c>
      <c r="G38" s="110">
        <v>142756.41787</v>
      </c>
      <c r="H38" s="110">
        <v>26671.861140000008</v>
      </c>
      <c r="I38" s="110">
        <v>10251523.240049994</v>
      </c>
    </row>
    <row r="39" spans="2:43">
      <c r="B39" s="116"/>
      <c r="C39" s="113" t="s">
        <v>130</v>
      </c>
      <c r="D39" s="115">
        <v>945748.17267000035</v>
      </c>
      <c r="E39" s="115">
        <v>7415372.0827699983</v>
      </c>
      <c r="F39" s="115">
        <v>1749720.7653500002</v>
      </c>
      <c r="G39" s="115">
        <v>142696.20940999984</v>
      </c>
      <c r="H39" s="115">
        <v>26713.207850000017</v>
      </c>
      <c r="I39" s="115">
        <v>10280250.43805</v>
      </c>
    </row>
    <row r="40" spans="2:43">
      <c r="B40" s="116"/>
      <c r="C40" s="109" t="s">
        <v>131</v>
      </c>
      <c r="L40" s="364"/>
      <c r="M40" s="364"/>
      <c r="N40" s="364"/>
      <c r="O40" s="364"/>
      <c r="P40" s="364"/>
      <c r="Q40" s="364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3"/>
      <c r="P69" s="363"/>
      <c r="Q69" s="363"/>
      <c r="R69" s="363"/>
      <c r="S69" s="363"/>
      <c r="T69" s="363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09" t="s">
        <v>127</v>
      </c>
      <c r="D73" s="117">
        <v>0.99718315637180588</v>
      </c>
      <c r="E73" s="117">
        <v>3.7238178330673444</v>
      </c>
      <c r="F73" s="117">
        <v>2.0581079371133404</v>
      </c>
      <c r="G73" s="117">
        <v>2.4141673343687442</v>
      </c>
      <c r="H73" s="117">
        <v>4.3785130409769835</v>
      </c>
      <c r="I73" s="117">
        <v>3.1616009789557031</v>
      </c>
    </row>
    <row r="74" spans="2:20" s="34" customFormat="1">
      <c r="B74" s="109"/>
      <c r="C74" s="109" t="s">
        <v>128</v>
      </c>
      <c r="D74" s="117">
        <v>1.1670214680247204</v>
      </c>
      <c r="E74" s="117">
        <v>3.79886833293408</v>
      </c>
      <c r="F74" s="117">
        <v>2.1578066887597114</v>
      </c>
      <c r="G74" s="117">
        <v>2.619265836445428</v>
      </c>
      <c r="H74" s="117">
        <v>4.5119098548184855</v>
      </c>
      <c r="I74" s="117">
        <v>3.2530794405027041</v>
      </c>
    </row>
    <row r="75" spans="2:20" s="34" customFormat="1">
      <c r="B75" s="109"/>
      <c r="C75" s="109" t="s">
        <v>129</v>
      </c>
      <c r="D75" s="117">
        <v>1.2512699116311143</v>
      </c>
      <c r="E75" s="117">
        <v>3.7690441551522014</v>
      </c>
      <c r="F75" s="117">
        <v>2.1334407757751972</v>
      </c>
      <c r="G75" s="117">
        <v>2.6013398240358532</v>
      </c>
      <c r="H75" s="117">
        <v>4.7230913715174516</v>
      </c>
      <c r="I75" s="117">
        <v>3.23672652642224</v>
      </c>
    </row>
    <row r="76" spans="2:20" s="34" customFormat="1">
      <c r="B76" s="109"/>
      <c r="C76" s="113" t="s">
        <v>130</v>
      </c>
      <c r="D76" s="121">
        <v>1.3775638647707922</v>
      </c>
      <c r="E76" s="121">
        <v>3.7929940423314656</v>
      </c>
      <c r="F76" s="121">
        <v>2.1252349141593685</v>
      </c>
      <c r="G76" s="121">
        <v>2.6746169462452229</v>
      </c>
      <c r="H76" s="121">
        <v>4.6743092711652112</v>
      </c>
      <c r="I76" s="121">
        <v>3.2662611932311014</v>
      </c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501"/>
      <c r="D80" s="502"/>
      <c r="E80" s="502"/>
      <c r="F80" s="502"/>
      <c r="G80" s="502"/>
      <c r="H80" s="502"/>
      <c r="I80" s="502"/>
    </row>
    <row r="81" spans="2:9">
      <c r="C81" s="501"/>
      <c r="D81" s="503"/>
      <c r="E81" s="503"/>
      <c r="F81" s="503"/>
      <c r="G81" s="503"/>
      <c r="H81" s="503"/>
      <c r="I81" s="503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9" activePane="bottomLeft" state="frozen"/>
      <selection activeCell="K20" sqref="K20"/>
      <selection pane="bottomLeft" activeCell="M75" sqref="M7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09" t="s">
        <v>127</v>
      </c>
      <c r="D36" s="117">
        <v>994.28796803561897</v>
      </c>
      <c r="E36" s="117">
        <v>1192.2624873456782</v>
      </c>
      <c r="F36" s="117">
        <v>741.34815972965509</v>
      </c>
      <c r="G36" s="117">
        <v>417.73347686041495</v>
      </c>
      <c r="H36" s="117">
        <v>603.80448932683987</v>
      </c>
      <c r="I36" s="117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09" t="s">
        <v>128</v>
      </c>
      <c r="D37" s="117">
        <v>994.02118047447459</v>
      </c>
      <c r="E37" s="117">
        <v>1193.0800292821443</v>
      </c>
      <c r="F37" s="117">
        <v>741.63056491604948</v>
      </c>
      <c r="G37" s="117">
        <v>417.81310192988462</v>
      </c>
      <c r="H37" s="117">
        <v>603.95786792581328</v>
      </c>
      <c r="I37" s="117">
        <v>1036.6917270132503</v>
      </c>
      <c r="K37" s="47"/>
      <c r="L37" s="47"/>
      <c r="M37" s="47"/>
      <c r="N37" s="47"/>
      <c r="O37" s="47"/>
      <c r="P37" s="47"/>
    </row>
    <row r="38" spans="2:42">
      <c r="B38" s="109"/>
      <c r="C38" s="109" t="s">
        <v>129</v>
      </c>
      <c r="D38" s="117">
        <v>994.16471877130516</v>
      </c>
      <c r="E38" s="117">
        <v>1193.814802532461</v>
      </c>
      <c r="F38" s="117">
        <v>741.92899450699224</v>
      </c>
      <c r="G38" s="117">
        <v>418.10593455288841</v>
      </c>
      <c r="H38" s="117">
        <v>604.50254158923008</v>
      </c>
      <c r="I38" s="117">
        <v>1037.4769274165515</v>
      </c>
      <c r="K38" s="47"/>
      <c r="L38" s="47"/>
      <c r="M38" s="47"/>
      <c r="N38" s="47"/>
      <c r="O38" s="47"/>
      <c r="P38" s="47"/>
    </row>
    <row r="39" spans="2:42">
      <c r="B39" s="116"/>
      <c r="C39" s="113" t="s">
        <v>130</v>
      </c>
      <c r="D39" s="121">
        <v>994.10648251178611</v>
      </c>
      <c r="E39" s="121">
        <v>1194.9449809462972</v>
      </c>
      <c r="F39" s="121">
        <v>742.3504552395184</v>
      </c>
      <c r="G39" s="121">
        <v>418.38420655886665</v>
      </c>
      <c r="H39" s="121">
        <v>604.93235467288696</v>
      </c>
      <c r="I39" s="121">
        <v>1038.4932636007482</v>
      </c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5"/>
      <c r="M40" s="365"/>
      <c r="N40" s="365"/>
      <c r="O40" s="365"/>
      <c r="P40" s="365"/>
      <c r="Q40" s="365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09" t="s">
        <v>127</v>
      </c>
      <c r="D73" s="117">
        <v>0.90404445796703481</v>
      </c>
      <c r="E73" s="117">
        <v>2.4005464242501828</v>
      </c>
      <c r="F73" s="117">
        <v>1.9682561490707906</v>
      </c>
      <c r="G73" s="117">
        <v>1.7792070267778959</v>
      </c>
      <c r="H73" s="117">
        <v>2.0482749704932024</v>
      </c>
      <c r="I73" s="117">
        <v>2.2748820457275665</v>
      </c>
      <c r="K73" s="366"/>
      <c r="L73" s="366"/>
      <c r="M73" s="366"/>
      <c r="N73" s="366"/>
      <c r="O73" s="366"/>
      <c r="P73" s="366"/>
    </row>
    <row r="74" spans="2:16">
      <c r="B74" s="109"/>
      <c r="C74" s="109" t="s">
        <v>128</v>
      </c>
      <c r="D74" s="117">
        <v>0.85714429775238798</v>
      </c>
      <c r="E74" s="117">
        <v>2.2595906793402065</v>
      </c>
      <c r="F74" s="117">
        <v>1.8477447081016285</v>
      </c>
      <c r="G74" s="117">
        <v>1.5724907916950359</v>
      </c>
      <c r="H74" s="117">
        <v>1.9187447173342864</v>
      </c>
      <c r="I74" s="117">
        <v>2.1413116012360511</v>
      </c>
      <c r="K74" s="47"/>
      <c r="L74" s="47"/>
      <c r="M74" s="47"/>
      <c r="N74" s="47"/>
      <c r="O74" s="47"/>
      <c r="P74" s="47"/>
    </row>
    <row r="75" spans="2:16">
      <c r="B75" s="109"/>
      <c r="C75" s="109" t="s">
        <v>129</v>
      </c>
      <c r="D75" s="117">
        <v>0.8734173769151532</v>
      </c>
      <c r="E75" s="117">
        <v>2.2246407322851658</v>
      </c>
      <c r="F75" s="117">
        <v>1.8216185634138071</v>
      </c>
      <c r="G75" s="117">
        <v>1.4973047412867979</v>
      </c>
      <c r="H75" s="117">
        <v>1.8867717534366113</v>
      </c>
      <c r="I75" s="117">
        <v>2.1111342928098464</v>
      </c>
      <c r="K75" s="47"/>
      <c r="L75" s="47"/>
      <c r="M75" s="47"/>
      <c r="N75" s="47"/>
      <c r="O75" s="47"/>
      <c r="P75" s="47"/>
    </row>
    <row r="76" spans="2:16">
      <c r="B76" s="109"/>
      <c r="C76" s="113" t="s">
        <v>130</v>
      </c>
      <c r="D76" s="121">
        <v>0.90283356218390232</v>
      </c>
      <c r="E76" s="121">
        <v>2.2194449003277938</v>
      </c>
      <c r="F76" s="121">
        <v>1.8195525948394131</v>
      </c>
      <c r="G76" s="121">
        <v>1.5306603854848833</v>
      </c>
      <c r="H76" s="121">
        <v>1.7800559678727401</v>
      </c>
      <c r="I76" s="121">
        <v>2.1123915144102057</v>
      </c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501"/>
      <c r="D80" s="504"/>
      <c r="E80" s="504"/>
      <c r="F80" s="504"/>
      <c r="G80" s="504"/>
      <c r="H80" s="504"/>
      <c r="I80" s="504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10" activePane="bottomLeft" state="frozen"/>
      <selection activeCell="K20" sqref="K20"/>
      <selection pane="bottomLeft" activeCell="K14" sqref="K14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508" t="s">
        <v>33</v>
      </c>
      <c r="C1" s="509"/>
      <c r="D1" s="509"/>
      <c r="E1" s="509"/>
      <c r="F1" s="509"/>
      <c r="G1" s="509"/>
      <c r="H1" s="509"/>
    </row>
    <row r="3" spans="2:139" ht="18.75">
      <c r="B3" s="128" t="s">
        <v>212</v>
      </c>
      <c r="C3" s="129"/>
      <c r="D3" s="129"/>
      <c r="E3" s="129"/>
      <c r="F3" s="129"/>
      <c r="G3" s="129"/>
      <c r="H3" s="129"/>
      <c r="L3" s="9" t="s">
        <v>178</v>
      </c>
    </row>
    <row r="4" spans="2:139" ht="23.65" customHeight="1">
      <c r="B4" s="510" t="s">
        <v>41</v>
      </c>
      <c r="C4" s="512" t="s">
        <v>40</v>
      </c>
      <c r="D4" s="513"/>
      <c r="E4" s="151" t="s">
        <v>34</v>
      </c>
      <c r="F4" s="151"/>
      <c r="G4" s="151"/>
      <c r="H4" s="151"/>
      <c r="K4" s="130"/>
      <c r="L4" s="130"/>
      <c r="M4" s="130"/>
      <c r="N4" s="130"/>
      <c r="O4" s="130"/>
    </row>
    <row r="5" spans="2:139" ht="18.600000000000001" customHeight="1">
      <c r="B5" s="511"/>
      <c r="C5" s="152" t="s">
        <v>7</v>
      </c>
      <c r="D5" s="152" t="s">
        <v>32</v>
      </c>
      <c r="E5" s="153" t="s">
        <v>4</v>
      </c>
      <c r="F5" s="153" t="s">
        <v>3</v>
      </c>
      <c r="G5" s="153" t="s">
        <v>3</v>
      </c>
      <c r="H5" s="153" t="s">
        <v>6</v>
      </c>
      <c r="K5" s="131"/>
      <c r="L5" s="132"/>
      <c r="M5" s="131"/>
      <c r="N5" s="133"/>
      <c r="O5" s="131"/>
    </row>
    <row r="6" spans="2:139" s="136" customFormat="1" ht="27.6" customHeight="1">
      <c r="B6" s="147" t="s">
        <v>29</v>
      </c>
      <c r="C6" s="397">
        <v>1020249</v>
      </c>
      <c r="D6" s="367">
        <f>C6/$C$14</f>
        <v>0.45415631895537489</v>
      </c>
      <c r="E6" s="400">
        <v>0.30299999999999999</v>
      </c>
      <c r="F6" s="400"/>
      <c r="G6" s="400">
        <v>0.14099999999999999</v>
      </c>
      <c r="H6" s="400">
        <v>0.20100000000000001</v>
      </c>
      <c r="I6" s="4"/>
      <c r="J6" s="4"/>
      <c r="K6" s="134"/>
      <c r="L6" s="135"/>
      <c r="M6" s="134"/>
      <c r="N6" s="135"/>
      <c r="O6" s="1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36" customFormat="1" ht="27.6" customHeight="1">
      <c r="B7" s="148" t="s">
        <v>28</v>
      </c>
      <c r="C7" s="397">
        <v>138203</v>
      </c>
      <c r="D7" s="367">
        <f t="shared" ref="D7:D11" si="0">C7/$C$14</f>
        <v>6.1520046330444507E-2</v>
      </c>
      <c r="E7" s="400">
        <v>0.19400000000000001</v>
      </c>
      <c r="F7" s="400"/>
      <c r="G7" s="400">
        <v>0.11799999999999999</v>
      </c>
      <c r="H7" s="400">
        <v>0.14599999999999999</v>
      </c>
      <c r="I7" s="4"/>
      <c r="J7" s="322"/>
      <c r="K7" s="323"/>
      <c r="L7" s="323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291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36" customFormat="1" ht="27.6" customHeight="1">
      <c r="B8" s="147" t="s">
        <v>35</v>
      </c>
      <c r="C8" s="397">
        <v>277725</v>
      </c>
      <c r="D8" s="367">
        <f t="shared" si="0"/>
        <v>0.12362723578448152</v>
      </c>
      <c r="E8" s="400">
        <v>0.36799999999999999</v>
      </c>
      <c r="F8" s="400"/>
      <c r="G8" s="400">
        <v>0.27</v>
      </c>
      <c r="H8" s="400">
        <v>0.31</v>
      </c>
      <c r="I8" s="4"/>
      <c r="J8" s="322"/>
      <c r="K8" s="506"/>
      <c r="L8" s="506"/>
      <c r="M8" s="506"/>
      <c r="N8" s="506"/>
      <c r="O8" s="50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10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36" customFormat="1" ht="27.6" customHeight="1">
      <c r="B9" s="147" t="s">
        <v>30</v>
      </c>
      <c r="C9" s="397">
        <v>635714</v>
      </c>
      <c r="D9" s="367">
        <f t="shared" si="0"/>
        <v>0.28298339929605143</v>
      </c>
      <c r="E9" s="400">
        <v>0.28999999999999998</v>
      </c>
      <c r="F9" s="400"/>
      <c r="G9" s="400">
        <v>7.4999999999999997E-2</v>
      </c>
      <c r="H9" s="400">
        <v>0.27200000000000002</v>
      </c>
      <c r="I9" s="4"/>
      <c r="J9" s="322"/>
      <c r="K9" s="290"/>
      <c r="L9" s="314"/>
      <c r="M9" s="290"/>
      <c r="N9" s="315"/>
      <c r="O9" s="290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291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36" customFormat="1" ht="27.6" customHeight="1">
      <c r="B10" s="147" t="s">
        <v>31</v>
      </c>
      <c r="C10" s="397">
        <v>150699</v>
      </c>
      <c r="D10" s="367">
        <f t="shared" si="0"/>
        <v>6.7082548583979051E-2</v>
      </c>
      <c r="E10" s="400">
        <v>0.44600000000000001</v>
      </c>
      <c r="F10" s="400"/>
      <c r="G10" s="400">
        <v>0.438</v>
      </c>
      <c r="H10" s="400">
        <v>0.442</v>
      </c>
      <c r="I10" s="4"/>
      <c r="J10" s="322"/>
      <c r="K10" s="303"/>
      <c r="L10" s="298"/>
      <c r="M10" s="303"/>
      <c r="N10" s="298"/>
      <c r="O10" s="303"/>
      <c r="P10" s="285"/>
      <c r="Q10" s="285"/>
      <c r="R10" s="285"/>
      <c r="S10" s="285"/>
      <c r="T10" s="285"/>
      <c r="U10" s="285"/>
      <c r="V10" s="311"/>
      <c r="W10" s="285"/>
      <c r="X10" s="312"/>
      <c r="Y10" s="285"/>
      <c r="Z10" s="285"/>
      <c r="AA10" s="285"/>
      <c r="AB10" s="285"/>
      <c r="AC10" s="291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36" customFormat="1" ht="27.6" customHeight="1">
      <c r="B11" s="147" t="s">
        <v>37</v>
      </c>
      <c r="C11" s="398">
        <v>22920</v>
      </c>
      <c r="D11" s="367">
        <f t="shared" si="0"/>
        <v>1.0202668986156509E-2</v>
      </c>
      <c r="E11" s="401">
        <v>0.51600000000000001</v>
      </c>
      <c r="F11" s="401"/>
      <c r="G11" s="401">
        <v>0.626</v>
      </c>
      <c r="H11" s="401">
        <v>0.51900000000000002</v>
      </c>
      <c r="I11" s="4"/>
      <c r="J11" s="322"/>
      <c r="K11" s="303"/>
      <c r="L11" s="298"/>
      <c r="M11" s="303"/>
      <c r="N11" s="298"/>
      <c r="O11" s="303"/>
      <c r="P11" s="328"/>
      <c r="Q11" s="328"/>
      <c r="R11" s="328"/>
      <c r="S11" s="328"/>
      <c r="T11" s="328"/>
      <c r="U11" s="328"/>
      <c r="V11" s="328"/>
      <c r="W11" s="285"/>
      <c r="X11" s="328"/>
      <c r="Y11" s="328"/>
      <c r="Z11" s="328"/>
      <c r="AA11" s="328"/>
      <c r="AB11" s="328"/>
      <c r="AC11" s="291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36" customFormat="1" ht="27.6" customHeight="1">
      <c r="B12" s="149" t="s">
        <v>36</v>
      </c>
      <c r="C12" s="399">
        <f>SUM(C6:C11)</f>
        <v>2245510</v>
      </c>
      <c r="D12" s="368">
        <f>SUM(D6:D11)</f>
        <v>0.99957221793648787</v>
      </c>
      <c r="E12" s="402">
        <v>0.3</v>
      </c>
      <c r="F12" s="402"/>
      <c r="G12" s="402">
        <v>0.16200000000000001</v>
      </c>
      <c r="H12" s="402">
        <v>0.23300000000000001</v>
      </c>
      <c r="I12" s="4"/>
      <c r="J12" s="322"/>
      <c r="K12" s="303"/>
      <c r="L12" s="298"/>
      <c r="M12" s="303"/>
      <c r="N12" s="298"/>
      <c r="O12" s="303"/>
      <c r="P12" s="313"/>
      <c r="Q12" s="288"/>
      <c r="R12" s="313"/>
      <c r="S12" s="288"/>
      <c r="T12" s="313"/>
      <c r="U12" s="288"/>
      <c r="V12" s="313"/>
      <c r="W12" s="289"/>
      <c r="X12" s="290"/>
      <c r="Y12" s="314"/>
      <c r="Z12" s="290"/>
      <c r="AA12" s="315"/>
      <c r="AB12" s="290"/>
      <c r="AC12" s="291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36" customFormat="1" ht="27.6" customHeight="1">
      <c r="B13" s="147" t="s">
        <v>38</v>
      </c>
      <c r="C13" s="397">
        <v>961</v>
      </c>
      <c r="D13" s="367">
        <f>C13/C14</f>
        <v>4.2778206351205958E-4</v>
      </c>
      <c r="E13" s="400">
        <v>4.0000000000000001E-3</v>
      </c>
      <c r="F13" s="400"/>
      <c r="G13" s="400">
        <v>5.0000000000000001E-3</v>
      </c>
      <c r="H13" s="400">
        <v>4.0000000000000001E-3</v>
      </c>
      <c r="I13" s="4"/>
      <c r="J13" s="322"/>
      <c r="K13" s="303"/>
      <c r="L13" s="298"/>
      <c r="M13" s="303"/>
      <c r="N13" s="298"/>
      <c r="O13" s="303"/>
      <c r="P13" s="287"/>
      <c r="Q13" s="288"/>
      <c r="R13" s="287"/>
      <c r="S13" s="288"/>
      <c r="T13" s="287"/>
      <c r="U13" s="288"/>
      <c r="V13" s="287"/>
      <c r="W13" s="289"/>
      <c r="X13" s="290"/>
      <c r="Y13" s="291"/>
      <c r="Z13" s="290"/>
      <c r="AA13" s="291"/>
      <c r="AB13" s="290"/>
      <c r="AC13" s="291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36" customFormat="1" ht="32.1" customHeight="1">
      <c r="B14" s="149" t="s">
        <v>39</v>
      </c>
      <c r="C14" s="150">
        <f>SUM(C12:C13)</f>
        <v>2246471</v>
      </c>
      <c r="D14" s="369">
        <v>1</v>
      </c>
      <c r="E14" s="369">
        <v>0.28699999999999998</v>
      </c>
      <c r="F14" s="369"/>
      <c r="G14" s="369">
        <v>0.161</v>
      </c>
      <c r="H14" s="369">
        <v>0.22700000000000001</v>
      </c>
      <c r="I14" s="4"/>
      <c r="J14" s="322"/>
      <c r="K14" s="303"/>
      <c r="L14" s="298"/>
      <c r="M14" s="303"/>
      <c r="N14" s="298"/>
      <c r="O14" s="303"/>
      <c r="P14" s="287"/>
      <c r="Q14" s="288"/>
      <c r="R14" s="287"/>
      <c r="S14" s="288"/>
      <c r="T14" s="287"/>
      <c r="U14" s="288"/>
      <c r="V14" s="287"/>
      <c r="W14" s="289"/>
      <c r="X14" s="316"/>
      <c r="Y14" s="291"/>
      <c r="Z14" s="316"/>
      <c r="AA14" s="291"/>
      <c r="AB14" s="316"/>
      <c r="AC14" s="29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" customHeight="1">
      <c r="B15" s="137"/>
      <c r="C15" s="138"/>
      <c r="D15" s="138"/>
      <c r="I15" s="5"/>
      <c r="J15" s="324"/>
      <c r="K15" s="303"/>
      <c r="L15" s="298"/>
      <c r="M15" s="303"/>
      <c r="N15" s="298"/>
      <c r="O15" s="303"/>
      <c r="P15" s="295"/>
      <c r="Q15" s="296"/>
      <c r="R15" s="295"/>
      <c r="S15" s="296"/>
      <c r="T15" s="295"/>
      <c r="U15" s="296"/>
      <c r="V15" s="295"/>
      <c r="W15" s="297"/>
      <c r="X15" s="295"/>
      <c r="Y15" s="298"/>
      <c r="Z15" s="295"/>
      <c r="AA15" s="298"/>
      <c r="AB15" s="299"/>
      <c r="AC15" s="291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39" t="s">
        <v>44</v>
      </c>
      <c r="C16" s="140"/>
      <c r="D16" s="140"/>
      <c r="E16" s="140"/>
      <c r="F16" s="140"/>
      <c r="G16" s="140"/>
      <c r="H16" s="140"/>
      <c r="I16" s="5"/>
      <c r="J16" s="324"/>
      <c r="K16" s="303"/>
      <c r="L16" s="298"/>
      <c r="M16" s="303"/>
      <c r="N16" s="298"/>
      <c r="O16" s="303"/>
      <c r="P16" s="295"/>
      <c r="Q16" s="296"/>
      <c r="R16" s="295"/>
      <c r="S16" s="296"/>
      <c r="T16" s="295"/>
      <c r="U16" s="296"/>
      <c r="V16" s="295"/>
      <c r="W16" s="297"/>
      <c r="X16" s="295"/>
      <c r="Y16" s="298"/>
      <c r="Z16" s="295"/>
      <c r="AA16" s="298"/>
      <c r="AB16" s="299"/>
      <c r="AC16" s="291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24"/>
      <c r="K17" s="299"/>
      <c r="L17" s="298"/>
      <c r="M17" s="299"/>
      <c r="N17" s="298"/>
      <c r="O17" s="299"/>
      <c r="P17" s="302"/>
      <c r="Q17" s="296"/>
      <c r="R17" s="302"/>
      <c r="S17" s="296"/>
      <c r="T17" s="302"/>
      <c r="U17" s="296"/>
      <c r="V17" s="302"/>
      <c r="W17" s="297"/>
      <c r="X17" s="303"/>
      <c r="Y17" s="298"/>
      <c r="Z17" s="303"/>
      <c r="AA17" s="298"/>
      <c r="AB17" s="303"/>
      <c r="AC17" s="291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4"/>
      <c r="K18" s="299"/>
      <c r="L18" s="298"/>
      <c r="M18" s="299"/>
      <c r="N18" s="298"/>
      <c r="O18" s="299"/>
      <c r="P18" s="295"/>
      <c r="Q18" s="296"/>
      <c r="R18" s="295"/>
      <c r="S18" s="296"/>
      <c r="T18" s="295"/>
      <c r="U18" s="296"/>
      <c r="V18" s="295"/>
      <c r="W18" s="297"/>
      <c r="X18" s="299"/>
      <c r="Y18" s="298"/>
      <c r="Z18" s="299"/>
      <c r="AA18" s="298"/>
      <c r="AB18" s="299"/>
      <c r="AC18" s="291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24"/>
      <c r="K19" s="299"/>
      <c r="L19" s="298"/>
      <c r="M19" s="299"/>
      <c r="N19" s="298"/>
      <c r="O19" s="299"/>
      <c r="P19" s="287"/>
      <c r="Q19" s="288"/>
      <c r="R19" s="287"/>
      <c r="S19" s="288"/>
      <c r="T19" s="287"/>
      <c r="U19" s="308"/>
      <c r="V19" s="318"/>
      <c r="W19" s="297"/>
      <c r="X19" s="316"/>
      <c r="Y19" s="291"/>
      <c r="Z19" s="316"/>
      <c r="AA19" s="291"/>
      <c r="AB19" s="316"/>
      <c r="AC19" s="291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24"/>
      <c r="K20" s="299"/>
      <c r="L20" s="298"/>
      <c r="M20" s="299"/>
      <c r="N20" s="298"/>
      <c r="O20" s="299"/>
      <c r="P20" s="295"/>
      <c r="Q20" s="296"/>
      <c r="R20" s="295"/>
      <c r="S20" s="296"/>
      <c r="T20" s="295"/>
      <c r="U20" s="296"/>
      <c r="V20" s="295"/>
      <c r="W20" s="297"/>
      <c r="X20" s="299"/>
      <c r="Y20" s="298"/>
      <c r="Z20" s="299"/>
      <c r="AA20" s="298"/>
      <c r="AB20" s="299"/>
      <c r="AC20" s="291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4"/>
      <c r="K21" s="299"/>
      <c r="L21" s="298"/>
      <c r="M21" s="299"/>
      <c r="N21" s="298"/>
      <c r="O21" s="299"/>
      <c r="P21" s="295"/>
      <c r="Q21" s="296"/>
      <c r="R21" s="295"/>
      <c r="S21" s="296"/>
      <c r="T21" s="295"/>
      <c r="U21" s="296"/>
      <c r="V21" s="295"/>
      <c r="W21" s="297"/>
      <c r="X21" s="299"/>
      <c r="Y21" s="298"/>
      <c r="Z21" s="299"/>
      <c r="AA21" s="298"/>
      <c r="AB21" s="299"/>
      <c r="AC21" s="291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4"/>
      <c r="K22" s="299"/>
      <c r="L22" s="298"/>
      <c r="M22" s="299"/>
      <c r="N22" s="298"/>
      <c r="O22" s="299"/>
      <c r="P22" s="295"/>
      <c r="Q22" s="296"/>
      <c r="R22" s="295"/>
      <c r="S22" s="296"/>
      <c r="T22" s="295"/>
      <c r="U22" s="296"/>
      <c r="V22" s="295"/>
      <c r="W22" s="297"/>
      <c r="X22" s="299"/>
      <c r="Y22" s="298"/>
      <c r="Z22" s="299"/>
      <c r="AA22" s="298"/>
      <c r="AB22" s="299"/>
      <c r="AC22" s="291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4"/>
      <c r="K23" s="299"/>
      <c r="L23" s="298"/>
      <c r="M23" s="299"/>
      <c r="N23" s="298"/>
      <c r="O23" s="299"/>
      <c r="P23" s="295"/>
      <c r="Q23" s="296"/>
      <c r="R23" s="295"/>
      <c r="S23" s="296"/>
      <c r="T23" s="295"/>
      <c r="U23" s="296"/>
      <c r="V23" s="295"/>
      <c r="W23" s="297"/>
      <c r="X23" s="299"/>
      <c r="Y23" s="298"/>
      <c r="Z23" s="299"/>
      <c r="AA23" s="298"/>
      <c r="AB23" s="299"/>
      <c r="AC23" s="291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4"/>
      <c r="K24" s="303"/>
      <c r="L24" s="298"/>
      <c r="M24" s="303"/>
      <c r="N24" s="298"/>
      <c r="O24" s="303"/>
      <c r="P24" s="295"/>
      <c r="Q24" s="296"/>
      <c r="R24" s="295"/>
      <c r="S24" s="296"/>
      <c r="T24" s="295"/>
      <c r="U24" s="296"/>
      <c r="V24" s="295"/>
      <c r="W24" s="297"/>
      <c r="X24" s="299"/>
      <c r="Y24" s="298"/>
      <c r="Z24" s="299"/>
      <c r="AA24" s="298"/>
      <c r="AB24" s="299"/>
      <c r="AC24" s="291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24"/>
      <c r="K25" s="299"/>
      <c r="L25" s="298"/>
      <c r="M25" s="299"/>
      <c r="N25" s="298"/>
      <c r="O25" s="299"/>
      <c r="P25" s="295"/>
      <c r="Q25" s="296"/>
      <c r="R25" s="295"/>
      <c r="S25" s="296"/>
      <c r="T25" s="295"/>
      <c r="U25" s="296"/>
      <c r="V25" s="295"/>
      <c r="W25" s="297"/>
      <c r="X25" s="299"/>
      <c r="Y25" s="298"/>
      <c r="Z25" s="299"/>
      <c r="AA25" s="298"/>
      <c r="AB25" s="299"/>
      <c r="AC25" s="291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4"/>
      <c r="K26" s="321"/>
      <c r="L26" s="321"/>
      <c r="M26" s="321"/>
      <c r="N26" s="321"/>
      <c r="O26" s="321"/>
      <c r="P26" s="295"/>
      <c r="Q26" s="296"/>
      <c r="R26" s="295"/>
      <c r="S26" s="296"/>
      <c r="T26" s="295"/>
      <c r="U26" s="296"/>
      <c r="V26" s="295"/>
      <c r="W26" s="297"/>
      <c r="X26" s="299"/>
      <c r="Y26" s="298"/>
      <c r="Z26" s="299"/>
      <c r="AA26" s="298"/>
      <c r="AB26" s="299"/>
      <c r="AC26" s="291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141"/>
      <c r="I27" s="5"/>
      <c r="J27" s="324"/>
      <c r="K27" s="321"/>
      <c r="L27" s="321"/>
      <c r="M27" s="321"/>
      <c r="N27" s="321"/>
      <c r="O27" s="321"/>
      <c r="P27" s="302"/>
      <c r="Q27" s="296"/>
      <c r="R27" s="302"/>
      <c r="S27" s="296"/>
      <c r="T27" s="302"/>
      <c r="U27" s="296"/>
      <c r="V27" s="302"/>
      <c r="W27" s="297"/>
      <c r="X27" s="303"/>
      <c r="Y27" s="298"/>
      <c r="Z27" s="303"/>
      <c r="AA27" s="298"/>
      <c r="AB27" s="303"/>
      <c r="AC27" s="291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95"/>
      <c r="Q28" s="296"/>
      <c r="R28" s="295"/>
      <c r="S28" s="296"/>
      <c r="T28" s="295"/>
      <c r="U28" s="296"/>
      <c r="V28" s="295"/>
      <c r="W28" s="297"/>
      <c r="X28" s="299"/>
      <c r="Y28" s="298"/>
      <c r="Z28" s="299"/>
      <c r="AA28" s="298"/>
      <c r="AB28" s="299"/>
      <c r="AC28" s="291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87"/>
      <c r="Q29" s="288"/>
      <c r="R29" s="287"/>
      <c r="S29" s="288"/>
      <c r="T29" s="287"/>
      <c r="U29" s="308"/>
      <c r="V29" s="287"/>
      <c r="W29" s="297"/>
      <c r="X29" s="316"/>
      <c r="Y29" s="291"/>
      <c r="Z29" s="316"/>
      <c r="AA29" s="291"/>
      <c r="AB29" s="316"/>
      <c r="AC29" s="291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296"/>
      <c r="V30" s="295"/>
      <c r="W30" s="297"/>
      <c r="X30" s="299"/>
      <c r="Y30" s="298"/>
      <c r="Z30" s="299"/>
      <c r="AA30" s="298"/>
      <c r="AB30" s="299"/>
      <c r="AC30" s="291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5"/>
      <c r="Q31" s="296"/>
      <c r="R31" s="295"/>
      <c r="S31" s="296"/>
      <c r="T31" s="295"/>
      <c r="U31" s="296"/>
      <c r="V31" s="295"/>
      <c r="W31" s="297"/>
      <c r="X31" s="299"/>
      <c r="Y31" s="298"/>
      <c r="Z31" s="299"/>
      <c r="AA31" s="298"/>
      <c r="AB31" s="299"/>
      <c r="AC31" s="291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32"/>
      <c r="Q32" s="296"/>
      <c r="R32" s="295"/>
      <c r="S32" s="296"/>
      <c r="T32" s="295"/>
      <c r="U32" s="296"/>
      <c r="V32" s="295"/>
      <c r="W32" s="297"/>
      <c r="X32" s="299"/>
      <c r="Y32" s="298"/>
      <c r="Z32" s="299"/>
      <c r="AA32" s="298"/>
      <c r="AB32" s="299"/>
      <c r="AC32" s="291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33"/>
      <c r="L33" s="334"/>
      <c r="M33" s="333"/>
      <c r="N33" s="334"/>
      <c r="O33" s="333"/>
      <c r="P33" s="332"/>
      <c r="Q33" s="296"/>
      <c r="R33" s="295"/>
      <c r="S33" s="296"/>
      <c r="T33" s="295"/>
      <c r="U33" s="296"/>
      <c r="V33" s="295"/>
      <c r="W33" s="297"/>
      <c r="X33" s="299"/>
      <c r="Y33" s="298"/>
      <c r="Z33" s="299"/>
      <c r="AA33" s="298"/>
      <c r="AB33" s="299"/>
      <c r="AC33" s="291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35"/>
      <c r="L34" s="334"/>
      <c r="M34" s="335"/>
      <c r="N34" s="334"/>
      <c r="O34" s="335"/>
      <c r="P34" s="332"/>
      <c r="Q34" s="296"/>
      <c r="R34" s="295"/>
      <c r="S34" s="296"/>
      <c r="T34" s="295"/>
      <c r="U34" s="296"/>
      <c r="V34" s="295"/>
      <c r="W34" s="297"/>
      <c r="X34" s="299"/>
      <c r="Y34" s="298"/>
      <c r="Z34" s="299"/>
      <c r="AA34" s="298"/>
      <c r="AB34" s="299"/>
      <c r="AC34" s="291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36"/>
      <c r="M35" s="337"/>
      <c r="N35" s="338"/>
      <c r="O35" s="339"/>
      <c r="P35" s="332"/>
      <c r="Q35" s="296"/>
      <c r="R35" s="295"/>
      <c r="S35" s="296"/>
      <c r="T35" s="295"/>
      <c r="U35" s="296"/>
      <c r="V35" s="295"/>
      <c r="W35" s="297"/>
      <c r="X35" s="299"/>
      <c r="Y35" s="298"/>
      <c r="Z35" s="299"/>
      <c r="AA35" s="298"/>
      <c r="AB35" s="299"/>
      <c r="AC35" s="291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36"/>
      <c r="M36" s="337"/>
      <c r="N36" s="338"/>
      <c r="O36" s="339"/>
      <c r="P36" s="332"/>
      <c r="Q36" s="296"/>
      <c r="R36" s="295"/>
      <c r="S36" s="296"/>
      <c r="T36" s="295"/>
      <c r="U36" s="296"/>
      <c r="V36" s="295"/>
      <c r="W36" s="297"/>
      <c r="X36" s="299"/>
      <c r="Y36" s="298"/>
      <c r="Z36" s="299"/>
      <c r="AA36" s="298"/>
      <c r="AB36" s="299"/>
      <c r="AC36" s="291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36"/>
      <c r="M37" s="340"/>
      <c r="N37" s="341"/>
      <c r="O37" s="339"/>
      <c r="P37" s="342"/>
      <c r="Q37" s="296"/>
      <c r="R37" s="302"/>
      <c r="S37" s="296"/>
      <c r="T37" s="302"/>
      <c r="U37" s="296"/>
      <c r="V37" s="302"/>
      <c r="W37" s="297"/>
      <c r="X37" s="303"/>
      <c r="Y37" s="298"/>
      <c r="Z37" s="303"/>
      <c r="AA37" s="298"/>
      <c r="AB37" s="303"/>
      <c r="AC37" s="291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36"/>
      <c r="M38" s="337"/>
      <c r="N38" s="338"/>
      <c r="O38" s="343"/>
      <c r="P38" s="332"/>
      <c r="Q38" s="296"/>
      <c r="R38" s="295"/>
      <c r="S38" s="296"/>
      <c r="T38" s="295"/>
      <c r="U38" s="296"/>
      <c r="V38" s="295"/>
      <c r="W38" s="297"/>
      <c r="X38" s="299"/>
      <c r="Y38" s="298"/>
      <c r="Z38" s="299"/>
      <c r="AA38" s="298"/>
      <c r="AB38" s="299"/>
      <c r="AC38" s="291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24"/>
      <c r="M39" s="300"/>
      <c r="N39" s="309"/>
      <c r="O39" s="317"/>
      <c r="P39" s="287"/>
      <c r="Q39" s="288"/>
      <c r="R39" s="287"/>
      <c r="S39" s="288"/>
      <c r="T39" s="287"/>
      <c r="U39" s="308"/>
      <c r="V39" s="287"/>
      <c r="W39" s="297"/>
      <c r="X39" s="316"/>
      <c r="Y39" s="291"/>
      <c r="Z39" s="316"/>
      <c r="AA39" s="291"/>
      <c r="AB39" s="316"/>
      <c r="AC39" s="291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24"/>
      <c r="M40" s="292"/>
      <c r="N40" s="293"/>
      <c r="O40" s="294"/>
      <c r="P40" s="295"/>
      <c r="Q40" s="296"/>
      <c r="R40" s="295"/>
      <c r="S40" s="296"/>
      <c r="T40" s="295"/>
      <c r="U40" s="296"/>
      <c r="V40" s="295"/>
      <c r="W40" s="297"/>
      <c r="X40" s="299"/>
      <c r="Y40" s="298"/>
      <c r="Z40" s="299"/>
      <c r="AA40" s="298"/>
      <c r="AB40" s="299"/>
      <c r="AC40" s="291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42" t="s">
        <v>29</v>
      </c>
      <c r="C41" s="143">
        <f>D6</f>
        <v>0.45415631895537489</v>
      </c>
      <c r="D41" s="6"/>
      <c r="E41" s="6"/>
      <c r="F41" s="6"/>
      <c r="G41" s="6"/>
      <c r="H41" s="5"/>
      <c r="I41" s="5"/>
      <c r="J41" s="5"/>
      <c r="K41" s="5"/>
      <c r="L41" s="324"/>
      <c r="M41" s="292"/>
      <c r="N41" s="293"/>
      <c r="O41" s="294"/>
      <c r="P41" s="295"/>
      <c r="Q41" s="296"/>
      <c r="R41" s="295"/>
      <c r="S41" s="296"/>
      <c r="T41" s="295"/>
      <c r="U41" s="296"/>
      <c r="V41" s="295"/>
      <c r="W41" s="297"/>
      <c r="X41" s="299"/>
      <c r="Y41" s="298"/>
      <c r="Z41" s="299"/>
      <c r="AA41" s="298"/>
      <c r="AB41" s="299"/>
      <c r="AC41" s="291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142" t="s">
        <v>35</v>
      </c>
      <c r="C42" s="143">
        <f>D8</f>
        <v>0.12362723578448152</v>
      </c>
      <c r="D42" s="6"/>
      <c r="E42" s="6"/>
      <c r="F42" s="6"/>
      <c r="G42" s="6"/>
      <c r="H42" s="5"/>
      <c r="I42" s="5"/>
      <c r="J42" s="5"/>
      <c r="K42" s="5"/>
      <c r="L42" s="324"/>
      <c r="M42" s="292"/>
      <c r="N42" s="293"/>
      <c r="O42" s="294"/>
      <c r="P42" s="295"/>
      <c r="Q42" s="296"/>
      <c r="R42" s="295"/>
      <c r="S42" s="296"/>
      <c r="T42" s="295"/>
      <c r="U42" s="296"/>
      <c r="V42" s="295"/>
      <c r="W42" s="297"/>
      <c r="X42" s="299"/>
      <c r="Y42" s="298"/>
      <c r="Z42" s="299"/>
      <c r="AA42" s="298"/>
      <c r="AB42" s="299"/>
      <c r="AC42" s="291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42" t="s">
        <v>30</v>
      </c>
      <c r="C43" s="143">
        <f>D9</f>
        <v>0.28298339929605143</v>
      </c>
      <c r="D43" s="6"/>
      <c r="E43" s="6"/>
      <c r="F43" s="6"/>
      <c r="G43" s="6"/>
      <c r="H43" s="5"/>
      <c r="I43" s="5"/>
      <c r="J43" s="5"/>
      <c r="K43" s="5"/>
      <c r="L43" s="324"/>
      <c r="M43" s="300"/>
      <c r="N43" s="293"/>
      <c r="O43" s="294"/>
      <c r="P43" s="295"/>
      <c r="Q43" s="296"/>
      <c r="R43" s="295"/>
      <c r="S43" s="296"/>
      <c r="T43" s="295"/>
      <c r="U43" s="296"/>
      <c r="V43" s="295"/>
      <c r="W43" s="297"/>
      <c r="X43" s="299"/>
      <c r="Y43" s="298"/>
      <c r="Z43" s="299"/>
      <c r="AA43" s="298"/>
      <c r="AB43" s="299"/>
      <c r="AC43" s="291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2" t="s">
        <v>43</v>
      </c>
      <c r="C44" s="143">
        <f>SUM(C45:C48)</f>
        <v>0.13923304596409214</v>
      </c>
      <c r="D44" s="6"/>
      <c r="E44" s="6"/>
      <c r="F44" s="6"/>
      <c r="G44" s="6"/>
      <c r="H44" s="5"/>
      <c r="I44" s="5"/>
      <c r="J44" s="5"/>
      <c r="K44" s="5"/>
      <c r="L44" s="324"/>
      <c r="M44" s="300"/>
      <c r="N44" s="301"/>
      <c r="O44" s="294"/>
      <c r="P44" s="295"/>
      <c r="Q44" s="296"/>
      <c r="R44" s="302"/>
      <c r="S44" s="296"/>
      <c r="T44" s="295"/>
      <c r="U44" s="296"/>
      <c r="V44" s="302"/>
      <c r="W44" s="297"/>
      <c r="X44" s="303"/>
      <c r="Y44" s="298"/>
      <c r="Z44" s="303"/>
      <c r="AA44" s="298"/>
      <c r="AB44" s="303"/>
      <c r="AC44" s="319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2" t="s">
        <v>31</v>
      </c>
      <c r="C45" s="143">
        <f>D10</f>
        <v>6.7082548583979051E-2</v>
      </c>
      <c r="D45" s="144">
        <f>SUM(C41:C44)</f>
        <v>1</v>
      </c>
      <c r="E45" s="144">
        <f>SUM(C41:C44)</f>
        <v>1</v>
      </c>
      <c r="F45" s="6"/>
      <c r="G45" s="6"/>
      <c r="H45" s="5"/>
      <c r="I45" s="5"/>
      <c r="J45" s="5"/>
      <c r="K45" s="5"/>
      <c r="L45" s="324"/>
      <c r="M45" s="292"/>
      <c r="N45" s="293"/>
      <c r="O45" s="297"/>
      <c r="P45" s="295"/>
      <c r="Q45" s="296"/>
      <c r="R45" s="295"/>
      <c r="S45" s="296"/>
      <c r="T45" s="295"/>
      <c r="U45" s="296"/>
      <c r="V45" s="295"/>
      <c r="W45" s="297"/>
      <c r="X45" s="299"/>
      <c r="Y45" s="298"/>
      <c r="Z45" s="299"/>
      <c r="AA45" s="298"/>
      <c r="AB45" s="299"/>
      <c r="AC45" s="291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2" t="s">
        <v>37</v>
      </c>
      <c r="C46" s="143">
        <f>D11</f>
        <v>1.0202668986156509E-2</v>
      </c>
      <c r="D46" s="6"/>
      <c r="E46" s="6"/>
      <c r="F46" s="6"/>
      <c r="G46" s="6"/>
      <c r="H46" s="5"/>
      <c r="I46" s="5"/>
      <c r="J46" s="5"/>
      <c r="K46" s="5"/>
      <c r="L46" s="324"/>
      <c r="M46" s="300"/>
      <c r="N46" s="309"/>
      <c r="O46" s="317"/>
      <c r="P46" s="287"/>
      <c r="Q46" s="288"/>
      <c r="R46" s="287"/>
      <c r="S46" s="288"/>
      <c r="T46" s="287"/>
      <c r="U46" s="308"/>
      <c r="V46" s="318"/>
      <c r="W46" s="297"/>
      <c r="X46" s="316"/>
      <c r="Y46" s="291"/>
      <c r="Z46" s="316"/>
      <c r="AA46" s="291"/>
      <c r="AB46" s="316"/>
      <c r="AC46" s="291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5" t="s">
        <v>28</v>
      </c>
      <c r="C47" s="143">
        <f>D7</f>
        <v>6.1520046330444507E-2</v>
      </c>
      <c r="D47" s="6"/>
      <c r="E47" s="6"/>
      <c r="F47" s="6"/>
      <c r="G47" s="6"/>
      <c r="H47" s="5"/>
      <c r="I47" s="5"/>
      <c r="J47" s="5"/>
      <c r="K47" s="5"/>
      <c r="L47" s="324"/>
      <c r="M47" s="292"/>
      <c r="N47" s="293"/>
      <c r="O47" s="294"/>
      <c r="P47" s="295"/>
      <c r="Q47" s="296"/>
      <c r="R47" s="295"/>
      <c r="S47" s="296"/>
      <c r="T47" s="295"/>
      <c r="U47" s="296"/>
      <c r="V47" s="295"/>
      <c r="W47" s="297"/>
      <c r="X47" s="299"/>
      <c r="Y47" s="298"/>
      <c r="Z47" s="299"/>
      <c r="AA47" s="298"/>
      <c r="AB47" s="299"/>
      <c r="AC47" s="291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46">
        <f>D13</f>
        <v>4.2778206351205958E-4</v>
      </c>
      <c r="D48" s="6"/>
      <c r="E48" s="6"/>
      <c r="F48" s="6"/>
      <c r="G48" s="6"/>
      <c r="H48" s="5"/>
      <c r="I48" s="5"/>
      <c r="J48" s="5"/>
      <c r="K48" s="5"/>
      <c r="L48" s="324"/>
      <c r="M48" s="292"/>
      <c r="N48" s="293"/>
      <c r="O48" s="294"/>
      <c r="P48" s="295"/>
      <c r="Q48" s="296"/>
      <c r="R48" s="295"/>
      <c r="S48" s="296"/>
      <c r="T48" s="295"/>
      <c r="U48" s="296"/>
      <c r="V48" s="295"/>
      <c r="W48" s="297"/>
      <c r="X48" s="299"/>
      <c r="Y48" s="298"/>
      <c r="Z48" s="299"/>
      <c r="AA48" s="298"/>
      <c r="AB48" s="299"/>
      <c r="AC48" s="291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44">
        <f>SUM(C44:C48)</f>
        <v>0.27846609192818428</v>
      </c>
      <c r="D49" s="6"/>
      <c r="E49" s="6"/>
      <c r="F49" s="6"/>
      <c r="G49" s="6"/>
      <c r="H49" s="5"/>
      <c r="I49" s="5"/>
      <c r="J49" s="5"/>
      <c r="K49" s="5"/>
      <c r="L49" s="324"/>
      <c r="M49" s="300"/>
      <c r="N49" s="293"/>
      <c r="O49" s="294"/>
      <c r="P49" s="295"/>
      <c r="Q49" s="296"/>
      <c r="R49" s="295"/>
      <c r="S49" s="296"/>
      <c r="T49" s="295"/>
      <c r="U49" s="296"/>
      <c r="V49" s="295"/>
      <c r="W49" s="297"/>
      <c r="X49" s="299"/>
      <c r="Y49" s="298"/>
      <c r="Z49" s="299"/>
      <c r="AA49" s="298"/>
      <c r="AB49" s="299"/>
      <c r="AC49" s="291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44">
        <f>SUM(C41:C44)</f>
        <v>1</v>
      </c>
      <c r="D50" s="6"/>
      <c r="E50" s="6"/>
      <c r="F50" s="6"/>
      <c r="G50" s="6"/>
      <c r="H50" s="5"/>
      <c r="I50" s="5"/>
      <c r="J50" s="5"/>
      <c r="K50" s="5"/>
      <c r="L50" s="324"/>
      <c r="M50" s="300"/>
      <c r="N50" s="301"/>
      <c r="O50" s="294"/>
      <c r="P50" s="295"/>
      <c r="Q50" s="296"/>
      <c r="R50" s="302"/>
      <c r="S50" s="296"/>
      <c r="T50" s="295"/>
      <c r="U50" s="296"/>
      <c r="V50" s="302"/>
      <c r="W50" s="297"/>
      <c r="X50" s="303"/>
      <c r="Y50" s="298"/>
      <c r="Z50" s="303"/>
      <c r="AA50" s="298"/>
      <c r="AB50" s="303"/>
      <c r="AC50" s="291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24"/>
      <c r="M51" s="292"/>
      <c r="N51" s="293"/>
      <c r="O51" s="297"/>
      <c r="P51" s="295"/>
      <c r="Q51" s="296"/>
      <c r="R51" s="295"/>
      <c r="S51" s="296"/>
      <c r="T51" s="295"/>
      <c r="U51" s="296"/>
      <c r="V51" s="295"/>
      <c r="W51" s="297"/>
      <c r="X51" s="299"/>
      <c r="Y51" s="298"/>
      <c r="Z51" s="299"/>
      <c r="AA51" s="298"/>
      <c r="AB51" s="299"/>
      <c r="AC51" s="291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4"/>
      <c r="M52" s="300"/>
      <c r="N52" s="309"/>
      <c r="O52" s="294"/>
      <c r="P52" s="295"/>
      <c r="Q52" s="296"/>
      <c r="R52" s="302"/>
      <c r="S52" s="296"/>
      <c r="T52" s="295"/>
      <c r="U52" s="296"/>
      <c r="V52" s="302"/>
      <c r="W52" s="297"/>
      <c r="X52" s="303"/>
      <c r="Y52" s="298"/>
      <c r="Z52" s="303"/>
      <c r="AA52" s="298"/>
      <c r="AB52" s="303"/>
      <c r="AC52" s="291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4"/>
      <c r="M53" s="304"/>
      <c r="N53" s="305"/>
      <c r="O53" s="306"/>
      <c r="P53" s="287"/>
      <c r="Q53" s="307"/>
      <c r="R53" s="287"/>
      <c r="S53" s="307"/>
      <c r="T53" s="287"/>
      <c r="U53" s="308"/>
      <c r="V53" s="287"/>
      <c r="W53" s="297"/>
      <c r="X53" s="299"/>
      <c r="Y53" s="298"/>
      <c r="Z53" s="299"/>
      <c r="AA53" s="298"/>
      <c r="AB53" s="299"/>
      <c r="AC53" s="291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4"/>
      <c r="M54" s="507"/>
      <c r="N54" s="507"/>
      <c r="O54" s="304"/>
      <c r="P54" s="302"/>
      <c r="Q54" s="296"/>
      <c r="R54" s="302"/>
      <c r="S54" s="296"/>
      <c r="T54" s="302"/>
      <c r="U54" s="296"/>
      <c r="V54" s="302"/>
      <c r="W54" s="308"/>
      <c r="X54" s="303"/>
      <c r="Y54" s="298"/>
      <c r="Z54" s="303"/>
      <c r="AA54" s="298"/>
      <c r="AB54" s="303"/>
      <c r="AC54" s="291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4"/>
      <c r="M55" s="309"/>
      <c r="N55" s="309"/>
      <c r="O55" s="304"/>
      <c r="P55" s="302"/>
      <c r="Q55" s="296"/>
      <c r="R55" s="302"/>
      <c r="S55" s="296"/>
      <c r="T55" s="302"/>
      <c r="U55" s="296"/>
      <c r="V55" s="302"/>
      <c r="W55" s="308"/>
      <c r="X55" s="303"/>
      <c r="Y55" s="298"/>
      <c r="Z55" s="303"/>
      <c r="AA55" s="298"/>
      <c r="AB55" s="303"/>
      <c r="AC55" s="291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4"/>
      <c r="M56" s="507"/>
      <c r="N56" s="507"/>
      <c r="O56" s="304"/>
      <c r="P56" s="302"/>
      <c r="Q56" s="296"/>
      <c r="R56" s="302"/>
      <c r="S56" s="296"/>
      <c r="T56" s="302"/>
      <c r="U56" s="296"/>
      <c r="V56" s="295"/>
      <c r="W56" s="308"/>
      <c r="X56" s="303"/>
      <c r="Y56" s="298"/>
      <c r="Z56" s="303"/>
      <c r="AA56" s="298"/>
      <c r="AB56" s="303"/>
      <c r="AC56" s="291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4"/>
      <c r="M57" s="292"/>
      <c r="N57" s="293"/>
      <c r="O57" s="294"/>
      <c r="P57" s="295"/>
      <c r="Q57" s="296"/>
      <c r="R57" s="295"/>
      <c r="S57" s="296"/>
      <c r="T57" s="295"/>
      <c r="U57" s="296"/>
      <c r="V57" s="295"/>
      <c r="W57" s="297"/>
      <c r="X57" s="299"/>
      <c r="Y57" s="298"/>
      <c r="Z57" s="299"/>
      <c r="AA57" s="298"/>
      <c r="AB57" s="299"/>
      <c r="AC57" s="291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4"/>
      <c r="M58" s="292"/>
      <c r="N58" s="293"/>
      <c r="O58" s="294"/>
      <c r="P58" s="295"/>
      <c r="Q58" s="296"/>
      <c r="R58" s="295"/>
      <c r="S58" s="296"/>
      <c r="T58" s="295"/>
      <c r="U58" s="296"/>
      <c r="V58" s="295"/>
      <c r="W58" s="297"/>
      <c r="X58" s="299"/>
      <c r="Y58" s="298"/>
      <c r="Z58" s="299"/>
      <c r="AA58" s="298"/>
      <c r="AB58" s="299"/>
      <c r="AC58" s="291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4"/>
      <c r="M59" s="292"/>
      <c r="N59" s="293"/>
      <c r="O59" s="294"/>
      <c r="P59" s="295"/>
      <c r="Q59" s="296"/>
      <c r="R59" s="295"/>
      <c r="S59" s="296"/>
      <c r="T59" s="295"/>
      <c r="U59" s="296"/>
      <c r="V59" s="295"/>
      <c r="W59" s="297"/>
      <c r="X59" s="299"/>
      <c r="Y59" s="298"/>
      <c r="Z59" s="299"/>
      <c r="AA59" s="298"/>
      <c r="AB59" s="299"/>
      <c r="AC59" s="291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4"/>
      <c r="M60" s="292"/>
      <c r="N60" s="301"/>
      <c r="O60" s="294"/>
      <c r="P60" s="295"/>
      <c r="Q60" s="296"/>
      <c r="R60" s="295"/>
      <c r="S60" s="296"/>
      <c r="T60" s="295"/>
      <c r="U60" s="296"/>
      <c r="V60" s="302"/>
      <c r="W60" s="297"/>
      <c r="X60" s="303"/>
      <c r="Y60" s="298"/>
      <c r="Z60" s="303"/>
      <c r="AA60" s="298"/>
      <c r="AB60" s="303"/>
      <c r="AC60" s="291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4"/>
      <c r="M61" s="292"/>
      <c r="N61" s="301"/>
      <c r="O61" s="294"/>
      <c r="P61" s="295"/>
      <c r="Q61" s="296"/>
      <c r="R61" s="295"/>
      <c r="S61" s="296"/>
      <c r="T61" s="295"/>
      <c r="U61" s="296"/>
      <c r="V61" s="302"/>
      <c r="W61" s="297"/>
      <c r="X61" s="299"/>
      <c r="Y61" s="298"/>
      <c r="Z61" s="299"/>
      <c r="AA61" s="298"/>
      <c r="AB61" s="299"/>
      <c r="AC61" s="291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4"/>
      <c r="M62" s="507"/>
      <c r="N62" s="507"/>
      <c r="O62" s="304"/>
      <c r="P62" s="302"/>
      <c r="Q62" s="296"/>
      <c r="R62" s="302"/>
      <c r="S62" s="296"/>
      <c r="T62" s="302"/>
      <c r="U62" s="296"/>
      <c r="V62" s="302"/>
      <c r="W62" s="308"/>
      <c r="X62" s="303"/>
      <c r="Y62" s="298"/>
      <c r="Z62" s="303"/>
      <c r="AA62" s="298"/>
      <c r="AB62" s="303"/>
      <c r="AC62" s="291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4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291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4"/>
      <c r="M64" s="291"/>
      <c r="N64" s="286"/>
      <c r="O64" s="286"/>
      <c r="P64" s="291"/>
      <c r="Q64" s="291"/>
      <c r="R64" s="291"/>
      <c r="S64" s="291"/>
      <c r="T64" s="291"/>
      <c r="U64" s="291"/>
      <c r="V64" s="319"/>
      <c r="W64" s="319"/>
      <c r="X64" s="320"/>
      <c r="Y64" s="291"/>
      <c r="Z64" s="320"/>
      <c r="AA64" s="291"/>
      <c r="AB64" s="291"/>
      <c r="AC64" s="291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4"/>
      <c r="M65" s="291"/>
      <c r="N65" s="286"/>
      <c r="O65" s="286"/>
      <c r="P65" s="319"/>
      <c r="Q65" s="319"/>
      <c r="R65" s="319"/>
      <c r="S65" s="319"/>
      <c r="T65" s="319"/>
      <c r="U65" s="319"/>
      <c r="V65" s="319"/>
      <c r="W65" s="319"/>
      <c r="X65" s="320"/>
      <c r="Y65" s="291"/>
      <c r="Z65" s="320"/>
      <c r="AA65" s="291"/>
      <c r="AB65" s="291"/>
      <c r="AC65" s="291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P97" s="324"/>
      <c r="AQ97" s="324"/>
      <c r="AR97" s="324"/>
      <c r="AS97" s="324"/>
      <c r="AT97" s="324"/>
      <c r="AU97" s="324"/>
      <c r="AV97" s="324"/>
      <c r="AW97" s="324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  <c r="AW98" s="324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  <c r="AW99" s="324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  <c r="AW100" s="324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P101" s="324"/>
      <c r="AQ101" s="324"/>
      <c r="AR101" s="324"/>
      <c r="AS101" s="324"/>
      <c r="AT101" s="324"/>
      <c r="AU101" s="324"/>
      <c r="AV101" s="324"/>
      <c r="AW101" s="32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  <c r="AW102" s="324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324"/>
      <c r="AV103" s="324"/>
      <c r="AW103" s="324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324"/>
      <c r="AV105" s="324"/>
      <c r="AW105" s="324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  <c r="AW106" s="324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324"/>
      <c r="AV107" s="324"/>
      <c r="AW107" s="324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324"/>
      <c r="AV108" s="324"/>
      <c r="AW108" s="324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  <c r="AW109" s="324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  <c r="AW113" s="324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  <c r="AW114" s="324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324"/>
      <c r="AV117" s="324"/>
      <c r="AW117" s="324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  <c r="AW118" s="324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324"/>
      <c r="AV119" s="324"/>
      <c r="AW119" s="324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P120" s="324"/>
      <c r="AQ120" s="324"/>
      <c r="AR120" s="324"/>
      <c r="AS120" s="324"/>
      <c r="AT120" s="324"/>
      <c r="AU120" s="324"/>
      <c r="AV120" s="324"/>
      <c r="AW120" s="324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P121" s="324"/>
      <c r="AQ121" s="324"/>
      <c r="AR121" s="324"/>
      <c r="AS121" s="324"/>
      <c r="AT121" s="324"/>
      <c r="AU121" s="324"/>
      <c r="AV121" s="324"/>
      <c r="AW121" s="324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4"/>
      <c r="AW122" s="324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4"/>
      <c r="AT124" s="324"/>
      <c r="AU124" s="324"/>
      <c r="AV124" s="324"/>
      <c r="AW124" s="324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324"/>
      <c r="AV125" s="324"/>
      <c r="AW125" s="324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324"/>
      <c r="AV127" s="324"/>
      <c r="AW127" s="324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324"/>
      <c r="AV128" s="324"/>
      <c r="AW128" s="324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4"/>
      <c r="AV129" s="324"/>
      <c r="AW129" s="324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4"/>
      <c r="AW130" s="324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4"/>
      <c r="AW131" s="324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4"/>
      <c r="AV132" s="324"/>
      <c r="AW132" s="324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4"/>
      <c r="AV133" s="324"/>
      <c r="AW133" s="324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4"/>
      <c r="AV134" s="324"/>
      <c r="AW134" s="324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  <c r="AW135" s="324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4"/>
      <c r="AW137" s="324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324"/>
      <c r="AV139" s="324"/>
      <c r="AW139" s="324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324"/>
      <c r="AV140" s="324"/>
      <c r="AW140" s="324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4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4"/>
      <c r="AW142" s="324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4"/>
      <c r="AW143" s="324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  <c r="AN144" s="324"/>
      <c r="AO144" s="324"/>
      <c r="AP144" s="324"/>
      <c r="AQ144" s="324"/>
      <c r="AR144" s="324"/>
      <c r="AS144" s="324"/>
      <c r="AT144" s="324"/>
      <c r="AU144" s="324"/>
      <c r="AV144" s="324"/>
      <c r="AW144" s="324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4"/>
      <c r="AW147" s="324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  <c r="AN148" s="324"/>
      <c r="AO148" s="324"/>
      <c r="AP148" s="324"/>
      <c r="AQ148" s="324"/>
      <c r="AR148" s="324"/>
      <c r="AS148" s="324"/>
      <c r="AT148" s="324"/>
      <c r="AU148" s="324"/>
      <c r="AV148" s="324"/>
      <c r="AW148" s="324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24"/>
      <c r="AV149" s="324"/>
      <c r="AW149" s="324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24"/>
      <c r="AV150" s="324"/>
      <c r="AW150" s="324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324"/>
      <c r="AD151" s="324"/>
      <c r="AE151" s="324"/>
      <c r="AF151" s="324"/>
      <c r="AG151" s="324"/>
      <c r="AH151" s="324"/>
      <c r="AI151" s="324"/>
      <c r="AJ151" s="324"/>
      <c r="AK151" s="324"/>
      <c r="AL151" s="324"/>
      <c r="AM151" s="324"/>
      <c r="AN151" s="324"/>
      <c r="AO151" s="324"/>
      <c r="AP151" s="324"/>
      <c r="AQ151" s="324"/>
      <c r="AR151" s="324"/>
      <c r="AS151" s="324"/>
      <c r="AT151" s="324"/>
      <c r="AU151" s="324"/>
      <c r="AV151" s="324"/>
      <c r="AW151" s="324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4"/>
      <c r="AP152" s="324"/>
      <c r="AQ152" s="324"/>
      <c r="AR152" s="324"/>
      <c r="AS152" s="324"/>
      <c r="AT152" s="324"/>
      <c r="AU152" s="324"/>
      <c r="AV152" s="324"/>
      <c r="AW152" s="324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4"/>
      <c r="AV153" s="324"/>
      <c r="AW153" s="324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4"/>
      <c r="AD154" s="324"/>
      <c r="AE154" s="324"/>
      <c r="AF154" s="324"/>
      <c r="AG154" s="324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4"/>
      <c r="AW154" s="324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4"/>
      <c r="AW155" s="324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4"/>
      <c r="AP156" s="324"/>
      <c r="AQ156" s="324"/>
      <c r="AR156" s="324"/>
      <c r="AS156" s="324"/>
      <c r="AT156" s="324"/>
      <c r="AU156" s="324"/>
      <c r="AV156" s="324"/>
      <c r="AW156" s="324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4"/>
      <c r="AW158" s="324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4"/>
      <c r="AP159" s="324"/>
      <c r="AQ159" s="324"/>
      <c r="AR159" s="324"/>
      <c r="AS159" s="324"/>
      <c r="AT159" s="324"/>
      <c r="AU159" s="324"/>
      <c r="AV159" s="324"/>
      <c r="AW159" s="324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4"/>
      <c r="AH160" s="324"/>
      <c r="AI160" s="324"/>
      <c r="AJ160" s="324"/>
      <c r="AK160" s="324"/>
      <c r="AL160" s="324"/>
      <c r="AM160" s="324"/>
      <c r="AN160" s="324"/>
      <c r="AO160" s="324"/>
      <c r="AP160" s="324"/>
      <c r="AQ160" s="324"/>
      <c r="AR160" s="324"/>
      <c r="AS160" s="324"/>
      <c r="AT160" s="324"/>
      <c r="AU160" s="324"/>
      <c r="AV160" s="324"/>
      <c r="AW160" s="324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4"/>
      <c r="AP161" s="324"/>
      <c r="AQ161" s="324"/>
      <c r="AR161" s="324"/>
      <c r="AS161" s="324"/>
      <c r="AT161" s="324"/>
      <c r="AU161" s="324"/>
      <c r="AV161" s="324"/>
      <c r="AW161" s="324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324"/>
      <c r="Y162" s="324"/>
      <c r="Z162" s="324"/>
      <c r="AA162" s="324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4"/>
      <c r="AP162" s="324"/>
      <c r="AQ162" s="324"/>
      <c r="AR162" s="324"/>
      <c r="AS162" s="324"/>
      <c r="AT162" s="324"/>
      <c r="AU162" s="324"/>
      <c r="AV162" s="324"/>
      <c r="AW162" s="324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4"/>
      <c r="AC163" s="324"/>
      <c r="AD163" s="324"/>
      <c r="AE163" s="324"/>
      <c r="AF163" s="324"/>
      <c r="AG163" s="324"/>
      <c r="AH163" s="324"/>
      <c r="AI163" s="324"/>
      <c r="AJ163" s="324"/>
      <c r="AK163" s="324"/>
      <c r="AL163" s="324"/>
      <c r="AM163" s="324"/>
      <c r="AN163" s="324"/>
      <c r="AO163" s="324"/>
      <c r="AP163" s="324"/>
      <c r="AQ163" s="324"/>
      <c r="AR163" s="324"/>
      <c r="AS163" s="324"/>
      <c r="AT163" s="324"/>
      <c r="AU163" s="324"/>
      <c r="AV163" s="324"/>
      <c r="AW163" s="324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4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4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4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4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4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4"/>
      <c r="AO169" s="324"/>
      <c r="AP169" s="324"/>
      <c r="AQ169" s="324"/>
      <c r="AR169" s="324"/>
      <c r="AS169" s="324"/>
      <c r="AT169" s="324"/>
      <c r="AU169" s="324"/>
      <c r="AV169" s="324"/>
      <c r="AW169" s="324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324"/>
      <c r="AV175" s="324"/>
      <c r="AW175" s="324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4"/>
      <c r="AW176" s="324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4"/>
      <c r="AW177" s="324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4"/>
      <c r="AW178" s="324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324"/>
      <c r="AV179" s="324"/>
      <c r="AW179" s="324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4"/>
      <c r="AW180" s="324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4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4"/>
      <c r="AW182" s="324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324"/>
      <c r="AV183" s="324"/>
      <c r="AW183" s="324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324"/>
      <c r="AV184" s="324"/>
      <c r="AW184" s="324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4"/>
      <c r="AW185" s="324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/>
      <c r="AC188" s="324"/>
      <c r="AD188" s="324"/>
      <c r="AE188" s="324"/>
      <c r="AF188" s="324"/>
      <c r="AG188" s="324"/>
      <c r="AH188" s="324"/>
      <c r="AI188" s="324"/>
      <c r="AJ188" s="324"/>
      <c r="AK188" s="324"/>
      <c r="AL188" s="324"/>
      <c r="AM188" s="324"/>
      <c r="AN188" s="324"/>
      <c r="AO188" s="324"/>
      <c r="AP188" s="324"/>
      <c r="AQ188" s="324"/>
      <c r="AR188" s="324"/>
      <c r="AS188" s="324"/>
      <c r="AT188" s="324"/>
      <c r="AU188" s="324"/>
      <c r="AV188" s="324"/>
      <c r="AW188" s="324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J198" s="321"/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1"/>
      <c r="AO202" s="321"/>
      <c r="AP202" s="321"/>
      <c r="AQ202" s="321"/>
      <c r="AR202" s="321"/>
      <c r="AS202" s="321"/>
      <c r="AT202" s="321"/>
      <c r="AU202" s="321"/>
      <c r="AV202" s="321"/>
      <c r="AW202" s="321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321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321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321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321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3"/>
  <sheetViews>
    <sheetView showGridLines="0" showRowColHeaders="0" zoomScaleNormal="100" workbookViewId="0">
      <pane ySplit="6" topLeftCell="A7" activePane="bottomLeft" state="frozen"/>
      <selection activeCell="K20" sqref="K20"/>
      <selection pane="bottomLeft" activeCell="H40" sqref="H40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55" t="s">
        <v>156</v>
      </c>
      <c r="C2" s="14"/>
      <c r="D2" s="14"/>
      <c r="E2" s="14"/>
      <c r="F2" s="14"/>
    </row>
    <row r="4" spans="2:8" ht="26.1" customHeight="1">
      <c r="B4" s="514" t="s">
        <v>157</v>
      </c>
      <c r="C4" s="403" t="s">
        <v>154</v>
      </c>
      <c r="D4" s="403"/>
      <c r="E4" s="403" t="s">
        <v>151</v>
      </c>
      <c r="F4" s="403"/>
      <c r="H4" s="9" t="s">
        <v>178</v>
      </c>
    </row>
    <row r="5" spans="2:8" ht="38.65" customHeight="1">
      <c r="B5" s="515"/>
      <c r="C5" s="404" t="s">
        <v>28</v>
      </c>
      <c r="D5" s="404" t="s">
        <v>29</v>
      </c>
      <c r="E5" s="404" t="s">
        <v>28</v>
      </c>
      <c r="F5" s="404" t="s">
        <v>29</v>
      </c>
    </row>
    <row r="6" spans="2:8" ht="20.85" hidden="1" customHeight="1">
      <c r="B6" s="156">
        <v>2007</v>
      </c>
      <c r="C6" s="157">
        <v>895.43156999999997</v>
      </c>
      <c r="D6" s="157">
        <v>1222.1400000000001</v>
      </c>
      <c r="E6" s="157">
        <v>800.6</v>
      </c>
      <c r="F6" s="157">
        <v>994.34</v>
      </c>
    </row>
    <row r="7" spans="2:8" ht="18" customHeight="1">
      <c r="B7" s="156">
        <v>2008</v>
      </c>
      <c r="C7" s="157">
        <v>933.71</v>
      </c>
      <c r="D7" s="157">
        <v>1280.1500000000001</v>
      </c>
      <c r="E7" s="157">
        <v>837.37</v>
      </c>
      <c r="F7" s="157">
        <v>1051.7</v>
      </c>
      <c r="H7" s="17"/>
    </row>
    <row r="8" spans="2:8" ht="18" customHeight="1">
      <c r="B8" s="156">
        <v>2009</v>
      </c>
      <c r="C8" s="157">
        <v>953.86</v>
      </c>
      <c r="D8" s="157">
        <v>1331.13</v>
      </c>
      <c r="E8" s="157">
        <v>864.68</v>
      </c>
      <c r="F8" s="157">
        <v>1110.04</v>
      </c>
      <c r="H8" s="17"/>
    </row>
    <row r="9" spans="2:8" ht="18" customHeight="1">
      <c r="B9" s="156">
        <v>2010</v>
      </c>
      <c r="C9" s="157">
        <v>990.62</v>
      </c>
      <c r="D9" s="157">
        <v>1393.4</v>
      </c>
      <c r="E9" s="157">
        <v>895.89</v>
      </c>
      <c r="F9" s="157">
        <v>1172.18</v>
      </c>
      <c r="H9" s="17"/>
    </row>
    <row r="10" spans="2:8" ht="18" customHeight="1">
      <c r="B10" s="156">
        <v>2011</v>
      </c>
      <c r="C10" s="157">
        <v>1018.62</v>
      </c>
      <c r="D10" s="157">
        <v>1407.09</v>
      </c>
      <c r="E10" s="157">
        <v>921.51</v>
      </c>
      <c r="F10" s="157">
        <v>1202.07</v>
      </c>
      <c r="H10" s="17"/>
    </row>
    <row r="11" spans="2:8" ht="18" customHeight="1">
      <c r="B11" s="156">
        <v>2012</v>
      </c>
      <c r="C11" s="157">
        <v>1003.44</v>
      </c>
      <c r="D11" s="157">
        <v>1389.91</v>
      </c>
      <c r="E11" s="157">
        <v>943.46</v>
      </c>
      <c r="F11" s="157">
        <v>1251.97</v>
      </c>
      <c r="H11" s="17"/>
    </row>
    <row r="12" spans="2:8" ht="18" customHeight="1">
      <c r="B12" s="156">
        <v>2013</v>
      </c>
      <c r="C12" s="157">
        <v>1005.51</v>
      </c>
      <c r="D12" s="157">
        <v>1424.58</v>
      </c>
      <c r="E12" s="157">
        <v>955.24</v>
      </c>
      <c r="F12" s="157">
        <v>1295.6400000000001</v>
      </c>
      <c r="H12" s="17"/>
    </row>
    <row r="13" spans="2:8" ht="18" customHeight="1">
      <c r="B13" s="156">
        <v>2014</v>
      </c>
      <c r="C13" s="157">
        <v>996.8</v>
      </c>
      <c r="D13" s="157">
        <v>1425.67</v>
      </c>
      <c r="E13" s="157">
        <v>949.29</v>
      </c>
      <c r="F13" s="157">
        <v>1314.68</v>
      </c>
      <c r="H13" s="17"/>
    </row>
    <row r="14" spans="2:8" ht="18" customHeight="1">
      <c r="B14" s="156">
        <v>2015</v>
      </c>
      <c r="C14" s="157">
        <v>983.77</v>
      </c>
      <c r="D14" s="157">
        <v>1460.3</v>
      </c>
      <c r="E14" s="157">
        <v>941.18</v>
      </c>
      <c r="F14" s="157">
        <v>1342.94</v>
      </c>
      <c r="H14" s="17"/>
    </row>
    <row r="15" spans="2:8" ht="18" customHeight="1">
      <c r="B15" s="156">
        <v>2016</v>
      </c>
      <c r="C15" s="157">
        <v>973.19</v>
      </c>
      <c r="D15" s="157">
        <v>1451.07</v>
      </c>
      <c r="E15" s="157">
        <v>936.4</v>
      </c>
      <c r="F15" s="157">
        <v>1332.37</v>
      </c>
      <c r="H15" s="17"/>
    </row>
    <row r="16" spans="2:8" ht="18" customHeight="1">
      <c r="B16" s="156">
        <v>2017</v>
      </c>
      <c r="C16" s="157">
        <v>970.28</v>
      </c>
      <c r="D16" s="157">
        <v>1432.9</v>
      </c>
      <c r="E16" s="157">
        <v>935.71</v>
      </c>
      <c r="F16" s="157">
        <v>1318.47</v>
      </c>
      <c r="H16" s="17"/>
    </row>
    <row r="17" spans="2:13" ht="18" customHeight="1">
      <c r="B17" s="156">
        <v>2018</v>
      </c>
      <c r="C17" s="157">
        <v>967.4</v>
      </c>
      <c r="D17" s="157">
        <v>1420.02</v>
      </c>
      <c r="E17" s="157">
        <v>937.39</v>
      </c>
      <c r="F17" s="157">
        <v>1311.23</v>
      </c>
      <c r="H17" s="17"/>
    </row>
    <row r="18" spans="2:13" ht="18" customHeight="1">
      <c r="B18" s="156">
        <v>2019</v>
      </c>
      <c r="C18" s="157">
        <v>989.63963273409115</v>
      </c>
      <c r="D18" s="157">
        <v>1466.1257319129511</v>
      </c>
      <c r="E18" s="157">
        <v>962.55030148478431</v>
      </c>
      <c r="F18" s="157">
        <v>1345.982851671419</v>
      </c>
      <c r="H18" s="17"/>
    </row>
    <row r="19" spans="2:13" ht="18" customHeight="1">
      <c r="B19" s="345" t="s">
        <v>209</v>
      </c>
      <c r="C19" s="346">
        <f>'Distrib - regím. Altas nuevas'!$I$41</f>
        <v>1011.1336656488553</v>
      </c>
      <c r="D19" s="346">
        <f>'Distrib - regím. Altas nuevas'!$I$43</f>
        <v>1494.5332859810046</v>
      </c>
      <c r="E19" s="346">
        <f>'Distrib - regím. Altas nuevas'!$O$41</f>
        <v>978.58060693991092</v>
      </c>
      <c r="F19" s="346">
        <f>'Distrib - regím. Altas nuevas'!$O$43</f>
        <v>1384.8834846018403</v>
      </c>
    </row>
    <row r="21" spans="2:13">
      <c r="B21" s="159" t="s">
        <v>133</v>
      </c>
      <c r="C21" s="160"/>
    </row>
    <row r="22" spans="2:13" ht="25.5" customHeight="1">
      <c r="B22" s="156">
        <v>2008</v>
      </c>
      <c r="C22" s="161">
        <f t="shared" ref="C22:F33" si="0">C7/C6-1</f>
        <v>4.274858211666599E-2</v>
      </c>
      <c r="D22" s="161">
        <f t="shared" si="0"/>
        <v>4.7465920434647479E-2</v>
      </c>
      <c r="E22" s="161">
        <f t="shared" si="0"/>
        <v>4.5928053959530368E-2</v>
      </c>
      <c r="F22" s="161">
        <f t="shared" si="0"/>
        <v>5.7686505621819428E-2</v>
      </c>
      <c r="G22" s="161"/>
      <c r="H22" s="154"/>
    </row>
    <row r="23" spans="2:13" ht="17.850000000000001" customHeight="1">
      <c r="B23" s="156">
        <v>2009</v>
      </c>
      <c r="C23" s="161">
        <f t="shared" si="0"/>
        <v>2.1580576410234364E-2</v>
      </c>
      <c r="D23" s="161">
        <f t="shared" si="0"/>
        <v>3.9823458188493532E-2</v>
      </c>
      <c r="E23" s="161">
        <f t="shared" si="0"/>
        <v>3.2614017698269437E-2</v>
      </c>
      <c r="F23" s="161">
        <f t="shared" si="0"/>
        <v>5.5472092802129724E-2</v>
      </c>
      <c r="G23" s="161"/>
      <c r="H23" s="154"/>
      <c r="L23" s="459"/>
    </row>
    <row r="24" spans="2:13" ht="17.850000000000001" customHeight="1">
      <c r="B24" s="156">
        <v>2010</v>
      </c>
      <c r="C24" s="161">
        <f t="shared" si="0"/>
        <v>3.853815025265761E-2</v>
      </c>
      <c r="D24" s="161">
        <f t="shared" si="0"/>
        <v>4.6779803625491168E-2</v>
      </c>
      <c r="E24" s="161">
        <f t="shared" si="0"/>
        <v>3.6094277651848028E-2</v>
      </c>
      <c r="F24" s="161">
        <f t="shared" si="0"/>
        <v>5.597996468595734E-2</v>
      </c>
      <c r="G24" s="161"/>
      <c r="H24" s="154"/>
      <c r="L24" s="459"/>
    </row>
    <row r="25" spans="2:13" ht="17.850000000000001" customHeight="1">
      <c r="B25" s="156">
        <v>2011</v>
      </c>
      <c r="C25" s="161">
        <f t="shared" si="0"/>
        <v>2.8265126890230308E-2</v>
      </c>
      <c r="D25" s="161">
        <f t="shared" si="0"/>
        <v>9.8248887613030522E-3</v>
      </c>
      <c r="E25" s="161">
        <f t="shared" si="0"/>
        <v>2.8597260824431592E-2</v>
      </c>
      <c r="F25" s="161">
        <f t="shared" si="0"/>
        <v>2.5499496664334709E-2</v>
      </c>
      <c r="G25" s="161"/>
      <c r="H25" s="154"/>
      <c r="L25" s="459"/>
    </row>
    <row r="26" spans="2:13" ht="17.850000000000001" customHeight="1">
      <c r="B26" s="156">
        <v>2012</v>
      </c>
      <c r="C26" s="161">
        <f t="shared" si="0"/>
        <v>-1.4902515167579566E-2</v>
      </c>
      <c r="D26" s="161">
        <f t="shared" si="0"/>
        <v>-1.2209595690396369E-2</v>
      </c>
      <c r="E26" s="161">
        <f t="shared" si="0"/>
        <v>2.3819600438411026E-2</v>
      </c>
      <c r="F26" s="161">
        <f t="shared" si="0"/>
        <v>4.1511725606661942E-2</v>
      </c>
      <c r="G26" s="161"/>
      <c r="H26" s="154"/>
      <c r="L26" s="459"/>
    </row>
    <row r="27" spans="2:13" ht="17.850000000000001" customHeight="1">
      <c r="B27" s="156">
        <v>2013</v>
      </c>
      <c r="C27" s="161">
        <f t="shared" si="0"/>
        <v>2.0629036115760169E-3</v>
      </c>
      <c r="D27" s="161">
        <f t="shared" si="0"/>
        <v>2.4944061126259909E-2</v>
      </c>
      <c r="E27" s="161">
        <f t="shared" si="0"/>
        <v>1.2485955949377736E-2</v>
      </c>
      <c r="F27" s="161">
        <f t="shared" si="0"/>
        <v>3.4881027500659023E-2</v>
      </c>
      <c r="G27" s="161"/>
      <c r="H27" s="154"/>
      <c r="L27" s="459"/>
    </row>
    <row r="28" spans="2:13" ht="17.850000000000001" customHeight="1">
      <c r="B28" s="156">
        <v>2014</v>
      </c>
      <c r="C28" s="161">
        <f t="shared" si="0"/>
        <v>-8.6622708874104504E-3</v>
      </c>
      <c r="D28" s="161">
        <f t="shared" si="0"/>
        <v>7.6513779499931545E-4</v>
      </c>
      <c r="E28" s="161">
        <f t="shared" si="0"/>
        <v>-6.2288011389808329E-3</v>
      </c>
      <c r="F28" s="161">
        <f t="shared" si="0"/>
        <v>1.469544009138346E-2</v>
      </c>
      <c r="G28" s="161"/>
      <c r="H28" s="154"/>
      <c r="J28" s="14"/>
      <c r="K28" s="14"/>
      <c r="L28" s="14"/>
      <c r="M28" s="14"/>
    </row>
    <row r="29" spans="2:13" ht="17.850000000000001" customHeight="1">
      <c r="B29" s="156">
        <v>2015</v>
      </c>
      <c r="C29" s="161">
        <f t="shared" si="0"/>
        <v>-1.3071829855537676E-2</v>
      </c>
      <c r="D29" s="161">
        <f t="shared" si="0"/>
        <v>2.4290333667678965E-2</v>
      </c>
      <c r="E29" s="161">
        <f t="shared" si="0"/>
        <v>-8.5432270433692947E-3</v>
      </c>
      <c r="F29" s="161">
        <f t="shared" si="0"/>
        <v>2.1495725195484816E-2</v>
      </c>
      <c r="G29" s="161"/>
      <c r="H29" s="154"/>
      <c r="J29" s="15"/>
      <c r="K29" s="15"/>
      <c r="L29" s="15"/>
      <c r="M29" s="15"/>
    </row>
    <row r="30" spans="2:13" ht="17.850000000000001" customHeight="1">
      <c r="B30" s="156">
        <v>2016</v>
      </c>
      <c r="C30" s="161">
        <f t="shared" si="0"/>
        <v>-1.0754546286225408E-2</v>
      </c>
      <c r="D30" s="161">
        <f t="shared" si="0"/>
        <v>-6.3206190508799942E-3</v>
      </c>
      <c r="E30" s="161">
        <f t="shared" si="0"/>
        <v>-5.0787309547588588E-3</v>
      </c>
      <c r="F30" s="161">
        <f t="shared" si="0"/>
        <v>-7.8707909511968044E-3</v>
      </c>
      <c r="G30" s="161"/>
      <c r="H30" s="154"/>
      <c r="I30" s="16"/>
      <c r="J30" s="17"/>
      <c r="K30" s="17"/>
      <c r="L30" s="17"/>
      <c r="M30" s="17"/>
    </row>
    <row r="31" spans="2:13" ht="17.850000000000001" customHeight="1">
      <c r="B31" s="156">
        <v>2017</v>
      </c>
      <c r="C31" s="161">
        <f t="shared" si="0"/>
        <v>-2.9901663601147321E-3</v>
      </c>
      <c r="D31" s="161">
        <f t="shared" si="0"/>
        <v>-1.2521794262165042E-2</v>
      </c>
      <c r="E31" s="161">
        <f t="shared" si="0"/>
        <v>-7.3686458778288166E-4</v>
      </c>
      <c r="F31" s="161">
        <f t="shared" si="0"/>
        <v>-1.0432537508349715E-2</v>
      </c>
      <c r="G31" s="161"/>
      <c r="H31" s="154"/>
      <c r="K31" s="156"/>
    </row>
    <row r="32" spans="2:13" ht="17.850000000000001" customHeight="1">
      <c r="B32" s="156">
        <v>2018</v>
      </c>
      <c r="C32" s="161">
        <f t="shared" si="0"/>
        <v>-2.9682153605145034E-3</v>
      </c>
      <c r="D32" s="161">
        <f t="shared" si="0"/>
        <v>-8.9887640449438644E-3</v>
      </c>
      <c r="E32" s="161">
        <f t="shared" si="0"/>
        <v>1.7954280706629078E-3</v>
      </c>
      <c r="F32" s="161">
        <f t="shared" si="0"/>
        <v>-5.4912133002646968E-3</v>
      </c>
      <c r="G32" s="161"/>
      <c r="H32" s="154"/>
    </row>
    <row r="33" spans="1:15" ht="17.850000000000001" customHeight="1">
      <c r="B33" s="156">
        <v>2019</v>
      </c>
      <c r="C33" s="161">
        <f t="shared" si="0"/>
        <v>2.2989076632304206E-2</v>
      </c>
      <c r="D33" s="161">
        <f t="shared" si="0"/>
        <v>3.2468367989852975E-2</v>
      </c>
      <c r="E33" s="161">
        <f t="shared" si="0"/>
        <v>2.6840804238133842E-2</v>
      </c>
      <c r="F33" s="161">
        <f t="shared" si="0"/>
        <v>2.6504008962134007E-2</v>
      </c>
      <c r="G33" s="161"/>
      <c r="H33" s="154"/>
    </row>
    <row r="34" spans="1:15" ht="22.7" customHeight="1">
      <c r="B34" s="158" t="s">
        <v>210</v>
      </c>
      <c r="C34" s="162">
        <f>C19/C41-1</f>
        <v>1.9925422793333869E-2</v>
      </c>
      <c r="D34" s="162">
        <f>D19/D41-1</f>
        <v>-1.4770995569366896E-2</v>
      </c>
      <c r="E34" s="162">
        <f>E19/E41-1</f>
        <v>1.4619906001068772E-2</v>
      </c>
      <c r="F34" s="162">
        <f>F19/F41-1</f>
        <v>-1.1305982207835741E-2</v>
      </c>
      <c r="G34" s="161"/>
      <c r="H34" s="154"/>
      <c r="J34" s="6"/>
    </row>
    <row r="35" spans="1:15" ht="7.5" customHeight="1"/>
    <row r="36" spans="1:15" ht="3.4" customHeight="1">
      <c r="B36" s="163"/>
      <c r="C36" s="163"/>
      <c r="D36" s="163"/>
      <c r="E36" s="163"/>
      <c r="F36" s="163"/>
    </row>
    <row r="37" spans="1:15" ht="23.85" customHeight="1">
      <c r="B37" s="13" t="s">
        <v>165</v>
      </c>
    </row>
    <row r="38" spans="1:15" ht="23.85" customHeight="1">
      <c r="B38" s="13" t="s">
        <v>211</v>
      </c>
      <c r="K38" s="455"/>
      <c r="L38" s="455"/>
      <c r="M38" s="455"/>
      <c r="N38" s="455"/>
      <c r="O38" s="428"/>
    </row>
    <row r="39" spans="1:15" ht="35.65" customHeight="1">
      <c r="A39" s="331"/>
      <c r="B39" s="455"/>
      <c r="C39" s="457" t="s">
        <v>158</v>
      </c>
      <c r="D39" s="457"/>
      <c r="E39" s="457" t="s">
        <v>159</v>
      </c>
      <c r="F39" s="427"/>
      <c r="G39" s="445"/>
      <c r="H39" s="411"/>
      <c r="I39" s="5"/>
      <c r="K39" s="455"/>
      <c r="L39" s="455"/>
      <c r="M39" s="455"/>
      <c r="N39" s="455"/>
      <c r="O39" s="428"/>
    </row>
    <row r="40" spans="1:15">
      <c r="A40" s="331"/>
      <c r="B40" s="455"/>
      <c r="C40" s="457" t="s">
        <v>28</v>
      </c>
      <c r="D40" s="457" t="s">
        <v>29</v>
      </c>
      <c r="E40" s="457" t="s">
        <v>28</v>
      </c>
      <c r="F40" s="427" t="s">
        <v>29</v>
      </c>
      <c r="G40" s="444"/>
      <c r="H40" s="411"/>
      <c r="I40" s="5"/>
      <c r="K40" s="455"/>
      <c r="L40" s="456"/>
      <c r="M40" s="456"/>
      <c r="N40" s="455"/>
      <c r="O40" s="453"/>
    </row>
    <row r="41" spans="1:15" ht="21.4" customHeight="1">
      <c r="A41" s="331"/>
      <c r="B41" s="455"/>
      <c r="C41" s="458">
        <v>991.38</v>
      </c>
      <c r="D41" s="458">
        <v>1516.94</v>
      </c>
      <c r="E41" s="457">
        <v>964.48</v>
      </c>
      <c r="F41" s="454">
        <v>1400.72</v>
      </c>
      <c r="G41" s="444"/>
      <c r="H41" s="411"/>
      <c r="I41" s="5"/>
      <c r="K41" s="455"/>
      <c r="L41" s="455"/>
      <c r="M41" s="455"/>
      <c r="N41" s="455"/>
      <c r="O41" s="428"/>
    </row>
    <row r="42" spans="1:15" ht="19.7" customHeight="1">
      <c r="A42" s="331"/>
      <c r="B42" s="455"/>
      <c r="C42" s="457"/>
      <c r="D42" s="457"/>
      <c r="E42" s="457"/>
      <c r="F42" s="427"/>
      <c r="G42" s="444"/>
      <c r="H42" s="411"/>
      <c r="I42" s="5"/>
      <c r="K42" s="455"/>
      <c r="L42" s="455"/>
      <c r="M42" s="455"/>
      <c r="N42" s="455"/>
      <c r="O42" s="428"/>
    </row>
    <row r="43" spans="1:15">
      <c r="A43" s="331"/>
      <c r="B43" s="455"/>
      <c r="C43" s="455"/>
      <c r="D43" s="455"/>
      <c r="E43" s="455"/>
      <c r="F43" s="428"/>
      <c r="G43" s="444"/>
      <c r="H43" s="411"/>
      <c r="I43" s="5"/>
      <c r="K43" s="455"/>
      <c r="L43" s="455"/>
      <c r="M43" s="455"/>
      <c r="N43" s="455"/>
      <c r="O43" s="428"/>
    </row>
    <row r="44" spans="1:15">
      <c r="A44" s="331"/>
      <c r="B44" s="428"/>
      <c r="C44" s="428"/>
      <c r="D44" s="428"/>
      <c r="E44" s="428"/>
      <c r="F44" s="428"/>
      <c r="G44" s="444"/>
      <c r="H44" s="412"/>
      <c r="I44"/>
      <c r="K44" s="455"/>
      <c r="L44" s="455"/>
      <c r="M44" s="455"/>
      <c r="N44" s="455"/>
      <c r="O44" s="428"/>
    </row>
    <row r="45" spans="1:15">
      <c r="A45" s="331"/>
      <c r="B45" s="428"/>
      <c r="C45" s="428"/>
      <c r="D45" s="428"/>
      <c r="E45" s="428"/>
      <c r="F45" s="428"/>
      <c r="G45" s="444"/>
      <c r="H45" s="411"/>
      <c r="I45" s="5"/>
      <c r="K45" s="455"/>
      <c r="L45" s="455"/>
      <c r="M45" s="455"/>
      <c r="N45" s="455"/>
      <c r="O45" s="428"/>
    </row>
    <row r="46" spans="1:15">
      <c r="A46" s="331"/>
      <c r="B46" s="428"/>
      <c r="C46" s="428"/>
      <c r="D46" s="428"/>
      <c r="E46" s="428"/>
      <c r="F46" s="428"/>
      <c r="G46" s="444"/>
      <c r="H46" s="411"/>
      <c r="K46" s="428"/>
      <c r="L46" s="428"/>
      <c r="M46" s="428"/>
      <c r="N46" s="428"/>
      <c r="O46" s="428"/>
    </row>
    <row r="47" spans="1:15">
      <c r="A47" s="331"/>
      <c r="B47" s="428"/>
      <c r="C47" s="428"/>
      <c r="D47" s="428"/>
      <c r="E47" s="428"/>
      <c r="F47" s="428"/>
      <c r="G47" s="444"/>
      <c r="H47" s="411"/>
      <c r="K47" s="428"/>
      <c r="L47" s="428"/>
      <c r="M47" s="428"/>
      <c r="N47" s="428"/>
      <c r="O47" s="428"/>
    </row>
    <row r="48" spans="1:15">
      <c r="A48" s="331"/>
      <c r="B48" s="428"/>
      <c r="C48" s="428"/>
      <c r="D48" s="428"/>
      <c r="E48" s="428"/>
      <c r="F48" s="428"/>
      <c r="G48" s="445"/>
      <c r="H48" s="411"/>
      <c r="K48" s="428"/>
      <c r="L48" s="428"/>
      <c r="M48" s="428"/>
      <c r="N48" s="428"/>
      <c r="O48" s="428"/>
    </row>
    <row r="49" spans="1:15">
      <c r="A49" s="331"/>
      <c r="B49" s="444"/>
      <c r="C49" s="444"/>
      <c r="D49" s="444"/>
      <c r="E49" s="444"/>
      <c r="F49" s="444"/>
      <c r="G49" s="444"/>
      <c r="H49" s="5"/>
      <c r="K49" s="436"/>
      <c r="L49" s="428"/>
      <c r="M49" s="428"/>
      <c r="N49" s="428"/>
      <c r="O49" s="428"/>
    </row>
    <row r="50" spans="1:15">
      <c r="B50" s="436"/>
      <c r="C50" s="428"/>
      <c r="D50" s="428"/>
      <c r="E50" s="428"/>
      <c r="F50" s="428"/>
      <c r="G50" s="435"/>
      <c r="K50" s="436"/>
      <c r="L50" s="436"/>
      <c r="M50" s="436"/>
      <c r="N50" s="436"/>
      <c r="O50" s="436"/>
    </row>
    <row r="51" spans="1:15">
      <c r="B51" s="436"/>
      <c r="C51" s="436"/>
      <c r="D51" s="436"/>
      <c r="E51" s="436"/>
      <c r="F51" s="436"/>
      <c r="G51" s="435"/>
    </row>
    <row r="52" spans="1:15">
      <c r="B52" s="435"/>
      <c r="C52" s="435"/>
      <c r="D52" s="435"/>
      <c r="E52" s="435"/>
      <c r="F52" s="435"/>
      <c r="G52" s="435"/>
    </row>
    <row r="53" spans="1:15">
      <c r="B53" s="435"/>
      <c r="C53" s="435"/>
      <c r="D53" s="435"/>
      <c r="E53" s="435"/>
      <c r="F53" s="435"/>
      <c r="G53" s="43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2021-10-21T09:21:58Z</cp:lastPrinted>
  <dcterms:created xsi:type="dcterms:W3CDTF">2016-11-17T11:36:14Z</dcterms:created>
  <dcterms:modified xsi:type="dcterms:W3CDTF">2021-11-23T09:24:29Z</dcterms:modified>
</cp:coreProperties>
</file>