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Julio proximo\"/>
    </mc:Choice>
  </mc:AlternateContent>
  <xr:revisionPtr revIDLastSave="0" documentId="13_ncr:1_{F7700737-B3EC-412B-BD6F-0ED73212D173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chart.v5.0" hidden="1">'Brecha de Género'!$C$8</definedName>
    <definedName name="_xlchart.v5.1" hidden="1">'Brecha de Género'!$D$8</definedName>
    <definedName name="_xlchart.v5.10" hidden="1">('Brecha de Género'!$C$9,'Brecha de Género'!$C$18,'Brecha de Género'!$C$22:$C$24,'Brecha de Género'!$C$27:$C$28,'Brecha de Género'!$C$38,'Brecha de Género'!$C$44,'Brecha de Género'!$C$49,'Brecha de Género'!$C$53,'Brecha de Género'!$C$56,'Brecha de Género'!$C$61:$C$64)</definedName>
    <definedName name="_xlchart.v5.11" hidden="1">'Brecha de Género'!$C$8</definedName>
    <definedName name="_xlchart.v5.12" hidden="1">'Brecha de Género'!$D$8</definedName>
    <definedName name="_xlchart.v5.13" hidden="1">'Brecha de Género'!$D$9:$D$70</definedName>
    <definedName name="_xlchart.v5.14" hidden="1">('Brecha de Género'!$C$9,'Brecha de Género'!$C$18,'Brecha de Género'!$C$22:$C$24,'Brecha de Género'!$C$27:$C$28,'Brecha de Género'!$C$38,'Brecha de Género'!$C$44,'Brecha de Género'!$C$49,'Brecha de Género'!$C$53,'Brecha de Género'!$C$56,'Brecha de Género'!$C$61:$C$64)</definedName>
    <definedName name="_xlchart.v5.15" hidden="1">'Brecha de Género'!$N$23</definedName>
    <definedName name="_xlchart.v5.16" hidden="1">'Brecha de Género'!$N$24</definedName>
    <definedName name="_xlchart.v5.17" hidden="1">Pensionistas!$C$30</definedName>
    <definedName name="_xlchart.v5.18" hidden="1">Pensionistas!$C$31:$C$49</definedName>
    <definedName name="_xlchart.v5.19" hidden="1">Pensionistas!$E$30</definedName>
    <definedName name="_xlchart.v5.2" hidden="1">'Brecha de Género'!$D$9:$D$70</definedName>
    <definedName name="_xlchart.v5.20" hidden="1">Pensionistas!$E$31:$E$49</definedName>
    <definedName name="_xlchart.v5.21" hidden="1">Pensionistas!$C$30</definedName>
    <definedName name="_xlchart.v5.22" hidden="1">Pensionistas!$C$31:$C$49</definedName>
    <definedName name="_xlchart.v5.23" hidden="1">Pensionistas!$E$30</definedName>
    <definedName name="_xlchart.v5.24" hidden="1">Pensionistas!$E$31:$E$49</definedName>
    <definedName name="_xlchart.v5.3" hidden="1">('Brecha de Género'!$C$9,'Brecha de Género'!$C$18,'Brecha de Género'!$C$22:$C$24,'Brecha de Género'!$C$27:$C$28,'Brecha de Género'!$C$38,'Brecha de Género'!$C$44,'Brecha de Género'!$C$49,'Brecha de Género'!$C$53,'Brecha de Género'!$C$56,'Brecha de Género'!$C$61:$C$64)</definedName>
    <definedName name="_xlchart.v5.4" hidden="1">'Brecha de Género'!$C$8</definedName>
    <definedName name="_xlchart.v5.5" hidden="1">'Brecha de Género'!$C$9:$C$70</definedName>
    <definedName name="_xlchart.v5.6" hidden="1">'Brecha de Género'!$D$8</definedName>
    <definedName name="_xlchart.v5.7" hidden="1">'Brecha de Género'!$D$9:$D$70</definedName>
    <definedName name="_xlchart.v5.8" hidden="1">('Brecha de Género'!$C$9,'Brecha de Género'!$C$18,'Brecha de Género'!$C$22:$C$24)</definedName>
    <definedName name="_xlchart.v5.9" hidden="1">('Brecha de Género'!$C$9,'Brecha de Género'!$C$18,'Brecha de Género'!$C$22:$C$24,'Brecha de Género'!$C$27:$C$28)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0" l="1"/>
  <c r="H4" i="30"/>
  <c r="L4" i="30" l="1"/>
  <c r="E51" i="30"/>
  <c r="C21" i="25"/>
  <c r="T52" i="30"/>
  <c r="I51" i="30"/>
  <c r="G51" i="30"/>
  <c r="E25" i="30"/>
  <c r="G25" i="30"/>
  <c r="H25" i="30"/>
  <c r="I25" i="30"/>
  <c r="D21" i="25"/>
  <c r="E21" i="25"/>
  <c r="F21" i="25"/>
  <c r="F75" i="29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8" i="23" l="1"/>
  <c r="D13" i="27" l="1"/>
  <c r="C48" i="27" s="1"/>
  <c r="D6" i="27"/>
  <c r="D9" i="27"/>
  <c r="C43" i="27" s="1"/>
  <c r="D10" i="27"/>
  <c r="C45" i="27" s="1"/>
  <c r="D11" i="27"/>
  <c r="C46" i="27" s="1"/>
  <c r="D7" i="27"/>
  <c r="C47" i="27" s="1"/>
  <c r="D8" i="27"/>
  <c r="C42" i="27" s="1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<sst xmlns="http://schemas.openxmlformats.org/spreadsheetml/2006/main" count="926" uniqueCount="228">
  <si>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</si>
  <si>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</si>
  <si>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</si>
  <si>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</si>
  <si>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</si>
  <si>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</si>
  <si>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</si>
  <si>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</si>
  <si>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</si>
  <si>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</si>
  <si>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</si>
  <si>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</si>
  <si>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</si>
  <si>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</si>
  <si>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</si>
  <si>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</si>
  <si>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</si>
  <si>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</si>
  <si>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</si>
  <si>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</si>
  <si>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</si>
  <si>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</si>
  <si>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</si>
  <si>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</si>
  <si>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</si>
  <si>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</si>
  <si>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</si>
  <si>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</si>
  <si>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</si>
  <si>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</si>
  <si>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</si>
  <si>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</si>
  <si>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</si>
  <si>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</si>
  <si>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</si>
  <si>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</si>
  <si>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</si>
  <si>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</si>
  <si>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</si>
  <si>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</si>
  <si>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</si>
  <si>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</si>
  <si>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</si>
  <si>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</si>
  <si>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</si>
  <si>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</si>
  <si>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</si>
  <si>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</si>
  <si>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</si>
  <si>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</si>
  <si>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</si>
  <si>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</si>
  <si>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</si>
  <si>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</si>
  <si>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</si>
  <si>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</si>
  <si>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</si>
  <si>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</si>
  <si>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</si>
  <si>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</si>
  <si>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</si>
  <si>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</si>
  <si>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</si>
  <si>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</si>
  <si>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</si>
  <si>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</si>
  <si>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</si>
  <si>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</si>
  <si>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</si>
  <si>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</si>
  <si>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</si>
  <si>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</si>
  <si>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</si>
  <si>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</si>
  <si>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</si>
  <si>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</si>
  <si>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</si>
  <si>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</si>
  <si>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</si>
  <si>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</si>
  <si>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</si>
  <si>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</si>
  <si>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</si>
  <si>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</si>
  <si>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</si>
  <si>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</si>
  <si>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</si>
  <si>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</si>
  <si>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</si>
  <si>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</si>
  <si>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</si>
  <si>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</si>
  <si>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</si>
  <si>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</si>
  <si>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</si>
  <si>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</si>
  <si>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</si>
  <si>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</si>
  <si>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</si>
  <si>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</si>
  <si>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</si>
  <si>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</si>
  <si>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</si>
  <si>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</si>
  <si>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</si>
  <si>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</si>
  <si>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</si>
  <si>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</si>
  <si>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</si>
  <si>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</si>
  <si>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</si>
  <si>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</si>
  <si>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</si>
  <si>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</si>
  <si>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</si>
  <si>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</si>
  <si>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</si>
  <si>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</si>
  <si>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</si>
  <si>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</si>
  <si>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</si>
  <si>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</si>
  <si>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</si>
  <si>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</si>
  <si>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</si>
  <si>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</si>
  <si>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</si>
  <si>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</si>
  <si>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</si>
  <si>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</si>
  <si>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</si>
  <si>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</si>
  <si>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</si>
  <si>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</si>
  <si>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</si>
  <si>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</si>
  <si>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</si>
  <si>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</si>
  <si>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</si>
  <si>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</si>
  <si>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</si>
  <si>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</si>
  <si>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</si>
  <si>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</si>
  <si>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</si>
  <si>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</si>
  <si>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</si>
  <si>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</si>
  <si>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</si>
  <si>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</si>
  <si>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</si>
  <si>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</si>
  <si>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</si>
  <si>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</si>
  <si>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</si>
  <si>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</si>
  <si>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</si>
  <si>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</si>
  <si>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</si>
  <si>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</si>
  <si>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</si>
  <si>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</si>
  <si>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</si>
  <si>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</si>
  <si>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</si>
  <si>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</si>
  <si>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</si>
  <si>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</si>
  <si>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</si>
  <si>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</si>
  <si>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</si>
  <si>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</si>
  <si>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</si>
  <si>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</si>
  <si>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</si>
  <si>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</si>
  <si>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</si>
  <si>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</si>
  <si>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</si>
  <si>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</si>
  <si>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</si>
  <si>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</si>
  <si>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</si>
  <si>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</si>
  <si>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</si>
  <si>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</si>
  <si>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</si>
  <si>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</si>
  <si>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</si>
  <si>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</si>
  <si>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</si>
  <si>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</si>
  <si>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</si>
  <si>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</si>
  <si>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</si>
  <si>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</si>
  <si>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</si>
  <si>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</si>
  <si>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</si>
  <si>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</si>
  <si>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</si>
  <si>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</si>
  <si>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</si>
  <si>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</si>
  <si>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</si>
  <si>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</si>
  <si>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</si>
  <si>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</si>
  <si>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</si>
  <si>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</si>
  <si>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</si>
  <si>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</si>
  <si>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</si>
  <si>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</si>
  <si>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</si>
  <si>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PENSIONES CONTRIBUTIVAS EN VIGOR A 1 DE JULIO DE 2022</t>
  </si>
  <si>
    <t>JUNIO 2022</t>
  </si>
  <si>
    <t>Datos a 1 de Julio de 2022</t>
  </si>
  <si>
    <t xml:space="preserve">  1 de Julio de 2022</t>
  </si>
  <si>
    <t>Junio 2022</t>
  </si>
  <si>
    <t>Junio 2022 (2)</t>
  </si>
  <si>
    <t>(2) Incremento sobre Junio 2021</t>
  </si>
  <si>
    <t>1 de  Julio de 2022</t>
  </si>
  <si>
    <t>1 de Julio de 2022</t>
  </si>
  <si>
    <t>Datos a 01 de julio de 2022</t>
  </si>
  <si>
    <t>PENSIONISTAS DEL SISTEMA DE SEGURIDAD SOCIAL  A 1 DE JULIO DE 2022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</si>
  <si>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</si>
  <si>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47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</si>
</sst>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60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0" fillId="0" borderId="0" xfId="0" applyNumberFormat="1" applyFont="1"/>
    <xf numFmtId="0" fontId="102" fillId="0" borderId="0" xfId="0" applyFont="1" applyBorder="1" applyAlignment="1">
      <alignment horizontal="right" vertical="center" wrapText="1"/>
    </xf>
    <xf numFmtId="168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applyNumberFormat="1" applyFont="1" applyBorder="1"/>
    <xf numFmtId="0" fontId="43" fillId="0" borderId="0" xfId="0" applyNumberFormat="1" applyFont="1" applyFill="1"/>
    <xf numFmtId="0" fontId="53" fillId="0" borderId="0" xfId="7" quotePrefix="1" applyNumberFormat="1" applyFont="1" applyAlignment="1"/>
    <xf numFmtId="9" fontId="143" fillId="0" borderId="0" xfId="238" applyFont="1"/>
    <xf numFmtId="4" fontId="144" fillId="0" borderId="0" xfId="139" applyNumberFormat="1" applyFont="1" applyAlignment="1"/>
    <xf numFmtId="0" fontId="54" fillId="0" borderId="0" xfId="17" applyFont="1" applyFill="1"/>
    <xf numFmtId="43" fontId="43" fillId="0" borderId="0" xfId="239" applyFont="1" applyFill="1" applyBorder="1"/>
    <xf numFmtId="43" fontId="0" fillId="0" borderId="0" xfId="239" applyFo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0" fontId="82" fillId="0" borderId="0" xfId="7" applyFont="1"/>
    <xf numFmtId="0" fontId="82" fillId="0" borderId="0" xfId="7" applyNumberFormat="1" applyFont="1" applyAlignment="1"/>
    <xf numFmtId="3" fontId="148" fillId="0" borderId="0" xfId="139" applyNumberFormat="1" applyFont="1" applyAlignment="1"/>
    <xf numFmtId="10" fontId="148" fillId="0" borderId="0" xfId="238" applyNumberFormat="1" applyFont="1" applyAlignment="1"/>
    <xf numFmtId="4" fontId="148" fillId="0" borderId="0" xfId="139" applyNumberFormat="1" applyFont="1" applyAlignme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NumberFormat="1" applyFont="1" applyFill="1" applyBorder="1" applyAlignment="1">
      <alignment horizontal="centerContinuous" vertical="center"/>
    </xf>
    <xf numFmtId="0" fontId="150" fillId="0" borderId="0" xfId="7" applyNumberFormat="1" applyFont="1" applyFill="1" applyBorder="1" applyAlignment="1"/>
    <xf numFmtId="0" fontId="150" fillId="0" borderId="0" xfId="7" applyNumberFormat="1" applyFont="1" applyBorder="1" applyAlignment="1"/>
    <xf numFmtId="2" fontId="150" fillId="0" borderId="0" xfId="7" applyNumberFormat="1" applyFont="1" applyBorder="1" applyAlignment="1"/>
    <xf numFmtId="10" fontId="138" fillId="0" borderId="0" xfId="238" applyNumberFormat="1" applyFont="1" applyFill="1" applyBorder="1" applyAlignment="1"/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0" xfId="7" applyNumberFormat="1" applyFont="1" applyBorder="1" applyAlignment="1">
      <alignment horizontal="center" vertical="top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53" fillId="0" borderId="0" xfId="7" applyNumberFormat="1" applyFont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0.45391277921288559</c:v>
                </c:pt>
                <c:pt idx="1">
                  <c:v>0.12412893744315953</c:v>
                </c:pt>
                <c:pt idx="2">
                  <c:v>0.2809381144724637</c:v>
                </c:pt>
                <c:pt idx="3">
                  <c:v>0.14102016887149121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263431</c:v>
                </c:pt>
                <c:pt idx="1">
                  <c:v>18960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6130585</c:v>
                </c:pt>
                <c:pt idx="1">
                  <c:v>1566379</c:v>
                </c:pt>
                <c:pt idx="2">
                  <c:v>946843</c:v>
                </c:pt>
                <c:pt idx="3">
                  <c:v>325973</c:v>
                </c:pt>
                <c:pt idx="4">
                  <c:v>43705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4433593</c:v>
                </c:pt>
                <c:pt idx="1" formatCode="#,##0">
                  <c:v>4579847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  <c:pt idx="0" formatCode="0.00%">
                  <c:v>0.49188943011498887</c:v>
                </c:pt>
                <c:pt idx="1" formatCode="0.00%">
                  <c:v>0.5081155624045528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1471425</c:v>
                </c:pt>
                <c:pt idx="1">
                  <c:v>280711</c:v>
                </c:pt>
                <c:pt idx="2">
                  <c:v>270684</c:v>
                </c:pt>
                <c:pt idx="3">
                  <c:v>179306</c:v>
                </c:pt>
                <c:pt idx="4">
                  <c:v>323497</c:v>
                </c:pt>
                <c:pt idx="5">
                  <c:v>129768</c:v>
                </c:pt>
                <c:pt idx="6">
                  <c:v>565902</c:v>
                </c:pt>
                <c:pt idx="7">
                  <c:v>361456</c:v>
                </c:pt>
                <c:pt idx="8">
                  <c:v>1546982</c:v>
                </c:pt>
                <c:pt idx="9">
                  <c:v>919752</c:v>
                </c:pt>
                <c:pt idx="10">
                  <c:v>217374</c:v>
                </c:pt>
                <c:pt idx="11">
                  <c:v>680537</c:v>
                </c:pt>
                <c:pt idx="12">
                  <c:v>1109517</c:v>
                </c:pt>
                <c:pt idx="13">
                  <c:v>230650</c:v>
                </c:pt>
                <c:pt idx="14">
                  <c:v>129384</c:v>
                </c:pt>
                <c:pt idx="15">
                  <c:v>515020</c:v>
                </c:pt>
                <c:pt idx="16">
                  <c:v>65159</c:v>
                </c:pt>
                <c:pt idx="17">
                  <c:v>8443</c:v>
                </c:pt>
                <c:pt idx="18">
                  <c:v>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9.946.399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10.845.855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1.090,43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+ 5,47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1.254,95 €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+ 5,48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9.013.485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768.52468552999983</v>
          </cell>
          <cell r="D3">
            <v>5.7729515165053424E-2</v>
          </cell>
          <cell r="E3">
            <v>6.3079984147575097E-2</v>
          </cell>
        </row>
        <row r="4">
          <cell r="A4">
            <v>2</v>
          </cell>
          <cell r="B4" t="str">
            <v>CATALUÑA</v>
          </cell>
          <cell r="C4">
            <v>1990.4745457000008</v>
          </cell>
          <cell r="D4">
            <v>6.3013122706035762E-2</v>
          </cell>
          <cell r="E4">
            <v>6.3079984147575097E-2</v>
          </cell>
        </row>
        <row r="5">
          <cell r="A5">
            <v>3</v>
          </cell>
          <cell r="B5" t="str">
            <v>GALICIA</v>
          </cell>
          <cell r="C5">
            <v>714.98378438000009</v>
          </cell>
          <cell r="D5">
            <v>5.8284818070170497E-2</v>
          </cell>
          <cell r="E5">
            <v>6.3079984147575097E-2</v>
          </cell>
        </row>
        <row r="6">
          <cell r="A6">
            <v>4</v>
          </cell>
          <cell r="B6" t="str">
            <v>ANDALUCÍA</v>
          </cell>
          <cell r="C6">
            <v>1574.2141236699995</v>
          </cell>
          <cell r="D6">
            <v>6.3418205828736252E-2</v>
          </cell>
          <cell r="E6">
            <v>6.3079984147575097E-2</v>
          </cell>
        </row>
        <row r="7">
          <cell r="A7">
            <v>5</v>
          </cell>
          <cell r="B7" t="str">
            <v>ASTURIAS</v>
          </cell>
          <cell r="C7">
            <v>383.31525000000005</v>
          </cell>
          <cell r="D7">
            <v>4.9099321181490296E-2</v>
          </cell>
          <cell r="E7">
            <v>6.3079984147575097E-2</v>
          </cell>
        </row>
        <row r="8">
          <cell r="A8">
            <v>6</v>
          </cell>
          <cell r="B8" t="str">
            <v>CANTABRIA</v>
          </cell>
          <cell r="C8">
            <v>165.56307047999985</v>
          </cell>
          <cell r="D8">
            <v>5.9220920624412088E-2</v>
          </cell>
          <cell r="E8">
            <v>6.3079984147575097E-2</v>
          </cell>
        </row>
        <row r="9">
          <cell r="A9">
            <v>7</v>
          </cell>
          <cell r="B9" t="str">
            <v>RIOJA (LA)</v>
          </cell>
          <cell r="C9">
            <v>76.905758130000066</v>
          </cell>
          <cell r="D9">
            <v>6.5339336238820378E-2</v>
          </cell>
          <cell r="E9">
            <v>6.3079984147575097E-2</v>
          </cell>
        </row>
        <row r="10">
          <cell r="A10">
            <v>8</v>
          </cell>
          <cell r="B10" t="str">
            <v>MURCIA</v>
          </cell>
          <cell r="C10">
            <v>244.83957398999976</v>
          </cell>
          <cell r="D10">
            <v>6.2941981383723089E-2</v>
          </cell>
          <cell r="E10">
            <v>6.3079984147575097E-2</v>
          </cell>
        </row>
        <row r="11">
          <cell r="A11">
            <v>9</v>
          </cell>
          <cell r="B11" t="str">
            <v>C. VALENCIANA</v>
          </cell>
          <cell r="C11">
            <v>1023.5021056700002</v>
          </cell>
          <cell r="D11">
            <v>6.3933041408447133E-2</v>
          </cell>
          <cell r="E11">
            <v>6.3079984147575097E-2</v>
          </cell>
        </row>
        <row r="12">
          <cell r="A12">
            <v>10</v>
          </cell>
          <cell r="B12" t="str">
            <v>ARAGÓN</v>
          </cell>
          <cell r="C12">
            <v>354.30857436999975</v>
          </cell>
          <cell r="D12">
            <v>6.3190564166594188E-2</v>
          </cell>
          <cell r="E12">
            <v>6.3079984147575097E-2</v>
          </cell>
        </row>
        <row r="13">
          <cell r="A13">
            <v>11</v>
          </cell>
          <cell r="B13" t="str">
            <v>CASTILLA - LA MANCHA</v>
          </cell>
          <cell r="C13">
            <v>384.42125826999967</v>
          </cell>
          <cell r="D13">
            <v>6.4028110762754276E-2</v>
          </cell>
          <cell r="E13">
            <v>6.3079984147575097E-2</v>
          </cell>
        </row>
        <row r="14">
          <cell r="A14">
            <v>12</v>
          </cell>
          <cell r="B14" t="str">
            <v>CANARIAS</v>
          </cell>
          <cell r="C14">
            <v>344.98759982000018</v>
          </cell>
          <cell r="D14">
            <v>7.2851089457747875E-2</v>
          </cell>
          <cell r="E14">
            <v>6.3079984147575097E-2</v>
          </cell>
        </row>
        <row r="15">
          <cell r="A15">
            <v>13</v>
          </cell>
          <cell r="B15" t="str">
            <v>NAVARRA</v>
          </cell>
          <cell r="C15">
            <v>176.47914952999989</v>
          </cell>
          <cell r="D15">
            <v>6.5578237459491096E-2</v>
          </cell>
          <cell r="E15">
            <v>6.3079984147575097E-2</v>
          </cell>
        </row>
        <row r="16">
          <cell r="A16">
            <v>14</v>
          </cell>
          <cell r="B16" t="str">
            <v>EXTREMADURA</v>
          </cell>
          <cell r="C16">
            <v>211.58284582999997</v>
          </cell>
          <cell r="D16">
            <v>6.3305120985960528E-2</v>
          </cell>
          <cell r="E16">
            <v>6.3079984147575097E-2</v>
          </cell>
        </row>
        <row r="17">
          <cell r="A17">
            <v>15</v>
          </cell>
          <cell r="B17" t="str">
            <v>ILLES BALEARS</v>
          </cell>
          <cell r="C17">
            <v>204.78442940000008</v>
          </cell>
          <cell r="D17">
            <v>7.1298564085497729E-2</v>
          </cell>
          <cell r="E17">
            <v>6.3079984147575097E-2</v>
          </cell>
        </row>
        <row r="18">
          <cell r="A18">
            <v>16</v>
          </cell>
          <cell r="B18" t="str">
            <v>MADRID</v>
          </cell>
          <cell r="C18">
            <v>1538.7261634699992</v>
          </cell>
          <cell r="D18">
            <v>6.796695090143734E-2</v>
          </cell>
          <cell r="E18">
            <v>6.3079984147575097E-2</v>
          </cell>
        </row>
        <row r="19">
          <cell r="A19">
            <v>17</v>
          </cell>
          <cell r="B19" t="str">
            <v>CASTILLA Y LEÓN</v>
          </cell>
          <cell r="C19">
            <v>669.6989864100002</v>
          </cell>
          <cell r="D19">
            <v>6.1379080888087634E-2</v>
          </cell>
          <cell r="E19">
            <v>6.3079984147575097E-2</v>
          </cell>
        </row>
        <row r="20">
          <cell r="A20">
            <v>18</v>
          </cell>
          <cell r="B20" t="str">
            <v>CEUTA</v>
          </cell>
          <cell r="C20">
            <v>9.7642197700000004</v>
          </cell>
          <cell r="D20">
            <v>5.5849572452941754E-2</v>
          </cell>
          <cell r="E20">
            <v>6.3079984147575097E-2</v>
          </cell>
        </row>
        <row r="21">
          <cell r="A21">
            <v>19</v>
          </cell>
          <cell r="B21" t="str">
            <v>MELILLA</v>
          </cell>
          <cell r="C21">
            <v>8.7787215599999993</v>
          </cell>
          <cell r="D21">
            <v>7.0284609493609818E-2</v>
          </cell>
          <cell r="E21">
            <v>6.3079984147575097E-2</v>
          </cell>
        </row>
        <row r="26">
          <cell r="A26">
            <v>1</v>
          </cell>
          <cell r="B26" t="str">
            <v>PAÍS VASCO</v>
          </cell>
          <cell r="C26">
            <v>568581</v>
          </cell>
          <cell r="D26">
            <v>4.0651339710637835E-3</v>
          </cell>
          <cell r="E26">
            <v>7.9291433766783825E-3</v>
          </cell>
        </row>
        <row r="27">
          <cell r="A27">
            <v>2</v>
          </cell>
          <cell r="B27" t="str">
            <v>CATALUÑA</v>
          </cell>
          <cell r="C27">
            <v>1756079</v>
          </cell>
          <cell r="D27">
            <v>6.6005030483260452E-3</v>
          </cell>
          <cell r="E27">
            <v>7.9291433766783825E-3</v>
          </cell>
        </row>
        <row r="28">
          <cell r="A28">
            <v>3</v>
          </cell>
          <cell r="B28" t="str">
            <v>GALICIA</v>
          </cell>
          <cell r="C28">
            <v>768127</v>
          </cell>
          <cell r="D28">
            <v>1.2317807247823609E-3</v>
          </cell>
          <cell r="E28">
            <v>7.9291433766783825E-3</v>
          </cell>
        </row>
        <row r="29">
          <cell r="A29">
            <v>4</v>
          </cell>
          <cell r="B29" t="str">
            <v>ANDALUCÍA</v>
          </cell>
          <cell r="C29">
            <v>1614795</v>
          </cell>
          <cell r="D29">
            <v>9.0066053021125025E-3</v>
          </cell>
          <cell r="E29">
            <v>7.9291433766783825E-3</v>
          </cell>
        </row>
        <row r="30">
          <cell r="A30">
            <v>5</v>
          </cell>
          <cell r="B30" t="str">
            <v>ASTURIAS</v>
          </cell>
          <cell r="C30">
            <v>299598</v>
          </cell>
          <cell r="D30">
            <v>-2.5801253774473398E-3</v>
          </cell>
          <cell r="E30">
            <v>7.9291433766783825E-3</v>
          </cell>
        </row>
        <row r="31">
          <cell r="A31">
            <v>6</v>
          </cell>
          <cell r="B31" t="str">
            <v>CANTABRIA</v>
          </cell>
          <cell r="C31">
            <v>143739</v>
          </cell>
          <cell r="D31">
            <v>4.4583895290739584E-3</v>
          </cell>
          <cell r="E31">
            <v>7.9291433766783825E-3</v>
          </cell>
        </row>
        <row r="32">
          <cell r="A32">
            <v>7</v>
          </cell>
          <cell r="B32" t="str">
            <v>RIOJA (LA)</v>
          </cell>
          <cell r="C32">
            <v>71641</v>
          </cell>
          <cell r="D32">
            <v>8.4884146513133363E-3</v>
          </cell>
          <cell r="E32">
            <v>7.9291433766783825E-3</v>
          </cell>
        </row>
        <row r="33">
          <cell r="A33">
            <v>8</v>
          </cell>
          <cell r="B33" t="str">
            <v>MURCIA</v>
          </cell>
          <cell r="C33">
            <v>254126</v>
          </cell>
          <cell r="D33">
            <v>7.4770060260069826E-3</v>
          </cell>
          <cell r="E33">
            <v>7.9291433766783825E-3</v>
          </cell>
        </row>
        <row r="34">
          <cell r="A34">
            <v>9</v>
          </cell>
          <cell r="B34" t="str">
            <v>C. VALENCIANA</v>
          </cell>
          <cell r="C34">
            <v>1018421</v>
          </cell>
          <cell r="D34">
            <v>8.6671882892430663E-3</v>
          </cell>
          <cell r="E34">
            <v>7.9291433766783825E-3</v>
          </cell>
        </row>
        <row r="35">
          <cell r="A35">
            <v>10</v>
          </cell>
          <cell r="B35" t="str">
            <v>ARAGÓN</v>
          </cell>
          <cell r="C35">
            <v>307354</v>
          </cell>
          <cell r="D35">
            <v>6.3124946795622972E-3</v>
          </cell>
          <cell r="E35">
            <v>7.9291433766783825E-3</v>
          </cell>
        </row>
        <row r="36">
          <cell r="A36">
            <v>11</v>
          </cell>
          <cell r="B36" t="str">
            <v>CASTILLA - LA MANCHA</v>
          </cell>
          <cell r="C36">
            <v>381387</v>
          </cell>
          <cell r="D36">
            <v>8.5440929140354616E-3</v>
          </cell>
          <cell r="E36">
            <v>7.9291433766783825E-3</v>
          </cell>
        </row>
        <row r="37">
          <cell r="A37">
            <v>12</v>
          </cell>
          <cell r="B37" t="str">
            <v>CANARIAS</v>
          </cell>
          <cell r="C37">
            <v>346795</v>
          </cell>
          <cell r="D37">
            <v>1.8349943913597677E-2</v>
          </cell>
          <cell r="E37">
            <v>7.9291433766783825E-3</v>
          </cell>
        </row>
        <row r="38">
          <cell r="A38">
            <v>13</v>
          </cell>
          <cell r="B38" t="str">
            <v>NAVARRA</v>
          </cell>
          <cell r="C38">
            <v>140983</v>
          </cell>
          <cell r="D38">
            <v>1.1159961843832278E-2</v>
          </cell>
          <cell r="E38">
            <v>7.9291433766783825E-3</v>
          </cell>
        </row>
        <row r="39">
          <cell r="A39">
            <v>14</v>
          </cell>
          <cell r="B39" t="str">
            <v>EXTREMADURA</v>
          </cell>
          <cell r="C39">
            <v>232741</v>
          </cell>
          <cell r="D39">
            <v>7.0703180777735852E-3</v>
          </cell>
          <cell r="E39">
            <v>7.9291433766783825E-3</v>
          </cell>
        </row>
        <row r="40">
          <cell r="A40">
            <v>15</v>
          </cell>
          <cell r="B40" t="str">
            <v>ILLES BALEARS</v>
          </cell>
          <cell r="C40">
            <v>201343</v>
          </cell>
          <cell r="D40">
            <v>1.2486171175701388E-2</v>
          </cell>
          <cell r="E40">
            <v>7.9291433766783825E-3</v>
          </cell>
        </row>
        <row r="41">
          <cell r="A41">
            <v>16</v>
          </cell>
          <cell r="B41" t="str">
            <v>MADRID</v>
          </cell>
          <cell r="C41">
            <v>1206825</v>
          </cell>
          <cell r="D41">
            <v>1.5610009795703927E-2</v>
          </cell>
          <cell r="E41">
            <v>7.9291433766783825E-3</v>
          </cell>
        </row>
        <row r="42">
          <cell r="A42">
            <v>17</v>
          </cell>
          <cell r="B42" t="str">
            <v>CASTILLA Y LEÓN</v>
          </cell>
          <cell r="C42">
            <v>616668</v>
          </cell>
          <cell r="D42">
            <v>3.6963071108746526E-3</v>
          </cell>
          <cell r="E42">
            <v>7.9291433766783825E-3</v>
          </cell>
        </row>
        <row r="43">
          <cell r="A43">
            <v>18</v>
          </cell>
          <cell r="B43" t="str">
            <v>CEUTA</v>
          </cell>
          <cell r="C43">
            <v>8878</v>
          </cell>
          <cell r="D43">
            <v>-1.2374845314433447E-3</v>
          </cell>
          <cell r="E43">
            <v>7.9291433766783825E-3</v>
          </cell>
        </row>
        <row r="44">
          <cell r="A44">
            <v>19</v>
          </cell>
          <cell r="B44" t="str">
            <v>MELILLA</v>
          </cell>
          <cell r="C44">
            <v>8318</v>
          </cell>
          <cell r="D44">
            <v>9.3435262710837019E-3</v>
          </cell>
          <cell r="E44">
            <v>7.9291433766783825E-3</v>
          </cell>
        </row>
        <row r="49">
          <cell r="A49">
            <v>1</v>
          </cell>
          <cell r="B49" t="str">
            <v>PAÍS VASCO</v>
          </cell>
          <cell r="C49">
            <v>1351.653828618965</v>
          </cell>
          <cell r="D49">
            <v>5.3447111525273039E-2</v>
          </cell>
          <cell r="E49">
            <v>5.4716981975672319E-2</v>
          </cell>
        </row>
        <row r="50">
          <cell r="A50">
            <v>2</v>
          </cell>
          <cell r="B50" t="str">
            <v>CATALUÑA</v>
          </cell>
          <cell r="C50">
            <v>1133.4766520754481</v>
          </cell>
          <cell r="D50">
            <v>5.6042709582275307E-2</v>
          </cell>
          <cell r="E50">
            <v>5.4716981975672319E-2</v>
          </cell>
        </row>
        <row r="51">
          <cell r="A51">
            <v>3</v>
          </cell>
          <cell r="B51" t="str">
            <v>GALICIA</v>
          </cell>
          <cell r="C51">
            <v>930.81454548531701</v>
          </cell>
          <cell r="D51">
            <v>5.6982846972843948E-2</v>
          </cell>
          <cell r="E51">
            <v>5.4716981975672319E-2</v>
          </cell>
        </row>
        <row r="52">
          <cell r="A52">
            <v>4</v>
          </cell>
          <cell r="B52" t="str">
            <v>ANDALUCÍA</v>
          </cell>
          <cell r="C52">
            <v>974.86933243538613</v>
          </cell>
          <cell r="D52">
            <v>5.3925911129523385E-2</v>
          </cell>
          <cell r="E52">
            <v>5.4716981975672319E-2</v>
          </cell>
        </row>
        <row r="53">
          <cell r="A53">
            <v>5</v>
          </cell>
          <cell r="B53" t="str">
            <v>ASTURIAS</v>
          </cell>
          <cell r="C53">
            <v>1279.4319387979895</v>
          </cell>
          <cell r="D53">
            <v>5.1813130932942819E-2</v>
          </cell>
          <cell r="E53">
            <v>5.4716981975672319E-2</v>
          </cell>
        </row>
        <row r="54">
          <cell r="A54">
            <v>6</v>
          </cell>
          <cell r="B54" t="str">
            <v>CANTABRIA</v>
          </cell>
          <cell r="C54">
            <v>1151.8312391209056</v>
          </cell>
          <cell r="D54">
            <v>5.4519462096396687E-2</v>
          </cell>
          <cell r="E54">
            <v>5.4716981975672319E-2</v>
          </cell>
        </row>
        <row r="55">
          <cell r="A55">
            <v>7</v>
          </cell>
          <cell r="B55" t="str">
            <v>RIOJA (LA)</v>
          </cell>
          <cell r="C55">
            <v>1073.4880603285835</v>
          </cell>
          <cell r="D55">
            <v>5.6372409203295781E-2</v>
          </cell>
          <cell r="E55">
            <v>5.4716981975672319E-2</v>
          </cell>
        </row>
        <row r="56">
          <cell r="A56">
            <v>8</v>
          </cell>
          <cell r="B56" t="str">
            <v>MURCIA</v>
          </cell>
          <cell r="C56">
            <v>963.4573951110857</v>
          </cell>
          <cell r="D56">
            <v>5.5053341193857852E-2</v>
          </cell>
          <cell r="E56">
            <v>5.4716981975672319E-2</v>
          </cell>
        </row>
        <row r="57">
          <cell r="A57">
            <v>9</v>
          </cell>
          <cell r="B57" t="str">
            <v>C. VALENCIANA</v>
          </cell>
          <cell r="C57">
            <v>1004.9891996237315</v>
          </cell>
          <cell r="D57">
            <v>5.479096947025508E-2</v>
          </cell>
          <cell r="E57">
            <v>5.4716981975672319E-2</v>
          </cell>
        </row>
        <row r="58">
          <cell r="A58">
            <v>10</v>
          </cell>
          <cell r="B58" t="str">
            <v>ARAGÓN</v>
          </cell>
          <cell r="C58">
            <v>1152.770337688788</v>
          </cell>
          <cell r="D58">
            <v>5.6521279212719433E-2</v>
          </cell>
          <cell r="E58">
            <v>5.4716981975672319E-2</v>
          </cell>
        </row>
        <row r="59">
          <cell r="A59">
            <v>11</v>
          </cell>
          <cell r="B59" t="str">
            <v>CASTILLA - LA MANCHA</v>
          </cell>
          <cell r="C59">
            <v>1007.9558513268664</v>
          </cell>
          <cell r="D59">
            <v>5.5013973348855494E-2</v>
          </cell>
          <cell r="E59">
            <v>5.4716981975672319E-2</v>
          </cell>
        </row>
        <row r="60">
          <cell r="A60">
            <v>12</v>
          </cell>
          <cell r="B60" t="str">
            <v>CANARIAS</v>
          </cell>
          <cell r="C60">
            <v>994.78827497512987</v>
          </cell>
          <cell r="D60">
            <v>5.3519073546268503E-2</v>
          </cell>
          <cell r="E60">
            <v>5.4716981975672319E-2</v>
          </cell>
        </row>
        <row r="61">
          <cell r="A61">
            <v>13</v>
          </cell>
          <cell r="B61" t="str">
            <v>NAVARRA</v>
          </cell>
          <cell r="C61">
            <v>1251.776097330883</v>
          </cell>
          <cell r="D61">
            <v>5.3817672444652853E-2</v>
          </cell>
          <cell r="E61">
            <v>5.4716981975672319E-2</v>
          </cell>
        </row>
        <row r="62">
          <cell r="A62">
            <v>14</v>
          </cell>
          <cell r="B62" t="str">
            <v>EXTREMADURA</v>
          </cell>
          <cell r="C62">
            <v>909.09141848664387</v>
          </cell>
          <cell r="D62">
            <v>5.583999637237258E-2</v>
          </cell>
          <cell r="E62">
            <v>5.4716981975672319E-2</v>
          </cell>
        </row>
        <row r="63">
          <cell r="A63">
            <v>15</v>
          </cell>
          <cell r="B63" t="str">
            <v>ILLES BALEARS</v>
          </cell>
          <cell r="C63">
            <v>1017.0923717238746</v>
          </cell>
          <cell r="D63">
            <v>5.808710734439293E-2</v>
          </cell>
          <cell r="E63">
            <v>5.4716981975672319E-2</v>
          </cell>
        </row>
        <row r="64">
          <cell r="A64">
            <v>16</v>
          </cell>
          <cell r="B64" t="str">
            <v>MADRID</v>
          </cell>
          <cell r="C64">
            <v>1275.0201259254648</v>
          </cell>
          <cell r="D64">
            <v>5.1552210593380332E-2</v>
          </cell>
          <cell r="E64">
            <v>5.4716981975672319E-2</v>
          </cell>
        </row>
        <row r="65">
          <cell r="A65">
            <v>17</v>
          </cell>
          <cell r="B65" t="str">
            <v>CASTILLA Y LEÓN</v>
          </cell>
          <cell r="C65">
            <v>1085.9960082410637</v>
          </cell>
          <cell r="D65">
            <v>5.7470345729628391E-2</v>
          </cell>
          <cell r="E65">
            <v>5.4716981975672319E-2</v>
          </cell>
        </row>
        <row r="66">
          <cell r="A66">
            <v>18</v>
          </cell>
          <cell r="B66" t="str">
            <v>CEUTA</v>
          </cell>
          <cell r="C66">
            <v>1099.822006082451</v>
          </cell>
          <cell r="D66">
            <v>5.7157788863955838E-2</v>
          </cell>
          <cell r="E66">
            <v>5.4716981975672319E-2</v>
          </cell>
        </row>
        <row r="67">
          <cell r="A67">
            <v>19</v>
          </cell>
          <cell r="B67" t="str">
            <v>MELILLA</v>
          </cell>
          <cell r="C67">
            <v>1055.3885020437606</v>
          </cell>
          <cell r="D67">
            <v>6.0376949607699126E-2</v>
          </cell>
          <cell r="E67">
            <v>5.4716981975672319E-2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V37" sqref="V37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 ht="1.35" customHeight="1">
      <c r="A18" s="18"/>
      <c r="B18" s="18"/>
      <c r="C18" s="18"/>
      <c r="D18" s="18"/>
      <c r="E18" s="18"/>
      <c r="L18" s="198"/>
      <c r="M18" s="199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 ht="15.75">
      <c r="A32" s="18"/>
      <c r="B32" s="18"/>
      <c r="C32" s="18"/>
      <c r="D32" s="18"/>
      <c r="E32" s="18"/>
      <c r="I32" s="19"/>
    </row>
    <row r="33" spans="1:10" ht="15.75">
      <c r="A33" s="18"/>
      <c r="B33" s="18"/>
      <c r="C33" s="18"/>
      <c r="D33" s="18"/>
      <c r="E33" s="18"/>
      <c r="J33" s="197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>
      <c r="A36" s="18"/>
      <c r="B36" s="18"/>
      <c r="C36" s="18"/>
      <c r="D36" s="18"/>
      <c r="E36" s="18"/>
    </row>
    <row r="37" spans="1:10">
      <c r="A37" s="18"/>
      <c r="B37" s="18"/>
      <c r="C37" s="18"/>
      <c r="D37" s="18"/>
      <c r="E37" s="1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 ht="15.75">
      <c r="A45" s="18"/>
      <c r="B45" s="18"/>
      <c r="C45" s="18"/>
      <c r="D45" s="18"/>
      <c r="E45" s="18"/>
      <c r="G45" s="197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 ht="15.75">
      <c r="A48" s="18"/>
      <c r="B48" s="18"/>
      <c r="C48" s="18"/>
      <c r="D48" s="18"/>
      <c r="E48" s="18"/>
      <c r="G48" s="20"/>
      <c r="J48" s="20"/>
    </row>
    <row r="49" spans="1:14">
      <c r="A49" s="18"/>
      <c r="B49" s="18"/>
      <c r="C49" s="18"/>
      <c r="D49" s="18"/>
      <c r="E49" s="18"/>
    </row>
    <row r="50" spans="1:14" ht="15.75">
      <c r="A50" s="18"/>
      <c r="B50" s="18"/>
      <c r="C50" s="18"/>
      <c r="D50" s="18"/>
      <c r="E50" s="18"/>
      <c r="G50" s="20"/>
    </row>
    <row r="51" spans="1:14" ht="31.5" customHeight="1">
      <c r="A51" s="18"/>
      <c r="B51" s="18"/>
      <c r="C51" s="18"/>
      <c r="D51" s="18"/>
      <c r="E51" s="18"/>
      <c r="N51" s="477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K87" sqref="K87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222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9" t="s">
        <v>166</v>
      </c>
      <c r="C7" s="581" t="s">
        <v>47</v>
      </c>
      <c r="D7" s="388" t="s">
        <v>48</v>
      </c>
      <c r="E7" s="389"/>
      <c r="F7" s="388" t="s">
        <v>49</v>
      </c>
      <c r="G7" s="388"/>
      <c r="H7" s="388" t="s">
        <v>50</v>
      </c>
      <c r="I7" s="388"/>
    </row>
    <row r="8" spans="1:234" ht="24" customHeight="1">
      <c r="A8" s="318"/>
      <c r="B8" s="580"/>
      <c r="C8" s="582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205350</v>
      </c>
      <c r="E10" s="119">
        <v>953.55611317263231</v>
      </c>
      <c r="F10" s="118">
        <v>935750</v>
      </c>
      <c r="G10" s="119">
        <v>1132.2888506652421</v>
      </c>
      <c r="H10" s="118">
        <v>391926</v>
      </c>
      <c r="I10" s="119">
        <v>721.48568785944292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9960</v>
      </c>
      <c r="E11" s="125">
        <v>944.13934337349394</v>
      </c>
      <c r="F11" s="124">
        <v>66247</v>
      </c>
      <c r="G11" s="125">
        <v>1019.7931485199329</v>
      </c>
      <c r="H11" s="124">
        <v>28526</v>
      </c>
      <c r="I11" s="125">
        <v>656.13557561522816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36768</v>
      </c>
      <c r="E12" s="125">
        <v>1034.1358839208008</v>
      </c>
      <c r="F12" s="124">
        <v>120061</v>
      </c>
      <c r="G12" s="125">
        <v>1290.0449890472341</v>
      </c>
      <c r="H12" s="124">
        <v>56440</v>
      </c>
      <c r="I12" s="125">
        <v>806.60587898653444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15445</v>
      </c>
      <c r="E13" s="125">
        <v>889.62543800582728</v>
      </c>
      <c r="F13" s="124">
        <v>107805</v>
      </c>
      <c r="G13" s="125">
        <v>1037.2454381522193</v>
      </c>
      <c r="H13" s="124">
        <v>43034</v>
      </c>
      <c r="I13" s="125">
        <v>667.05481131198599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21811</v>
      </c>
      <c r="E14" s="125">
        <v>954.37307276145077</v>
      </c>
      <c r="F14" s="124">
        <v>115437</v>
      </c>
      <c r="G14" s="125">
        <v>1067.1623592955466</v>
      </c>
      <c r="H14" s="124">
        <v>45226</v>
      </c>
      <c r="I14" s="125">
        <v>656.35013841595537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11835</v>
      </c>
      <c r="E15" s="125">
        <v>900.27215885086605</v>
      </c>
      <c r="F15" s="124">
        <v>58551</v>
      </c>
      <c r="G15" s="125">
        <v>1160.6188901982887</v>
      </c>
      <c r="H15" s="124">
        <v>24996</v>
      </c>
      <c r="I15" s="125">
        <v>740.54526724275888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21298</v>
      </c>
      <c r="E16" s="125">
        <v>883.33605737627954</v>
      </c>
      <c r="F16" s="124">
        <v>80602</v>
      </c>
      <c r="G16" s="125">
        <v>1029.7855373315799</v>
      </c>
      <c r="H16" s="124">
        <v>36373</v>
      </c>
      <c r="I16" s="125">
        <v>691.22543315096357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30001</v>
      </c>
      <c r="E17" s="125">
        <v>1008.6313416219458</v>
      </c>
      <c r="F17" s="124">
        <v>166745</v>
      </c>
      <c r="G17" s="125">
        <v>1145.1488931602146</v>
      </c>
      <c r="H17" s="124">
        <v>66180</v>
      </c>
      <c r="I17" s="125">
        <v>720.64224433363552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58232</v>
      </c>
      <c r="E18" s="125">
        <v>929.07601645143575</v>
      </c>
      <c r="F18" s="124">
        <v>220302</v>
      </c>
      <c r="G18" s="125">
        <v>1181.0182178554894</v>
      </c>
      <c r="H18" s="124">
        <v>91151</v>
      </c>
      <c r="I18" s="125">
        <v>754.70808263211586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21992</v>
      </c>
      <c r="E20" s="119">
        <v>1096.406288650418</v>
      </c>
      <c r="F20" s="118">
        <v>201214</v>
      </c>
      <c r="G20" s="119">
        <v>1316.4814897074757</v>
      </c>
      <c r="H20" s="118">
        <v>73774</v>
      </c>
      <c r="I20" s="119">
        <v>819.0189013744681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5217</v>
      </c>
      <c r="E21" s="125">
        <v>993.84524247651905</v>
      </c>
      <c r="F21" s="124">
        <v>33618</v>
      </c>
      <c r="G21" s="125">
        <v>1192.5989690046999</v>
      </c>
      <c r="H21" s="124">
        <v>13048</v>
      </c>
      <c r="I21" s="125">
        <v>760.51748083997552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3328</v>
      </c>
      <c r="E22" s="125">
        <v>1000.0495522836538</v>
      </c>
      <c r="F22" s="124">
        <v>22935</v>
      </c>
      <c r="G22" s="125">
        <v>1202.8972984521477</v>
      </c>
      <c r="H22" s="124">
        <v>8412</v>
      </c>
      <c r="I22" s="125">
        <v>741.68689372325252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13447</v>
      </c>
      <c r="E23" s="125">
        <v>1160.0439919684688</v>
      </c>
      <c r="F23" s="124">
        <v>144661</v>
      </c>
      <c r="G23" s="125">
        <v>1363.2787329688031</v>
      </c>
      <c r="H23" s="124">
        <v>52314</v>
      </c>
      <c r="I23" s="125">
        <v>846.04500114692064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26911</v>
      </c>
      <c r="E25" s="119">
        <v>1179.2931221433614</v>
      </c>
      <c r="F25" s="118">
        <v>183035</v>
      </c>
      <c r="G25" s="119">
        <v>1502.4176776026447</v>
      </c>
      <c r="H25" s="118">
        <v>78980</v>
      </c>
      <c r="I25" s="119">
        <v>890.21484489744228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17820</v>
      </c>
      <c r="E27" s="119">
        <v>967.65935634118966</v>
      </c>
      <c r="F27" s="118">
        <v>132325</v>
      </c>
      <c r="G27" s="119">
        <v>1160.448344228226</v>
      </c>
      <c r="H27" s="118">
        <v>44897</v>
      </c>
      <c r="I27" s="119">
        <v>702.72431164665795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49498</v>
      </c>
      <c r="E29" s="119">
        <v>981.08158046789754</v>
      </c>
      <c r="F29" s="118">
        <v>196187</v>
      </c>
      <c r="G29" s="119">
        <v>1160.957975248105</v>
      </c>
      <c r="H29" s="118">
        <v>82049</v>
      </c>
      <c r="I29" s="119">
        <v>734.90563175663317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27345</v>
      </c>
      <c r="E30" s="125">
        <v>1025.7050956299142</v>
      </c>
      <c r="F30" s="124">
        <v>101738</v>
      </c>
      <c r="G30" s="125">
        <v>1177.3142798167842</v>
      </c>
      <c r="H30" s="124">
        <v>42210</v>
      </c>
      <c r="I30" s="125">
        <v>740.99327126273397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22153</v>
      </c>
      <c r="E31" s="125">
        <v>925.99964925743689</v>
      </c>
      <c r="F31" s="124">
        <v>94449</v>
      </c>
      <c r="G31" s="125">
        <v>1143.3393904646953</v>
      </c>
      <c r="H31" s="124">
        <v>39839</v>
      </c>
      <c r="I31" s="125">
        <v>728.45568914882404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13079</v>
      </c>
      <c r="E33" s="119">
        <v>1080.4840270662894</v>
      </c>
      <c r="F33" s="118">
        <v>89533</v>
      </c>
      <c r="G33" s="119">
        <v>1334.9017962092191</v>
      </c>
      <c r="H33" s="118">
        <v>35228</v>
      </c>
      <c r="I33" s="119">
        <v>817.69634552060847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46096</v>
      </c>
      <c r="E35" s="119">
        <v>1033.7445589639015</v>
      </c>
      <c r="F35" s="118">
        <v>396027</v>
      </c>
      <c r="G35" s="119">
        <v>1246.0546818272478</v>
      </c>
      <c r="H35" s="118">
        <v>151344</v>
      </c>
      <c r="I35" s="119">
        <v>772.4535266677243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3004</v>
      </c>
      <c r="E36" s="125">
        <v>907.21960053262308</v>
      </c>
      <c r="F36" s="124">
        <v>24393</v>
      </c>
      <c r="G36" s="125">
        <v>1079.6337461566843</v>
      </c>
      <c r="H36" s="124">
        <v>9890</v>
      </c>
      <c r="I36" s="125">
        <v>717.84793023255827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4780</v>
      </c>
      <c r="E37" s="125">
        <v>1149.301158995816</v>
      </c>
      <c r="F37" s="124">
        <v>62559</v>
      </c>
      <c r="G37" s="125">
        <v>1326.711413385764</v>
      </c>
      <c r="H37" s="124">
        <v>20851</v>
      </c>
      <c r="I37" s="125">
        <v>795.58802311639738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13570</v>
      </c>
      <c r="E38" s="125">
        <v>1096.9064163596167</v>
      </c>
      <c r="F38" s="124">
        <v>86273</v>
      </c>
      <c r="G38" s="125">
        <v>1246.4335395778517</v>
      </c>
      <c r="H38" s="124">
        <v>34879</v>
      </c>
      <c r="I38" s="125">
        <v>753.89225035121422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3901</v>
      </c>
      <c r="E39" s="125">
        <v>1003.6401332991541</v>
      </c>
      <c r="F39" s="124">
        <v>26748</v>
      </c>
      <c r="G39" s="125">
        <v>1288.3542866756393</v>
      </c>
      <c r="H39" s="124">
        <v>10437</v>
      </c>
      <c r="I39" s="125">
        <v>799.2334665133659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5314</v>
      </c>
      <c r="E40" s="125">
        <v>976.74464057207365</v>
      </c>
      <c r="F40" s="124">
        <v>52179</v>
      </c>
      <c r="G40" s="125">
        <v>1150.908064930336</v>
      </c>
      <c r="H40" s="124">
        <v>20301</v>
      </c>
      <c r="I40" s="125">
        <v>739.39701098468049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2391</v>
      </c>
      <c r="E41" s="125">
        <v>949.9640066917608</v>
      </c>
      <c r="F41" s="124">
        <v>22045</v>
      </c>
      <c r="G41" s="125">
        <v>1191.0092923565435</v>
      </c>
      <c r="H41" s="124">
        <v>8578</v>
      </c>
      <c r="I41" s="125">
        <v>746.23105385870838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1204</v>
      </c>
      <c r="E42" s="125">
        <v>1024.3872674418606</v>
      </c>
      <c r="F42" s="124">
        <v>15153</v>
      </c>
      <c r="G42" s="125">
        <v>1175.4455850326667</v>
      </c>
      <c r="H42" s="124">
        <v>5274</v>
      </c>
      <c r="I42" s="125">
        <v>720.67254076602194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9645</v>
      </c>
      <c r="E43" s="125">
        <v>1015.5963421461898</v>
      </c>
      <c r="F43" s="124">
        <v>75997</v>
      </c>
      <c r="G43" s="125">
        <v>1395.8107866099976</v>
      </c>
      <c r="H43" s="124">
        <v>28231</v>
      </c>
      <c r="I43" s="125">
        <v>863.6537876802098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2287</v>
      </c>
      <c r="E44" s="125">
        <v>936.48788369042416</v>
      </c>
      <c r="F44" s="124">
        <v>30680</v>
      </c>
      <c r="G44" s="125">
        <v>1041.2516267926987</v>
      </c>
      <c r="H44" s="124">
        <v>12903</v>
      </c>
      <c r="I44" s="125">
        <v>696.50247151825147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44278</v>
      </c>
      <c r="E46" s="119">
        <v>951.47097226613641</v>
      </c>
      <c r="F46" s="118">
        <v>223844</v>
      </c>
      <c r="G46" s="119">
        <v>1165.2133777541503</v>
      </c>
      <c r="H46" s="118">
        <v>95702</v>
      </c>
      <c r="I46" s="119">
        <v>767.72181417316256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6976</v>
      </c>
      <c r="E47" s="125">
        <v>955.79538990825699</v>
      </c>
      <c r="F47" s="124">
        <v>44013</v>
      </c>
      <c r="G47" s="125">
        <v>1117.0248833299254</v>
      </c>
      <c r="H47" s="124">
        <v>18634</v>
      </c>
      <c r="I47" s="125">
        <v>740.14483846731775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14671</v>
      </c>
      <c r="E48" s="125">
        <v>936.68800218117372</v>
      </c>
      <c r="F48" s="124">
        <v>53901</v>
      </c>
      <c r="G48" s="125">
        <v>1190.7408997977775</v>
      </c>
      <c r="H48" s="124">
        <v>26789</v>
      </c>
      <c r="I48" s="125">
        <v>794.15375527268657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6267</v>
      </c>
      <c r="E49" s="125">
        <v>889.5223041327589</v>
      </c>
      <c r="F49" s="124">
        <v>25209</v>
      </c>
      <c r="G49" s="125">
        <v>1055.2181538339482</v>
      </c>
      <c r="H49" s="124">
        <v>11124</v>
      </c>
      <c r="I49" s="125">
        <v>729.71663969795054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5661</v>
      </c>
      <c r="E50" s="125">
        <v>1060.1434817170111</v>
      </c>
      <c r="F50" s="124">
        <v>26571</v>
      </c>
      <c r="G50" s="125">
        <v>1336.2135948966923</v>
      </c>
      <c r="H50" s="124">
        <v>9431</v>
      </c>
      <c r="I50" s="125">
        <v>828.5956515745944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10703</v>
      </c>
      <c r="E51" s="125">
        <v>947.71044193216846</v>
      </c>
      <c r="F51" s="124">
        <v>74150</v>
      </c>
      <c r="G51" s="125">
        <v>1151.3790428860418</v>
      </c>
      <c r="H51" s="124">
        <v>29724</v>
      </c>
      <c r="I51" s="125">
        <v>756.09661216525353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159783</v>
      </c>
      <c r="E53" s="119">
        <v>1136.3060906354247</v>
      </c>
      <c r="F53" s="118">
        <v>1152970</v>
      </c>
      <c r="G53" s="119">
        <v>1280.2501488330149</v>
      </c>
      <c r="H53" s="118">
        <v>391319</v>
      </c>
      <c r="I53" s="119">
        <v>791.7997232692511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119847</v>
      </c>
      <c r="E54" s="125">
        <v>1172.5456765709612</v>
      </c>
      <c r="F54" s="124">
        <v>868866</v>
      </c>
      <c r="G54" s="125">
        <v>1318.4691016336233</v>
      </c>
      <c r="H54" s="124">
        <v>291234</v>
      </c>
      <c r="I54" s="125">
        <v>819.72144766751137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12610</v>
      </c>
      <c r="E55" s="125">
        <v>1005.1981237113401</v>
      </c>
      <c r="F55" s="124">
        <v>108872</v>
      </c>
      <c r="G55" s="125">
        <v>1147.9771974428688</v>
      </c>
      <c r="H55" s="124">
        <v>35954</v>
      </c>
      <c r="I55" s="125">
        <v>694.27264810591316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10440</v>
      </c>
      <c r="E56" s="125">
        <v>1009.6675651340995</v>
      </c>
      <c r="F56" s="124">
        <v>62667</v>
      </c>
      <c r="G56" s="125">
        <v>1109.2341355099177</v>
      </c>
      <c r="H56" s="124">
        <v>24177</v>
      </c>
      <c r="I56" s="125">
        <v>678.18215452702987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16886</v>
      </c>
      <c r="E57" s="125">
        <v>1055.3024197560112</v>
      </c>
      <c r="F57" s="124">
        <v>112565</v>
      </c>
      <c r="G57" s="125">
        <v>1208.3870708479544</v>
      </c>
      <c r="H57" s="124">
        <v>39954</v>
      </c>
      <c r="I57" s="125">
        <v>744.78728237473092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95469</v>
      </c>
      <c r="E59" s="119">
        <v>984.77220249505046</v>
      </c>
      <c r="F59" s="118">
        <v>639144</v>
      </c>
      <c r="G59" s="119">
        <v>1148.9023835786611</v>
      </c>
      <c r="H59" s="118">
        <v>243510</v>
      </c>
      <c r="I59" s="119">
        <v>730.76681602398241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23310</v>
      </c>
      <c r="E60" s="125">
        <v>935.90411711711704</v>
      </c>
      <c r="F60" s="124">
        <v>212053</v>
      </c>
      <c r="G60" s="125">
        <v>1070.580064417858</v>
      </c>
      <c r="H60" s="124">
        <v>80626</v>
      </c>
      <c r="I60" s="125">
        <v>706.11778706620692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13365</v>
      </c>
      <c r="E61" s="125">
        <v>999.2572315750092</v>
      </c>
      <c r="F61" s="124">
        <v>86572</v>
      </c>
      <c r="G61" s="125">
        <v>1097.22802430347</v>
      </c>
      <c r="H61" s="124">
        <v>30156</v>
      </c>
      <c r="I61" s="125">
        <v>703.21322688685507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58794</v>
      </c>
      <c r="E62" s="125">
        <v>1000.854160798721</v>
      </c>
      <c r="F62" s="124">
        <v>340519</v>
      </c>
      <c r="G62" s="125">
        <v>1210.8138639253609</v>
      </c>
      <c r="H62" s="124">
        <v>132728</v>
      </c>
      <c r="I62" s="125">
        <v>752.00015520462898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27494</v>
      </c>
      <c r="E64" s="119">
        <v>878.80183021750167</v>
      </c>
      <c r="F64" s="118">
        <v>133557</v>
      </c>
      <c r="G64" s="119">
        <v>1044.4099502085251</v>
      </c>
      <c r="H64" s="118">
        <v>59944</v>
      </c>
      <c r="I64" s="119">
        <v>710.90593937675146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17248</v>
      </c>
      <c r="E65" s="125">
        <v>872.64217532467535</v>
      </c>
      <c r="F65" s="124">
        <v>75765</v>
      </c>
      <c r="G65" s="125">
        <v>1059.8004759453574</v>
      </c>
      <c r="H65" s="124">
        <v>35768</v>
      </c>
      <c r="I65" s="125">
        <v>727.85704959740553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10246</v>
      </c>
      <c r="E66" s="125">
        <v>889.17092328713659</v>
      </c>
      <c r="F66" s="124">
        <v>57792</v>
      </c>
      <c r="G66" s="125">
        <v>1024.2330540559246</v>
      </c>
      <c r="H66" s="124">
        <v>24176</v>
      </c>
      <c r="I66" s="125">
        <v>685.82704665784252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71263</v>
      </c>
      <c r="E68" s="119">
        <v>939.98147902838787</v>
      </c>
      <c r="F68" s="118">
        <v>481982</v>
      </c>
      <c r="G68" s="119">
        <v>1063.2134122228631</v>
      </c>
      <c r="H68" s="118">
        <v>184617</v>
      </c>
      <c r="I68" s="119">
        <v>658.37410384742429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26467</v>
      </c>
      <c r="E69" s="125">
        <v>944.5073551970379</v>
      </c>
      <c r="F69" s="124">
        <v>189495</v>
      </c>
      <c r="G69" s="125">
        <v>1121.7729218712893</v>
      </c>
      <c r="H69" s="124">
        <v>74097</v>
      </c>
      <c r="I69" s="125">
        <v>697.96007395711024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10798</v>
      </c>
      <c r="E70" s="125">
        <v>921.26924986108531</v>
      </c>
      <c r="F70" s="124">
        <v>71737</v>
      </c>
      <c r="G70" s="125">
        <v>947.3439674087291</v>
      </c>
      <c r="H70" s="124">
        <v>27597</v>
      </c>
      <c r="I70" s="125">
        <v>569.14653658006318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11144</v>
      </c>
      <c r="E71" s="125">
        <v>960.5487141062456</v>
      </c>
      <c r="F71" s="124">
        <v>66813</v>
      </c>
      <c r="G71" s="125">
        <v>891.59886025174717</v>
      </c>
      <c r="H71" s="124">
        <v>24730</v>
      </c>
      <c r="I71" s="125">
        <v>573.75975737970077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22854</v>
      </c>
      <c r="E72" s="125">
        <v>933.55227706309631</v>
      </c>
      <c r="F72" s="124">
        <v>153937</v>
      </c>
      <c r="G72" s="125">
        <v>1119.6096986429513</v>
      </c>
      <c r="H72" s="124">
        <v>58193</v>
      </c>
      <c r="I72" s="125">
        <v>686.24213496468644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85308</v>
      </c>
      <c r="E74" s="119">
        <v>1119.2945347446898</v>
      </c>
      <c r="F74" s="118">
        <v>810781</v>
      </c>
      <c r="G74" s="119">
        <v>1457.3876409042641</v>
      </c>
      <c r="H74" s="118">
        <v>271964</v>
      </c>
      <c r="I74" s="119">
        <v>891.99955788266107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30200</v>
      </c>
      <c r="E76" s="119">
        <v>935.10512880794704</v>
      </c>
      <c r="F76" s="118">
        <v>148940</v>
      </c>
      <c r="G76" s="119">
        <v>1120.7465000000002</v>
      </c>
      <c r="H76" s="118">
        <v>61823</v>
      </c>
      <c r="I76" s="119">
        <v>713.92553709784374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10431</v>
      </c>
      <c r="E78" s="119">
        <v>1223.4306442335346</v>
      </c>
      <c r="F78" s="118">
        <v>96153</v>
      </c>
      <c r="G78" s="119">
        <v>1413.5079601260491</v>
      </c>
      <c r="H78" s="118">
        <v>29747</v>
      </c>
      <c r="I78" s="119">
        <v>859.47559014354385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40614</v>
      </c>
      <c r="E80" s="119">
        <v>1327.6180895750231</v>
      </c>
      <c r="F80" s="118">
        <v>375150</v>
      </c>
      <c r="G80" s="119">
        <v>1537.4934907370377</v>
      </c>
      <c r="H80" s="118">
        <v>134685</v>
      </c>
      <c r="I80" s="119">
        <v>947.7930986375618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6301</v>
      </c>
      <c r="E81" s="125">
        <v>1314.2162783685128</v>
      </c>
      <c r="F81" s="124">
        <v>54629</v>
      </c>
      <c r="G81" s="125">
        <v>1551.075606362921</v>
      </c>
      <c r="H81" s="124">
        <v>17116</v>
      </c>
      <c r="I81" s="125">
        <v>936.02889284879632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12618</v>
      </c>
      <c r="E82" s="125">
        <v>1355.8960540497706</v>
      </c>
      <c r="F82" s="124">
        <v>130814</v>
      </c>
      <c r="G82" s="125">
        <v>1486.7061649364746</v>
      </c>
      <c r="H82" s="124">
        <v>43593</v>
      </c>
      <c r="I82" s="125">
        <v>924.27860115156113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21695</v>
      </c>
      <c r="E83" s="125">
        <v>1315.0637432588153</v>
      </c>
      <c r="F83" s="124">
        <v>189707</v>
      </c>
      <c r="G83" s="125">
        <v>1568.60312740173</v>
      </c>
      <c r="H83" s="124">
        <v>73976</v>
      </c>
      <c r="I83" s="125">
        <v>964.37176787066062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4572</v>
      </c>
      <c r="E85" s="119">
        <v>1064.6473600174979</v>
      </c>
      <c r="F85" s="118">
        <v>48857</v>
      </c>
      <c r="G85" s="119">
        <v>1203.2333395419284</v>
      </c>
      <c r="H85" s="118">
        <v>16003</v>
      </c>
      <c r="I85" s="119">
        <v>766.72538274073611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974</v>
      </c>
      <c r="E87" s="125">
        <v>1200.5240041067761</v>
      </c>
      <c r="F87" s="124">
        <v>4425</v>
      </c>
      <c r="G87" s="125">
        <v>1368.937466666667</v>
      </c>
      <c r="H87" s="124">
        <v>2652</v>
      </c>
      <c r="I87" s="125">
        <v>836.41526772247346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1277</v>
      </c>
      <c r="E88" s="128">
        <v>1143.7627486296008</v>
      </c>
      <c r="F88" s="127">
        <v>3981</v>
      </c>
      <c r="G88" s="128">
        <v>1325.2512484300428</v>
      </c>
      <c r="H88" s="127">
        <v>2237</v>
      </c>
      <c r="I88" s="128">
        <v>783.3252570406795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1"/>
      <c r="B90" s="401"/>
      <c r="C90" s="398" t="s">
        <v>45</v>
      </c>
      <c r="D90" s="399">
        <v>952409</v>
      </c>
      <c r="E90" s="400">
        <v>1035.2775991407059</v>
      </c>
      <c r="F90" s="399">
        <v>6253855</v>
      </c>
      <c r="G90" s="400">
        <v>1254.950235958459</v>
      </c>
      <c r="H90" s="399">
        <v>2352401</v>
      </c>
      <c r="I90" s="400">
        <v>779.06780339746581</v>
      </c>
      <c r="J90" s="39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8"/>
      <c r="B91" s="319"/>
      <c r="C91" s="327"/>
      <c r="D91" s="327"/>
      <c r="E91" s="327"/>
      <c r="F91" s="327"/>
      <c r="G91" s="327"/>
      <c r="H91" s="327"/>
      <c r="I91" s="327"/>
      <c r="J91" s="327"/>
    </row>
    <row r="92" spans="1:234" ht="18" customHeight="1">
      <c r="A92" s="318"/>
      <c r="B92" s="393"/>
      <c r="C92" s="327"/>
      <c r="D92" s="328"/>
      <c r="E92" s="394"/>
      <c r="F92" s="328"/>
      <c r="G92" s="394"/>
      <c r="H92" s="328"/>
      <c r="I92" s="394"/>
      <c r="J92" s="327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83" sqref="L8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Julio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9" t="s">
        <v>166</v>
      </c>
      <c r="C7" s="581" t="s">
        <v>47</v>
      </c>
      <c r="D7" s="388" t="s">
        <v>107</v>
      </c>
      <c r="E7" s="389"/>
      <c r="F7" s="388" t="s">
        <v>108</v>
      </c>
      <c r="G7" s="388"/>
      <c r="H7" s="388" t="s">
        <v>45</v>
      </c>
      <c r="I7" s="388"/>
      <c r="J7" s="140"/>
      <c r="M7" s="141"/>
    </row>
    <row r="8" spans="1:234" ht="24" customHeight="1">
      <c r="A8" s="318"/>
      <c r="B8" s="580"/>
      <c r="C8" s="582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70149</v>
      </c>
      <c r="E10" s="119">
        <v>413.84841907938801</v>
      </c>
      <c r="F10" s="118">
        <v>11620</v>
      </c>
      <c r="G10" s="119">
        <v>607.74796643717707</v>
      </c>
      <c r="H10" s="118">
        <v>1614795</v>
      </c>
      <c r="I10" s="119">
        <v>974.86933243538658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5383</v>
      </c>
      <c r="E11" s="125">
        <v>372.65670443990336</v>
      </c>
      <c r="F11" s="124">
        <v>485</v>
      </c>
      <c r="G11" s="125">
        <v>589.51105154639174</v>
      </c>
      <c r="H11" s="124">
        <v>110601</v>
      </c>
      <c r="I11" s="125">
        <v>885.80312926646195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10616</v>
      </c>
      <c r="E12" s="125">
        <v>443.24994913338355</v>
      </c>
      <c r="F12" s="124">
        <v>2589</v>
      </c>
      <c r="G12" s="125">
        <v>629.66645809192732</v>
      </c>
      <c r="H12" s="124">
        <v>226474</v>
      </c>
      <c r="I12" s="125">
        <v>1080.7765277250367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7036</v>
      </c>
      <c r="E13" s="125">
        <v>412.73288089823762</v>
      </c>
      <c r="F13" s="124">
        <v>1317</v>
      </c>
      <c r="G13" s="125">
        <v>590.25663629460905</v>
      </c>
      <c r="H13" s="124">
        <v>174637</v>
      </c>
      <c r="I13" s="125">
        <v>904.43550129697576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7963</v>
      </c>
      <c r="E14" s="125">
        <v>399.19581439156093</v>
      </c>
      <c r="F14" s="124">
        <v>1439</v>
      </c>
      <c r="G14" s="125">
        <v>593.5455733148018</v>
      </c>
      <c r="H14" s="124">
        <v>191876</v>
      </c>
      <c r="I14" s="125">
        <v>926.2380499385016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4404</v>
      </c>
      <c r="E15" s="125">
        <v>416.13876475930977</v>
      </c>
      <c r="F15" s="124">
        <v>734</v>
      </c>
      <c r="G15" s="125">
        <v>635.14331062670306</v>
      </c>
      <c r="H15" s="124">
        <v>100520</v>
      </c>
      <c r="I15" s="125">
        <v>989.05349631914089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5671</v>
      </c>
      <c r="E16" s="125">
        <v>399.37975312995951</v>
      </c>
      <c r="F16" s="124">
        <v>803</v>
      </c>
      <c r="G16" s="125">
        <v>552.53886674968851</v>
      </c>
      <c r="H16" s="124">
        <v>144747</v>
      </c>
      <c r="I16" s="125">
        <v>895.81531361617169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12854</v>
      </c>
      <c r="E17" s="125">
        <v>404.48938229344964</v>
      </c>
      <c r="F17" s="124">
        <v>1587</v>
      </c>
      <c r="G17" s="125">
        <v>603.89298046628858</v>
      </c>
      <c r="H17" s="124">
        <v>277367</v>
      </c>
      <c r="I17" s="125">
        <v>991.67380935727783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16222</v>
      </c>
      <c r="E18" s="125">
        <v>427.80490753297988</v>
      </c>
      <c r="F18" s="124">
        <v>2666</v>
      </c>
      <c r="G18" s="125">
        <v>617.46808702175542</v>
      </c>
      <c r="H18" s="124">
        <v>388573</v>
      </c>
      <c r="I18" s="125">
        <v>1007.9471491585883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9530</v>
      </c>
      <c r="E20" s="119">
        <v>451.52955718782789</v>
      </c>
      <c r="F20" s="118">
        <v>844</v>
      </c>
      <c r="G20" s="119">
        <v>683.08494075829378</v>
      </c>
      <c r="H20" s="118">
        <v>307354</v>
      </c>
      <c r="I20" s="119">
        <v>1152.7703376887891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1676</v>
      </c>
      <c r="E21" s="125">
        <v>431.36224343675417</v>
      </c>
      <c r="F21" s="124">
        <v>92</v>
      </c>
      <c r="G21" s="125">
        <v>614.29706521739126</v>
      </c>
      <c r="H21" s="124">
        <v>53651</v>
      </c>
      <c r="I21" s="125">
        <v>1043.4175189651642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1062</v>
      </c>
      <c r="E22" s="125">
        <v>436.00547080979288</v>
      </c>
      <c r="F22" s="124">
        <v>102</v>
      </c>
      <c r="G22" s="125">
        <v>661.05794117647065</v>
      </c>
      <c r="H22" s="124">
        <v>35839</v>
      </c>
      <c r="I22" s="125">
        <v>1051.5402304751801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6792</v>
      </c>
      <c r="E23" s="125">
        <v>458.93341431095411</v>
      </c>
      <c r="F23" s="124">
        <v>650</v>
      </c>
      <c r="G23" s="125">
        <v>696.27761538461527</v>
      </c>
      <c r="H23" s="124">
        <v>217864</v>
      </c>
      <c r="I23" s="125">
        <v>1196.3519936290534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8825</v>
      </c>
      <c r="E25" s="119">
        <v>530.69634447592068</v>
      </c>
      <c r="F25" s="118">
        <v>1847</v>
      </c>
      <c r="G25" s="119">
        <v>861.78098538170002</v>
      </c>
      <c r="H25" s="118">
        <v>299598</v>
      </c>
      <c r="I25" s="119">
        <v>1279.4319387979904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6181</v>
      </c>
      <c r="E27" s="119">
        <v>381.39061640511244</v>
      </c>
      <c r="F27" s="118">
        <v>120</v>
      </c>
      <c r="G27" s="119">
        <v>640.1975000000001</v>
      </c>
      <c r="H27" s="118">
        <v>201343</v>
      </c>
      <c r="I27" s="119">
        <v>1017.0923717238744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16695</v>
      </c>
      <c r="E29" s="119">
        <v>412.7153327343517</v>
      </c>
      <c r="F29" s="118">
        <v>2366</v>
      </c>
      <c r="G29" s="119">
        <v>622.40355029585805</v>
      </c>
      <c r="H29" s="118">
        <v>346795</v>
      </c>
      <c r="I29" s="119">
        <v>994.78827497512918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9320</v>
      </c>
      <c r="E30" s="125">
        <v>417.0861534334764</v>
      </c>
      <c r="F30" s="124">
        <v>1541</v>
      </c>
      <c r="G30" s="125">
        <v>611.21203763789742</v>
      </c>
      <c r="H30" s="124">
        <v>182154</v>
      </c>
      <c r="I30" s="125">
        <v>1009.7607119250744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7375</v>
      </c>
      <c r="E31" s="125">
        <v>407.19180067796611</v>
      </c>
      <c r="F31" s="124">
        <v>825</v>
      </c>
      <c r="G31" s="125">
        <v>643.30793939393936</v>
      </c>
      <c r="H31" s="124">
        <v>164641</v>
      </c>
      <c r="I31" s="125">
        <v>978.22320746351136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4578</v>
      </c>
      <c r="E33" s="119">
        <v>478.14742027086066</v>
      </c>
      <c r="F33" s="118">
        <v>1321</v>
      </c>
      <c r="G33" s="119">
        <v>695.60304314912946</v>
      </c>
      <c r="H33" s="118">
        <v>143739</v>
      </c>
      <c r="I33" s="119">
        <v>1151.8312391209076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19320</v>
      </c>
      <c r="E35" s="119">
        <v>473.57871583850954</v>
      </c>
      <c r="F35" s="118">
        <v>3881</v>
      </c>
      <c r="G35" s="119">
        <v>649.43375676372068</v>
      </c>
      <c r="H35" s="118">
        <v>616668</v>
      </c>
      <c r="I35" s="119">
        <v>1085.9960082410632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1304</v>
      </c>
      <c r="E36" s="125">
        <v>468.13848926380365</v>
      </c>
      <c r="F36" s="124">
        <v>238</v>
      </c>
      <c r="G36" s="125">
        <v>568.03689075630234</v>
      </c>
      <c r="H36" s="124">
        <v>38829</v>
      </c>
      <c r="I36" s="125">
        <v>950.47400267840999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2879</v>
      </c>
      <c r="E37" s="125">
        <v>469.94173324070857</v>
      </c>
      <c r="F37" s="124">
        <v>321</v>
      </c>
      <c r="G37" s="125">
        <v>691.02919003115278</v>
      </c>
      <c r="H37" s="124">
        <v>91390</v>
      </c>
      <c r="I37" s="125">
        <v>1167.0312653463179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4142</v>
      </c>
      <c r="E38" s="125">
        <v>482.8742515692901</v>
      </c>
      <c r="F38" s="124">
        <v>1065</v>
      </c>
      <c r="G38" s="125">
        <v>716.75693896713608</v>
      </c>
      <c r="H38" s="124">
        <v>139929</v>
      </c>
      <c r="I38" s="125">
        <v>1082.5275669803966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1364</v>
      </c>
      <c r="E39" s="125">
        <v>488.57560117302046</v>
      </c>
      <c r="F39" s="124">
        <v>309</v>
      </c>
      <c r="G39" s="125">
        <v>676.30110032362472</v>
      </c>
      <c r="H39" s="124">
        <v>42759</v>
      </c>
      <c r="I39" s="125">
        <v>1113.0544322832623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2587</v>
      </c>
      <c r="E40" s="125">
        <v>477.79865867800538</v>
      </c>
      <c r="F40" s="124">
        <v>645</v>
      </c>
      <c r="G40" s="125">
        <v>599.4011162790697</v>
      </c>
      <c r="H40" s="124">
        <v>81026</v>
      </c>
      <c r="I40" s="125">
        <v>1010.5007097721718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1139</v>
      </c>
      <c r="E41" s="125">
        <v>445.79260755048301</v>
      </c>
      <c r="F41" s="124">
        <v>131</v>
      </c>
      <c r="G41" s="125">
        <v>601.83167938931297</v>
      </c>
      <c r="H41" s="124">
        <v>34284</v>
      </c>
      <c r="I41" s="125">
        <v>1035.9039639481973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704</v>
      </c>
      <c r="E42" s="125">
        <v>471.55937499999999</v>
      </c>
      <c r="F42" s="124">
        <v>86</v>
      </c>
      <c r="G42" s="125">
        <v>633.18779069767436</v>
      </c>
      <c r="H42" s="124">
        <v>22421</v>
      </c>
      <c r="I42" s="125">
        <v>1036.1780540564648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3582</v>
      </c>
      <c r="E43" s="125">
        <v>476.32961194863202</v>
      </c>
      <c r="F43" s="124">
        <v>673</v>
      </c>
      <c r="G43" s="125">
        <v>665.34500742942055</v>
      </c>
      <c r="H43" s="124">
        <v>118128</v>
      </c>
      <c r="I43" s="125">
        <v>1205.5453322666938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1619</v>
      </c>
      <c r="E44" s="125">
        <v>455.60858554663366</v>
      </c>
      <c r="F44" s="124">
        <v>413</v>
      </c>
      <c r="G44" s="125">
        <v>540.99532687651333</v>
      </c>
      <c r="H44" s="124">
        <v>47902</v>
      </c>
      <c r="I44" s="125">
        <v>919.28062419105709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14977</v>
      </c>
      <c r="E46" s="119">
        <v>433.79297189023185</v>
      </c>
      <c r="F46" s="118">
        <v>2586</v>
      </c>
      <c r="G46" s="119">
        <v>578.72112529002311</v>
      </c>
      <c r="H46" s="118">
        <v>381387</v>
      </c>
      <c r="I46" s="119">
        <v>1007.9558513268676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2958</v>
      </c>
      <c r="E47" s="125">
        <v>432.99984787018252</v>
      </c>
      <c r="F47" s="124">
        <v>725</v>
      </c>
      <c r="G47" s="125">
        <v>545.67966896551729</v>
      </c>
      <c r="H47" s="124">
        <v>73306</v>
      </c>
      <c r="I47" s="125">
        <v>972.62891250375128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4212</v>
      </c>
      <c r="E48" s="125">
        <v>454.46761633428304</v>
      </c>
      <c r="F48" s="124">
        <v>854</v>
      </c>
      <c r="G48" s="125">
        <v>610.5886533957846</v>
      </c>
      <c r="H48" s="124">
        <v>100427</v>
      </c>
      <c r="I48" s="125">
        <v>1012.0238599181497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1648</v>
      </c>
      <c r="E49" s="125">
        <v>442.9783191747573</v>
      </c>
      <c r="F49" s="124">
        <v>318</v>
      </c>
      <c r="G49" s="125">
        <v>567.67468553459116</v>
      </c>
      <c r="H49" s="124">
        <v>44566</v>
      </c>
      <c r="I49" s="125">
        <v>924.55116995018648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1600</v>
      </c>
      <c r="E50" s="125">
        <v>442.13887500000004</v>
      </c>
      <c r="F50" s="124">
        <v>115</v>
      </c>
      <c r="G50" s="125">
        <v>658.7928695652173</v>
      </c>
      <c r="H50" s="124">
        <v>43378</v>
      </c>
      <c r="I50" s="125">
        <v>1155.0480116648996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4559</v>
      </c>
      <c r="E51" s="125">
        <v>408.95716604518537</v>
      </c>
      <c r="F51" s="124">
        <v>574</v>
      </c>
      <c r="G51" s="125">
        <v>563.1195644599303</v>
      </c>
      <c r="H51" s="124">
        <v>119710</v>
      </c>
      <c r="I51" s="125">
        <v>1003.9260123632115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50654</v>
      </c>
      <c r="E53" s="119">
        <v>434.78494649978262</v>
      </c>
      <c r="F53" s="118">
        <v>1353</v>
      </c>
      <c r="G53" s="119">
        <v>703.81591278640076</v>
      </c>
      <c r="H53" s="118">
        <v>1756079</v>
      </c>
      <c r="I53" s="119">
        <v>1133.4766520754474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37367</v>
      </c>
      <c r="E54" s="125">
        <v>449.56310996333656</v>
      </c>
      <c r="F54" s="124">
        <v>1055</v>
      </c>
      <c r="G54" s="125">
        <v>718.06551658767785</v>
      </c>
      <c r="H54" s="124">
        <v>1318369</v>
      </c>
      <c r="I54" s="125">
        <v>1169.919951166934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4492</v>
      </c>
      <c r="E55" s="125">
        <v>380.0314447907391</v>
      </c>
      <c r="F55" s="124">
        <v>57</v>
      </c>
      <c r="G55" s="125">
        <v>696.60596491228068</v>
      </c>
      <c r="H55" s="124">
        <v>161985</v>
      </c>
      <c r="I55" s="125">
        <v>1014.7038822113161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3251</v>
      </c>
      <c r="E56" s="125">
        <v>395.28950169178711</v>
      </c>
      <c r="F56" s="124">
        <v>61</v>
      </c>
      <c r="G56" s="125">
        <v>633.13114754098376</v>
      </c>
      <c r="H56" s="124">
        <v>100596</v>
      </c>
      <c r="I56" s="125">
        <v>971.94144966002648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5544</v>
      </c>
      <c r="E57" s="125">
        <v>402.70283730158724</v>
      </c>
      <c r="F57" s="124">
        <v>180</v>
      </c>
      <c r="G57" s="125">
        <v>646.53483333333327</v>
      </c>
      <c r="H57" s="124">
        <v>175129</v>
      </c>
      <c r="I57" s="125">
        <v>1061.777998903666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37668</v>
      </c>
      <c r="E59" s="119">
        <v>413.47587846447919</v>
      </c>
      <c r="F59" s="118">
        <v>2630</v>
      </c>
      <c r="G59" s="119">
        <v>626.99104942965766</v>
      </c>
      <c r="H59" s="118">
        <v>1018421</v>
      </c>
      <c r="I59" s="119">
        <v>1004.9891996237311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12448</v>
      </c>
      <c r="E60" s="125">
        <v>386.8740183161953</v>
      </c>
      <c r="F60" s="124">
        <v>1220</v>
      </c>
      <c r="G60" s="125">
        <v>616.0298360655737</v>
      </c>
      <c r="H60" s="124">
        <v>329657</v>
      </c>
      <c r="I60" s="125">
        <v>944.41936998152607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4538</v>
      </c>
      <c r="E61" s="125">
        <v>409.01921992066985</v>
      </c>
      <c r="F61" s="124">
        <v>238</v>
      </c>
      <c r="G61" s="125">
        <v>594.84247899159664</v>
      </c>
      <c r="H61" s="124">
        <v>134869</v>
      </c>
      <c r="I61" s="125">
        <v>975.37682655020808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20682</v>
      </c>
      <c r="E62" s="125">
        <v>430.46477081520163</v>
      </c>
      <c r="F62" s="124">
        <v>1172</v>
      </c>
      <c r="G62" s="125">
        <v>644.92965017064853</v>
      </c>
      <c r="H62" s="124">
        <v>553895</v>
      </c>
      <c r="I62" s="125">
        <v>1048.2484084528655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9680</v>
      </c>
      <c r="E64" s="119">
        <v>428.52729235537186</v>
      </c>
      <c r="F64" s="118">
        <v>2066</v>
      </c>
      <c r="G64" s="119">
        <v>566.36920135527589</v>
      </c>
      <c r="H64" s="118">
        <v>232741</v>
      </c>
      <c r="I64" s="119">
        <v>909.09141848664387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6189</v>
      </c>
      <c r="E65" s="125">
        <v>425.60485215705279</v>
      </c>
      <c r="F65" s="124">
        <v>1441</v>
      </c>
      <c r="G65" s="125">
        <v>563.42056210964608</v>
      </c>
      <c r="H65" s="124">
        <v>136411</v>
      </c>
      <c r="I65" s="125">
        <v>915.08062920145755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3491</v>
      </c>
      <c r="E66" s="125">
        <v>433.70832426238894</v>
      </c>
      <c r="F66" s="124">
        <v>625</v>
      </c>
      <c r="G66" s="125">
        <v>573.16758400000003</v>
      </c>
      <c r="H66" s="124">
        <v>96330</v>
      </c>
      <c r="I66" s="125">
        <v>900.61021613204582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23450</v>
      </c>
      <c r="E68" s="119">
        <v>432.43026567164173</v>
      </c>
      <c r="F68" s="118">
        <v>6815</v>
      </c>
      <c r="G68" s="119">
        <v>566.48800146735118</v>
      </c>
      <c r="H68" s="118">
        <v>768127</v>
      </c>
      <c r="I68" s="119">
        <v>930.81454548531701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9285</v>
      </c>
      <c r="E69" s="125">
        <v>445.67604846526655</v>
      </c>
      <c r="F69" s="124">
        <v>2456</v>
      </c>
      <c r="G69" s="125">
        <v>587.32685260586322</v>
      </c>
      <c r="H69" s="124">
        <v>301800</v>
      </c>
      <c r="I69" s="125">
        <v>977.02438853545402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3033</v>
      </c>
      <c r="E70" s="125">
        <v>429.15481041872744</v>
      </c>
      <c r="F70" s="124">
        <v>1005</v>
      </c>
      <c r="G70" s="125">
        <v>522.03759203980098</v>
      </c>
      <c r="H70" s="124">
        <v>114170</v>
      </c>
      <c r="I70" s="125">
        <v>835.95069492861512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2802</v>
      </c>
      <c r="E71" s="125">
        <v>420.31920057102064</v>
      </c>
      <c r="F71" s="124">
        <v>1209</v>
      </c>
      <c r="G71" s="125">
        <v>530.27976840363942</v>
      </c>
      <c r="H71" s="124">
        <v>106698</v>
      </c>
      <c r="I71" s="125">
        <v>808.66249564190502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8330</v>
      </c>
      <c r="E72" s="125">
        <v>422.93237454981994</v>
      </c>
      <c r="F72" s="124">
        <v>2145</v>
      </c>
      <c r="G72" s="125">
        <v>583.86245221445233</v>
      </c>
      <c r="H72" s="124">
        <v>245459</v>
      </c>
      <c r="I72" s="125">
        <v>971.21988649835669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36055</v>
      </c>
      <c r="E74" s="119">
        <v>472.8256313964776</v>
      </c>
      <c r="F74" s="118">
        <v>2717</v>
      </c>
      <c r="G74" s="119">
        <v>728.62735369893267</v>
      </c>
      <c r="H74" s="118">
        <v>1206825</v>
      </c>
      <c r="I74" s="119">
        <v>1275.0201259254645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11730</v>
      </c>
      <c r="E76" s="119">
        <v>399.91281585677751</v>
      </c>
      <c r="F76" s="118">
        <v>1433</v>
      </c>
      <c r="G76" s="119">
        <v>591.3604884856943</v>
      </c>
      <c r="H76" s="118">
        <v>254126</v>
      </c>
      <c r="I76" s="119">
        <v>963.45739511108593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4262</v>
      </c>
      <c r="E78" s="119">
        <v>462.18745424683249</v>
      </c>
      <c r="F78" s="118">
        <v>390</v>
      </c>
      <c r="G78" s="119">
        <v>686.79558974358986</v>
      </c>
      <c r="H78" s="118">
        <v>140983</v>
      </c>
      <c r="I78" s="119">
        <v>1251.7760973308834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15885</v>
      </c>
      <c r="E80" s="119">
        <v>526.73878879446033</v>
      </c>
      <c r="F80" s="118">
        <v>2247</v>
      </c>
      <c r="G80" s="119">
        <v>798.11403649310205</v>
      </c>
      <c r="H80" s="118">
        <v>568581</v>
      </c>
      <c r="I80" s="119">
        <v>1351.6538286189652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2052</v>
      </c>
      <c r="E81" s="125">
        <v>488.82097465886932</v>
      </c>
      <c r="F81" s="124">
        <v>159</v>
      </c>
      <c r="G81" s="125">
        <v>765.38723270440244</v>
      </c>
      <c r="H81" s="124">
        <v>80257</v>
      </c>
      <c r="I81" s="125">
        <v>1372.5957089101259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4877</v>
      </c>
      <c r="E82" s="125">
        <v>514.48346729546859</v>
      </c>
      <c r="F82" s="124">
        <v>538</v>
      </c>
      <c r="G82" s="125">
        <v>788.21260223048318</v>
      </c>
      <c r="H82" s="124">
        <v>192440</v>
      </c>
      <c r="I82" s="125">
        <v>1324.1319267304095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8956</v>
      </c>
      <c r="E83" s="125">
        <v>542.10017306833402</v>
      </c>
      <c r="F83" s="124">
        <v>1550</v>
      </c>
      <c r="G83" s="125">
        <v>804.90792903225804</v>
      </c>
      <c r="H83" s="124">
        <v>295884</v>
      </c>
      <c r="I83" s="125">
        <v>1363.8734224898942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2044</v>
      </c>
      <c r="E85" s="119">
        <v>430.29067514677109</v>
      </c>
      <c r="F85" s="118">
        <v>165</v>
      </c>
      <c r="G85" s="119">
        <v>620.5981212121211</v>
      </c>
      <c r="H85" s="118">
        <v>71641</v>
      </c>
      <c r="I85" s="119">
        <v>1073.4880603285826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784</v>
      </c>
      <c r="E87" s="125">
        <v>368.46524234693879</v>
      </c>
      <c r="F87" s="124">
        <v>43</v>
      </c>
      <c r="G87" s="125">
        <v>704.90837209302322</v>
      </c>
      <c r="H87" s="124">
        <v>8878</v>
      </c>
      <c r="I87" s="125">
        <v>1099.8220060824508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797</v>
      </c>
      <c r="E88" s="125">
        <v>341.89087829360096</v>
      </c>
      <c r="F88" s="124">
        <v>26</v>
      </c>
      <c r="G88" s="125">
        <v>674.06461538461542</v>
      </c>
      <c r="H88" s="124">
        <v>8318</v>
      </c>
      <c r="I88" s="125">
        <v>1055.3885020437601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1"/>
      <c r="C90" s="392" t="s">
        <v>45</v>
      </c>
      <c r="D90" s="399">
        <v>343264</v>
      </c>
      <c r="E90" s="400">
        <v>438.45061392980256</v>
      </c>
      <c r="F90" s="399">
        <v>44470</v>
      </c>
      <c r="G90" s="400">
        <v>638.32120170901726</v>
      </c>
      <c r="H90" s="399">
        <v>9946399</v>
      </c>
      <c r="I90" s="400">
        <v>1090.4303000492939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19"/>
      <c r="C91" s="327"/>
      <c r="D91" s="327"/>
      <c r="E91" s="327"/>
      <c r="F91" s="327"/>
      <c r="G91" s="327"/>
      <c r="H91" s="327"/>
      <c r="I91" s="327"/>
    </row>
    <row r="92" spans="1:258" ht="18" customHeight="1">
      <c r="B92" s="393"/>
      <c r="C92" s="327"/>
      <c r="D92" s="327"/>
      <c r="E92" s="327"/>
      <c r="F92" s="327"/>
      <c r="G92" s="327"/>
      <c r="H92" s="327"/>
      <c r="I92" s="327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D93" sqref="D9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Julio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3" t="s">
        <v>166</v>
      </c>
      <c r="C7" s="324" t="s">
        <v>47</v>
      </c>
      <c r="D7" s="323" t="s">
        <v>110</v>
      </c>
      <c r="E7" s="325" t="s">
        <v>111</v>
      </c>
      <c r="F7" s="323" t="s">
        <v>112</v>
      </c>
      <c r="G7" s="323" t="s">
        <v>113</v>
      </c>
      <c r="H7" s="323" t="s">
        <v>114</v>
      </c>
      <c r="I7" s="323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1614795</v>
      </c>
      <c r="E9" s="281">
        <v>0.16234971068423859</v>
      </c>
      <c r="F9" s="281">
        <v>9.0066053021125025E-3</v>
      </c>
      <c r="G9" s="192">
        <v>974.86933243538658</v>
      </c>
      <c r="H9" s="281">
        <v>0.89402260042784643</v>
      </c>
      <c r="I9" s="281">
        <v>5.3925911129523829E-2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110601</v>
      </c>
      <c r="E10" s="282">
        <v>1.1119702718541655E-2</v>
      </c>
      <c r="F10" s="282">
        <v>1.1394083489552287E-2</v>
      </c>
      <c r="G10" s="193">
        <v>885.80312926646195</v>
      </c>
      <c r="H10" s="282">
        <v>0.81234273224654374</v>
      </c>
      <c r="I10" s="282">
        <v>5.6132376795266836E-2</v>
      </c>
    </row>
    <row r="11" spans="1:255" s="152" customFormat="1" ht="18" customHeight="1">
      <c r="B11" s="145">
        <v>11</v>
      </c>
      <c r="C11" s="149" t="s">
        <v>54</v>
      </c>
      <c r="D11" s="150">
        <v>226474</v>
      </c>
      <c r="E11" s="282">
        <v>2.2769446510239533E-2</v>
      </c>
      <c r="F11" s="282">
        <v>8.7299678416490334E-3</v>
      </c>
      <c r="G11" s="193">
        <v>1080.7765277250367</v>
      </c>
      <c r="H11" s="282">
        <v>0.99114682311760705</v>
      </c>
      <c r="I11" s="282">
        <v>5.2300236390030008E-2</v>
      </c>
    </row>
    <row r="12" spans="1:255" s="152" customFormat="1" ht="18" customHeight="1">
      <c r="B12" s="145">
        <v>14</v>
      </c>
      <c r="C12" s="149" t="s">
        <v>55</v>
      </c>
      <c r="D12" s="150">
        <v>174637</v>
      </c>
      <c r="E12" s="282">
        <v>1.7557811626097042E-2</v>
      </c>
      <c r="F12" s="282">
        <v>4.1803231556551967E-3</v>
      </c>
      <c r="G12" s="193">
        <v>904.43550129697576</v>
      </c>
      <c r="H12" s="282">
        <v>0.82942990602525435</v>
      </c>
      <c r="I12" s="282">
        <v>5.6960094700431396E-2</v>
      </c>
    </row>
    <row r="13" spans="1:255" s="152" customFormat="1" ht="18" customHeight="1">
      <c r="B13" s="145">
        <v>18</v>
      </c>
      <c r="C13" s="149" t="s">
        <v>56</v>
      </c>
      <c r="D13" s="150">
        <v>191876</v>
      </c>
      <c r="E13" s="282">
        <v>1.9291001698202536E-2</v>
      </c>
      <c r="F13" s="282">
        <v>9.5708129666363106E-3</v>
      </c>
      <c r="G13" s="193">
        <v>926.2380499385016</v>
      </c>
      <c r="H13" s="282">
        <v>0.84942435100769864</v>
      </c>
      <c r="I13" s="282">
        <v>5.643638933702233E-2</v>
      </c>
    </row>
    <row r="14" spans="1:255" s="152" customFormat="1" ht="18" customHeight="1">
      <c r="B14" s="145">
        <v>21</v>
      </c>
      <c r="C14" s="149" t="s">
        <v>57</v>
      </c>
      <c r="D14" s="150">
        <v>100520</v>
      </c>
      <c r="E14" s="282">
        <v>1.010617008225791E-2</v>
      </c>
      <c r="F14" s="282">
        <v>9.7337043324527972E-3</v>
      </c>
      <c r="G14" s="193">
        <v>989.05349631914089</v>
      </c>
      <c r="H14" s="282">
        <v>0.90703045969506702</v>
      </c>
      <c r="I14" s="282">
        <v>5.1225392876487197E-2</v>
      </c>
    </row>
    <row r="15" spans="1:255" s="152" customFormat="1" ht="18" customHeight="1">
      <c r="B15" s="145">
        <v>23</v>
      </c>
      <c r="C15" s="149" t="s">
        <v>58</v>
      </c>
      <c r="D15" s="150">
        <v>144747</v>
      </c>
      <c r="E15" s="282">
        <v>1.4552703948434002E-2</v>
      </c>
      <c r="F15" s="282">
        <v>5.5226742247416194E-3</v>
      </c>
      <c r="G15" s="193">
        <v>895.81531361617169</v>
      </c>
      <c r="H15" s="282">
        <v>0.82152459774428088</v>
      </c>
      <c r="I15" s="282">
        <v>5.5078301568687982E-2</v>
      </c>
    </row>
    <row r="16" spans="1:255" s="152" customFormat="1" ht="18" customHeight="1">
      <c r="B16" s="145">
        <v>29</v>
      </c>
      <c r="C16" s="149" t="s">
        <v>59</v>
      </c>
      <c r="D16" s="150">
        <v>277367</v>
      </c>
      <c r="E16" s="282">
        <v>2.7886172674150715E-2</v>
      </c>
      <c r="F16" s="282">
        <v>9.5617674892625182E-3</v>
      </c>
      <c r="G16" s="193">
        <v>991.67380935727783</v>
      </c>
      <c r="H16" s="282">
        <v>0.90943346797355895</v>
      </c>
      <c r="I16" s="282">
        <v>5.3975797228475564E-2</v>
      </c>
    </row>
    <row r="17" spans="1:457" s="152" customFormat="1" ht="18" customHeight="1">
      <c r="B17" s="145">
        <v>41</v>
      </c>
      <c r="C17" s="149" t="s">
        <v>60</v>
      </c>
      <c r="D17" s="150">
        <v>388573</v>
      </c>
      <c r="E17" s="282">
        <v>3.9066701426315194E-2</v>
      </c>
      <c r="F17" s="282">
        <v>1.111365540642506E-2</v>
      </c>
      <c r="G17" s="193">
        <v>1007.9471491585883</v>
      </c>
      <c r="H17" s="282">
        <v>0.92435724604591707</v>
      </c>
      <c r="I17" s="282">
        <v>5.204801540411319E-2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307354</v>
      </c>
      <c r="E19" s="281">
        <v>3.0901032624973117E-2</v>
      </c>
      <c r="F19" s="281">
        <v>6.3124946795622972E-3</v>
      </c>
      <c r="G19" s="192">
        <v>1152.7703376887891</v>
      </c>
      <c r="H19" s="281">
        <v>1.0571701259921675</v>
      </c>
      <c r="I19" s="281">
        <v>5.6521279212719877E-2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53651</v>
      </c>
      <c r="E20" s="282">
        <v>5.3940124461124075E-3</v>
      </c>
      <c r="F20" s="282">
        <v>2.8974128906833485E-3</v>
      </c>
      <c r="G20" s="193">
        <v>1043.4175189651642</v>
      </c>
      <c r="H20" s="282">
        <v>0.95688602831193836</v>
      </c>
      <c r="I20" s="282">
        <v>5.4668005779703321E-2</v>
      </c>
    </row>
    <row r="21" spans="1:457" s="152" customFormat="1" ht="18" customHeight="1">
      <c r="B21" s="145">
        <v>40</v>
      </c>
      <c r="C21" s="149" t="s">
        <v>63</v>
      </c>
      <c r="D21" s="150">
        <v>35839</v>
      </c>
      <c r="E21" s="282">
        <v>3.6032135851376966E-3</v>
      </c>
      <c r="F21" s="282">
        <v>-1.6713557480709795E-3</v>
      </c>
      <c r="G21" s="193">
        <v>1051.5402304751801</v>
      </c>
      <c r="H21" s="282">
        <v>0.96433511653852999</v>
      </c>
      <c r="I21" s="282">
        <v>5.6738460278891178E-2</v>
      </c>
    </row>
    <row r="22" spans="1:457" s="152" customFormat="1" ht="18" customHeight="1">
      <c r="B22" s="145">
        <v>50</v>
      </c>
      <c r="C22" s="152" t="s">
        <v>64</v>
      </c>
      <c r="D22" s="154">
        <v>217864</v>
      </c>
      <c r="E22" s="283">
        <v>2.1903806593723013E-2</v>
      </c>
      <c r="F22" s="283">
        <v>8.4848933717847075E-3</v>
      </c>
      <c r="G22" s="194">
        <v>1196.3519936290534</v>
      </c>
      <c r="H22" s="283">
        <v>1.0971375186245018</v>
      </c>
      <c r="I22" s="283">
        <v>5.6608431216252031E-2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299598</v>
      </c>
      <c r="E24" s="281">
        <v>3.01212529278184E-2</v>
      </c>
      <c r="F24" s="281">
        <v>-2.5801253774473398E-3</v>
      </c>
      <c r="G24" s="192">
        <v>1279.4319387979904</v>
      </c>
      <c r="H24" s="281">
        <v>1.1733275742063958</v>
      </c>
      <c r="I24" s="281">
        <v>5.1813130932943263E-2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201343</v>
      </c>
      <c r="E26" s="281">
        <v>2.0242803450776507E-2</v>
      </c>
      <c r="F26" s="281">
        <v>1.2486171175701388E-2</v>
      </c>
      <c r="G26" s="192">
        <v>1017.0923717238744</v>
      </c>
      <c r="H26" s="281">
        <v>0.93274404762770791</v>
      </c>
      <c r="I26" s="281">
        <v>5.8087107344393374E-2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346795</v>
      </c>
      <c r="E28" s="281">
        <v>3.486638732268834E-2</v>
      </c>
      <c r="F28" s="281">
        <v>1.8349943913597677E-2</v>
      </c>
      <c r="G28" s="192">
        <v>994.78827497512918</v>
      </c>
      <c r="H28" s="281">
        <v>0.91228964834355653</v>
      </c>
      <c r="I28" s="281">
        <v>5.3519073546268503E-2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182154</v>
      </c>
      <c r="E29" s="282">
        <v>1.8313562526498284E-2</v>
      </c>
      <c r="F29" s="282">
        <v>1.8040977834411942E-2</v>
      </c>
      <c r="G29" s="193">
        <v>1009.7607119250744</v>
      </c>
      <c r="H29" s="282">
        <v>0.92602040852994194</v>
      </c>
      <c r="I29" s="282">
        <v>5.4538339171922523E-2</v>
      </c>
    </row>
    <row r="30" spans="1:457" s="152" customFormat="1" ht="18" customHeight="1">
      <c r="B30" s="145">
        <v>38</v>
      </c>
      <c r="C30" s="149" t="s">
        <v>68</v>
      </c>
      <c r="D30" s="150">
        <v>164641</v>
      </c>
      <c r="E30" s="282">
        <v>1.6552824796190059E-2</v>
      </c>
      <c r="F30" s="282">
        <v>1.8691993565152831E-2</v>
      </c>
      <c r="G30" s="193">
        <v>978.22320746351136</v>
      </c>
      <c r="H30" s="282">
        <v>0.89709833578477216</v>
      </c>
      <c r="I30" s="282">
        <v>5.2368080358887958E-2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143739</v>
      </c>
      <c r="E32" s="281">
        <v>1.4451360738695481E-2</v>
      </c>
      <c r="F32" s="281">
        <v>4.4583895290739584E-3</v>
      </c>
      <c r="G32" s="192">
        <v>1151.8312391209076</v>
      </c>
      <c r="H32" s="281">
        <v>1.0563089076567644</v>
      </c>
      <c r="I32" s="281">
        <v>5.4519462096399796E-2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616668</v>
      </c>
      <c r="E34" s="281">
        <v>6.1999121491104467E-2</v>
      </c>
      <c r="F34" s="281">
        <v>3.6963071108746526E-3</v>
      </c>
      <c r="G34" s="192">
        <v>1085.9960082410632</v>
      </c>
      <c r="H34" s="281">
        <v>0.99593344773340375</v>
      </c>
      <c r="I34" s="281">
        <v>5.7470345729629058E-2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38829</v>
      </c>
      <c r="E35" s="282">
        <v>3.9038248918025508E-3</v>
      </c>
      <c r="F35" s="282">
        <v>7.2163088580201595E-4</v>
      </c>
      <c r="G35" s="193">
        <v>950.47400267840999</v>
      </c>
      <c r="H35" s="282">
        <v>0.87165039584413873</v>
      </c>
      <c r="I35" s="282">
        <v>5.8436029876824058E-2</v>
      </c>
    </row>
    <row r="36" spans="1:255" s="152" customFormat="1" ht="18" customHeight="1">
      <c r="B36" s="145">
        <v>9</v>
      </c>
      <c r="C36" s="149" t="s">
        <v>72</v>
      </c>
      <c r="D36" s="150">
        <v>91390</v>
      </c>
      <c r="E36" s="282">
        <v>9.1882499384953291E-3</v>
      </c>
      <c r="F36" s="282">
        <v>5.4237213549401808E-3</v>
      </c>
      <c r="G36" s="193">
        <v>1167.0312653463179</v>
      </c>
      <c r="H36" s="282">
        <v>1.0702483829489708</v>
      </c>
      <c r="I36" s="282">
        <v>5.8663863453629839E-2</v>
      </c>
    </row>
    <row r="37" spans="1:255" s="152" customFormat="1" ht="18" customHeight="1">
      <c r="B37" s="145">
        <v>24</v>
      </c>
      <c r="C37" s="149" t="s">
        <v>73</v>
      </c>
      <c r="D37" s="150">
        <v>139929</v>
      </c>
      <c r="E37" s="282">
        <v>1.4068307535219531E-2</v>
      </c>
      <c r="F37" s="282">
        <v>-5.0413117365150084E-3</v>
      </c>
      <c r="G37" s="193">
        <v>1082.5275669803966</v>
      </c>
      <c r="H37" s="282">
        <v>0.99275264721776346</v>
      </c>
      <c r="I37" s="282">
        <v>5.8338020023376291E-2</v>
      </c>
    </row>
    <row r="38" spans="1:255" s="152" customFormat="1" ht="18" customHeight="1">
      <c r="B38" s="145">
        <v>34</v>
      </c>
      <c r="C38" s="152" t="s">
        <v>74</v>
      </c>
      <c r="D38" s="154">
        <v>42759</v>
      </c>
      <c r="E38" s="283">
        <v>4.2989427631045163E-3</v>
      </c>
      <c r="F38" s="283">
        <v>5.6445353841811929E-3</v>
      </c>
      <c r="G38" s="194">
        <v>1113.0544322832623</v>
      </c>
      <c r="H38" s="283">
        <v>1.0207478939579591</v>
      </c>
      <c r="I38" s="283">
        <v>5.8702630450436999E-2</v>
      </c>
    </row>
    <row r="39" spans="1:255" s="152" customFormat="1" ht="18" customHeight="1">
      <c r="B39" s="145">
        <v>37</v>
      </c>
      <c r="C39" s="152" t="s">
        <v>75</v>
      </c>
      <c r="D39" s="154">
        <v>81026</v>
      </c>
      <c r="E39" s="283">
        <v>8.1462647939219007E-3</v>
      </c>
      <c r="F39" s="283">
        <v>4.3134435657801173E-3</v>
      </c>
      <c r="G39" s="194">
        <v>1010.5007097721718</v>
      </c>
      <c r="H39" s="283">
        <v>0.92669903773445328</v>
      </c>
      <c r="I39" s="283">
        <v>5.7442378915490089E-2</v>
      </c>
    </row>
    <row r="40" spans="1:255" s="152" customFormat="1" ht="18" customHeight="1">
      <c r="B40" s="145">
        <v>40</v>
      </c>
      <c r="C40" s="149" t="s">
        <v>76</v>
      </c>
      <c r="D40" s="150">
        <v>34284</v>
      </c>
      <c r="E40" s="282">
        <v>3.4468755978922625E-3</v>
      </c>
      <c r="F40" s="282">
        <v>1.4079507808802738E-2</v>
      </c>
      <c r="G40" s="193">
        <v>1035.9039639481973</v>
      </c>
      <c r="H40" s="282">
        <v>0.94999557871912432</v>
      </c>
      <c r="I40" s="282">
        <v>6.4659323623542209E-2</v>
      </c>
    </row>
    <row r="41" spans="1:255" s="152" customFormat="1" ht="18" customHeight="1">
      <c r="B41" s="145">
        <v>42</v>
      </c>
      <c r="C41" s="149" t="s">
        <v>77</v>
      </c>
      <c r="D41" s="150">
        <v>22421</v>
      </c>
      <c r="E41" s="282">
        <v>2.2541826443922067E-3</v>
      </c>
      <c r="F41" s="282">
        <v>4.7951958411760476E-3</v>
      </c>
      <c r="G41" s="193">
        <v>1036.1780540564648</v>
      </c>
      <c r="H41" s="282">
        <v>0.95024693830465223</v>
      </c>
      <c r="I41" s="282">
        <v>6.2015334139744027E-2</v>
      </c>
    </row>
    <row r="42" spans="1:255" s="152" customFormat="1" ht="18" customHeight="1">
      <c r="B42" s="145">
        <v>47</v>
      </c>
      <c r="C42" s="149" t="s">
        <v>78</v>
      </c>
      <c r="D42" s="150">
        <v>118128</v>
      </c>
      <c r="E42" s="282">
        <v>1.1876459007928396E-2</v>
      </c>
      <c r="F42" s="282">
        <v>1.2505464176430836E-2</v>
      </c>
      <c r="G42" s="193">
        <v>1205.5453322666938</v>
      </c>
      <c r="H42" s="282">
        <v>1.1055684459723798</v>
      </c>
      <c r="I42" s="282">
        <v>5.0747911341044505E-2</v>
      </c>
    </row>
    <row r="43" spans="1:255" s="152" customFormat="1" ht="18" customHeight="1">
      <c r="B43" s="145">
        <v>49</v>
      </c>
      <c r="C43" s="149" t="s">
        <v>79</v>
      </c>
      <c r="D43" s="150">
        <v>47902</v>
      </c>
      <c r="E43" s="282">
        <v>4.8160143183477756E-3</v>
      </c>
      <c r="F43" s="282">
        <v>-3.5570902585650988E-3</v>
      </c>
      <c r="G43" s="193">
        <v>919.28062419105709</v>
      </c>
      <c r="H43" s="282">
        <v>0.84304391041729132</v>
      </c>
      <c r="I43" s="282">
        <v>5.8448364134428887E-2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381387</v>
      </c>
      <c r="E45" s="281">
        <v>3.8344228901334043E-2</v>
      </c>
      <c r="F45" s="281">
        <v>8.5440929140354616E-3</v>
      </c>
      <c r="G45" s="192">
        <v>1007.9558513268676</v>
      </c>
      <c r="H45" s="281">
        <v>0.92436522653607656</v>
      </c>
      <c r="I45" s="281">
        <v>5.501397334885616E-2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73306</v>
      </c>
      <c r="E46" s="282">
        <v>7.370104497114986E-3</v>
      </c>
      <c r="F46" s="282">
        <v>3.0925013683633651E-3</v>
      </c>
      <c r="G46" s="193">
        <v>972.62891250375128</v>
      </c>
      <c r="H46" s="282">
        <v>0.89196798040166592</v>
      </c>
      <c r="I46" s="282">
        <v>5.6928826499680785E-2</v>
      </c>
    </row>
    <row r="47" spans="1:255" s="152" customFormat="1" ht="18" customHeight="1">
      <c r="B47" s="145">
        <v>13</v>
      </c>
      <c r="C47" s="149" t="s">
        <v>82</v>
      </c>
      <c r="D47" s="150">
        <v>100427</v>
      </c>
      <c r="E47" s="282">
        <v>1.0096819964692749E-2</v>
      </c>
      <c r="F47" s="282">
        <v>5.5269086357947472E-3</v>
      </c>
      <c r="G47" s="193">
        <v>1012.0238599181497</v>
      </c>
      <c r="H47" s="282">
        <v>0.92809587176035024</v>
      </c>
      <c r="I47" s="282">
        <v>5.2900016325231558E-2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44566</v>
      </c>
      <c r="E48" s="282">
        <v>4.4806165527845809E-3</v>
      </c>
      <c r="F48" s="282">
        <v>5.6128061785765127E-4</v>
      </c>
      <c r="G48" s="193">
        <v>924.55116995018648</v>
      </c>
      <c r="H48" s="282">
        <v>0.84787736539271819</v>
      </c>
      <c r="I48" s="282">
        <v>5.4629044022950657E-2</v>
      </c>
    </row>
    <row r="49" spans="1:255" s="152" customFormat="1" ht="18" customHeight="1">
      <c r="B49" s="145">
        <v>19</v>
      </c>
      <c r="C49" s="152" t="s">
        <v>84</v>
      </c>
      <c r="D49" s="154">
        <v>43378</v>
      </c>
      <c r="E49" s="283">
        <v>4.3611763413070395E-3</v>
      </c>
      <c r="F49" s="283">
        <v>1.9339678063682308E-2</v>
      </c>
      <c r="G49" s="194">
        <v>1155.0480116648996</v>
      </c>
      <c r="H49" s="283">
        <v>1.0592589105536452</v>
      </c>
      <c r="I49" s="283">
        <v>5.7255605733715687E-2</v>
      </c>
    </row>
    <row r="50" spans="1:255" s="152" customFormat="1" ht="18" customHeight="1">
      <c r="B50" s="145">
        <v>45</v>
      </c>
      <c r="C50" s="149" t="s">
        <v>85</v>
      </c>
      <c r="D50" s="150">
        <v>119710</v>
      </c>
      <c r="E50" s="282">
        <v>1.2035511545434684E-2</v>
      </c>
      <c r="F50" s="282">
        <v>1.3589602472376283E-2</v>
      </c>
      <c r="G50" s="193">
        <v>1003.9260123632115</v>
      </c>
      <c r="H50" s="282">
        <v>0.92066958550017186</v>
      </c>
      <c r="I50" s="282">
        <v>5.3931385959923972E-2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1756079</v>
      </c>
      <c r="E52" s="281">
        <v>0.17655424842699352</v>
      </c>
      <c r="F52" s="281">
        <v>6.6005030483260452E-3</v>
      </c>
      <c r="G52" s="192">
        <v>1133.4766520754474</v>
      </c>
      <c r="H52" s="281">
        <v>1.0394764819211348</v>
      </c>
      <c r="I52" s="281">
        <v>5.6042709582273531E-2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1318369</v>
      </c>
      <c r="E53" s="283">
        <v>0.13254736714262116</v>
      </c>
      <c r="F53" s="283">
        <v>5.9961343323329253E-3</v>
      </c>
      <c r="G53" s="194">
        <v>1169.919951166934</v>
      </c>
      <c r="H53" s="283">
        <v>1.0728975076298288</v>
      </c>
      <c r="I53" s="283">
        <v>5.5323901765987005E-2</v>
      </c>
    </row>
    <row r="54" spans="1:255" s="152" customFormat="1" ht="18" customHeight="1">
      <c r="B54" s="145">
        <v>17</v>
      </c>
      <c r="C54" s="152" t="s">
        <v>183</v>
      </c>
      <c r="D54" s="154">
        <v>161985</v>
      </c>
      <c r="E54" s="283">
        <v>1.6285793481640942E-2</v>
      </c>
      <c r="F54" s="283">
        <v>6.9999191838814312E-3</v>
      </c>
      <c r="G54" s="194">
        <v>1014.7038822113161</v>
      </c>
      <c r="H54" s="283">
        <v>0.93055363755523435</v>
      </c>
      <c r="I54" s="283">
        <v>5.9651220457535459E-2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100596</v>
      </c>
      <c r="E55" s="282">
        <v>1.0113811038547719E-2</v>
      </c>
      <c r="F55" s="282">
        <v>7.1585186371783127E-3</v>
      </c>
      <c r="G55" s="193">
        <v>971.94144966002648</v>
      </c>
      <c r="H55" s="282">
        <v>0.89133752942860167</v>
      </c>
      <c r="I55" s="282">
        <v>5.9974698247863945E-2</v>
      </c>
    </row>
    <row r="56" spans="1:255" s="152" customFormat="1" ht="18" customHeight="1">
      <c r="B56" s="145">
        <v>43</v>
      </c>
      <c r="C56" s="152" t="s">
        <v>88</v>
      </c>
      <c r="D56" s="154">
        <v>175129</v>
      </c>
      <c r="E56" s="283">
        <v>1.7607276764183701E-2</v>
      </c>
      <c r="F56" s="283">
        <v>1.0478152244782546E-2</v>
      </c>
      <c r="G56" s="194">
        <v>1061.777998903666</v>
      </c>
      <c r="H56" s="283">
        <v>0.97372385823804364</v>
      </c>
      <c r="I56" s="283">
        <v>5.7314865818675065E-2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</row>
    <row r="58" spans="1:255" s="148" customFormat="1" ht="18" customHeight="1">
      <c r="A58" s="12"/>
      <c r="B58" s="145"/>
      <c r="C58" s="146" t="s">
        <v>89</v>
      </c>
      <c r="D58" s="147">
        <v>1018421</v>
      </c>
      <c r="E58" s="281">
        <v>0.10239092560031023</v>
      </c>
      <c r="F58" s="281">
        <v>8.6671882892430663E-3</v>
      </c>
      <c r="G58" s="192">
        <v>1004.9891996237311</v>
      </c>
      <c r="H58" s="281">
        <v>0.92164460174877716</v>
      </c>
      <c r="I58" s="281">
        <v>5.4790969470254414E-2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329657</v>
      </c>
      <c r="E59" s="283">
        <v>3.3143351679336408E-2</v>
      </c>
      <c r="F59" s="283">
        <v>1.1736073387287327E-2</v>
      </c>
      <c r="G59" s="194">
        <v>944.41936998152607</v>
      </c>
      <c r="H59" s="283">
        <v>0.86609787891883849</v>
      </c>
      <c r="I59" s="283">
        <v>5.5657636436412972E-2</v>
      </c>
    </row>
    <row r="60" spans="1:255" s="152" customFormat="1" ht="18" customHeight="1">
      <c r="B60" s="145">
        <v>12</v>
      </c>
      <c r="C60" s="152" t="s">
        <v>91</v>
      </c>
      <c r="D60" s="154">
        <v>134869</v>
      </c>
      <c r="E60" s="283">
        <v>1.3559580708555931E-2</v>
      </c>
      <c r="F60" s="283">
        <v>8.1553020676046195E-3</v>
      </c>
      <c r="G60" s="194">
        <v>975.37682655020808</v>
      </c>
      <c r="H60" s="283">
        <v>0.89448800762975433</v>
      </c>
      <c r="I60" s="283">
        <v>5.7170120240963129E-2</v>
      </c>
    </row>
    <row r="61" spans="1:255" s="152" customFormat="1" ht="18" customHeight="1">
      <c r="B61" s="145">
        <v>46</v>
      </c>
      <c r="C61" s="152" t="s">
        <v>92</v>
      </c>
      <c r="D61" s="154">
        <v>553895</v>
      </c>
      <c r="E61" s="283">
        <v>5.568799321241788E-2</v>
      </c>
      <c r="F61" s="283">
        <v>6.973797356283562E-3</v>
      </c>
      <c r="G61" s="194">
        <v>1048.2484084528655</v>
      </c>
      <c r="H61" s="283">
        <v>0.96131628807955771</v>
      </c>
      <c r="I61" s="283">
        <v>5.3971513626871026E-2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232741</v>
      </c>
      <c r="E63" s="281">
        <v>2.3399523787453129E-2</v>
      </c>
      <c r="F63" s="281">
        <v>7.0703180777735852E-3</v>
      </c>
      <c r="G63" s="192">
        <v>909.09141848664387</v>
      </c>
      <c r="H63" s="281">
        <v>0.83369970409438143</v>
      </c>
      <c r="I63" s="281">
        <v>5.5839996372373024E-2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136411</v>
      </c>
      <c r="E64" s="283">
        <v>1.3714611690120213E-2</v>
      </c>
      <c r="F64" s="283">
        <v>8.658680863649737E-3</v>
      </c>
      <c r="G64" s="194">
        <v>915.08062920145755</v>
      </c>
      <c r="H64" s="283">
        <v>0.8391922245374972</v>
      </c>
      <c r="I64" s="283">
        <v>5.5459563613749818E-2</v>
      </c>
    </row>
    <row r="65" spans="1:255" s="152" customFormat="1" ht="18" customHeight="1">
      <c r="B65" s="145">
        <v>10</v>
      </c>
      <c r="C65" s="149" t="s">
        <v>95</v>
      </c>
      <c r="D65" s="150">
        <v>96330</v>
      </c>
      <c r="E65" s="282">
        <v>9.6849120973329147E-3</v>
      </c>
      <c r="F65" s="282">
        <v>4.8296076856477743E-3</v>
      </c>
      <c r="G65" s="193">
        <v>900.61021613204582</v>
      </c>
      <c r="H65" s="282">
        <v>0.8259218549698526</v>
      </c>
      <c r="I65" s="282">
        <v>5.6347992626983423E-2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768127</v>
      </c>
      <c r="E67" s="281">
        <v>7.7226642526606867E-2</v>
      </c>
      <c r="F67" s="281">
        <v>1.2317807247823609E-3</v>
      </c>
      <c r="G67" s="192">
        <v>930.81454548531701</v>
      </c>
      <c r="H67" s="281">
        <v>0.85362131393747831</v>
      </c>
      <c r="I67" s="281">
        <v>5.6982846972845724E-2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301800</v>
      </c>
      <c r="E68" s="284">
        <v>3.0342639582425762E-2</v>
      </c>
      <c r="F68" s="284">
        <v>3.4545702401573841E-3</v>
      </c>
      <c r="G68" s="195">
        <v>977.02438853545402</v>
      </c>
      <c r="H68" s="284">
        <v>0.89599893591666224</v>
      </c>
      <c r="I68" s="284">
        <v>5.5948943377307714E-2</v>
      </c>
    </row>
    <row r="69" spans="1:255" s="152" customFormat="1" ht="18" customHeight="1">
      <c r="B69" s="145">
        <v>27</v>
      </c>
      <c r="C69" s="157" t="s">
        <v>97</v>
      </c>
      <c r="D69" s="158">
        <v>114170</v>
      </c>
      <c r="E69" s="284">
        <v>1.1478526047467028E-2</v>
      </c>
      <c r="F69" s="284">
        <v>-7.5625869262865297E-3</v>
      </c>
      <c r="G69" s="195">
        <v>835.95069492861512</v>
      </c>
      <c r="H69" s="284">
        <v>0.76662460213259409</v>
      </c>
      <c r="I69" s="284">
        <v>6.1049686542123061E-2</v>
      </c>
    </row>
    <row r="70" spans="1:255" s="152" customFormat="1" ht="18" customHeight="1">
      <c r="B70" s="159">
        <v>32</v>
      </c>
      <c r="C70" s="157" t="s">
        <v>185</v>
      </c>
      <c r="D70" s="158">
        <v>106698</v>
      </c>
      <c r="E70" s="284">
        <v>1.0727299397500542E-2</v>
      </c>
      <c r="F70" s="284">
        <v>-1.7962391243334652E-3</v>
      </c>
      <c r="G70" s="195">
        <v>808.66249564190502</v>
      </c>
      <c r="H70" s="284">
        <v>0.74159943611741963</v>
      </c>
      <c r="I70" s="284">
        <v>5.9120279439446088E-2</v>
      </c>
    </row>
    <row r="71" spans="1:255" s="152" customFormat="1" ht="18" customHeight="1">
      <c r="B71" s="160">
        <v>36</v>
      </c>
      <c r="C71" s="161" t="s">
        <v>98</v>
      </c>
      <c r="D71" s="158">
        <v>245459</v>
      </c>
      <c r="E71" s="284">
        <v>2.4678177499213534E-2</v>
      </c>
      <c r="F71" s="284">
        <v>3.9592459436135208E-3</v>
      </c>
      <c r="G71" s="195">
        <v>971.21988649835669</v>
      </c>
      <c r="H71" s="284">
        <v>0.89067580610558217</v>
      </c>
      <c r="I71" s="284">
        <v>5.4990503490066844E-2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1206825</v>
      </c>
      <c r="E73" s="285">
        <v>0.12133285624274674</v>
      </c>
      <c r="F73" s="285">
        <v>1.5610009795703927E-2</v>
      </c>
      <c r="G73" s="196">
        <v>1275.0201259254645</v>
      </c>
      <c r="H73" s="285">
        <v>1.1692816366784984</v>
      </c>
      <c r="I73" s="285">
        <v>5.155221059338122E-2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254126</v>
      </c>
      <c r="E75" s="285">
        <v>2.5549548132947412E-2</v>
      </c>
      <c r="F75" s="285">
        <v>7.4770060260069826E-3</v>
      </c>
      <c r="G75" s="196">
        <v>963.45739511108593</v>
      </c>
      <c r="H75" s="285">
        <v>0.88355706464460126</v>
      </c>
      <c r="I75" s="285">
        <v>5.5053341193856964E-2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140983</v>
      </c>
      <c r="E77" s="285">
        <v>1.4174275534291354E-2</v>
      </c>
      <c r="F77" s="285">
        <v>1.1159961843832278E-2</v>
      </c>
      <c r="G77" s="196">
        <v>1251.7760973308834</v>
      </c>
      <c r="H77" s="285">
        <v>1.1479652548854298</v>
      </c>
      <c r="I77" s="285">
        <v>5.3817672444653963E-2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568581</v>
      </c>
      <c r="E79" s="281">
        <v>5.716450747652492E-2</v>
      </c>
      <c r="F79" s="281">
        <v>4.0651339710637835E-3</v>
      </c>
      <c r="G79" s="192">
        <v>1351.6538286189652</v>
      </c>
      <c r="H79" s="281">
        <v>1.2395600420841777</v>
      </c>
      <c r="I79" s="281">
        <v>5.3447111525272817E-2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80257</v>
      </c>
      <c r="E80" s="282">
        <v>8.0689503809368603E-3</v>
      </c>
      <c r="F80" s="286">
        <v>1.204257143577725E-2</v>
      </c>
      <c r="G80" s="193">
        <v>1372.5957089101259</v>
      </c>
      <c r="H80" s="286">
        <v>1.2587651946649652</v>
      </c>
      <c r="I80" s="286">
        <v>5.2040345356481499E-2</v>
      </c>
    </row>
    <row r="81" spans="1:255" s="152" customFormat="1" ht="18" customHeight="1">
      <c r="B81" s="145">
        <v>20</v>
      </c>
      <c r="C81" s="164" t="s">
        <v>187</v>
      </c>
      <c r="D81" s="150">
        <v>192440</v>
      </c>
      <c r="E81" s="282">
        <v>1.9347705636984801E-2</v>
      </c>
      <c r="F81" s="286">
        <v>2.4169687877650947E-3</v>
      </c>
      <c r="G81" s="193">
        <v>1324.1319267304095</v>
      </c>
      <c r="H81" s="286">
        <v>1.2143205546200897</v>
      </c>
      <c r="I81" s="286">
        <v>5.4516216690977615E-2</v>
      </c>
    </row>
    <row r="82" spans="1:255" s="152" customFormat="1" ht="18" customHeight="1">
      <c r="B82" s="145">
        <v>48</v>
      </c>
      <c r="C82" s="164" t="s">
        <v>188</v>
      </c>
      <c r="D82" s="150">
        <v>295884</v>
      </c>
      <c r="E82" s="282">
        <v>2.9747851458603258E-2</v>
      </c>
      <c r="F82" s="286">
        <v>2.9932101925078669E-3</v>
      </c>
      <c r="G82" s="193">
        <v>1363.8734224898942</v>
      </c>
      <c r="H82" s="286">
        <v>1.2507662547787226</v>
      </c>
      <c r="I82" s="286">
        <v>5.3106358502948314E-2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71641</v>
      </c>
      <c r="E84" s="281">
        <v>7.2027072310290388E-3</v>
      </c>
      <c r="F84" s="281">
        <v>8.4884146513133363E-3</v>
      </c>
      <c r="G84" s="192">
        <v>1073.4880603285826</v>
      </c>
      <c r="H84" s="281">
        <v>0.98446279444000651</v>
      </c>
      <c r="I84" s="281">
        <v>5.6372409203293783E-2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8878</v>
      </c>
      <c r="E86" s="282">
        <v>8.9258434132795199E-4</v>
      </c>
      <c r="F86" s="286">
        <v>-1.2374845314433447E-3</v>
      </c>
      <c r="G86" s="193">
        <v>1099.8220060824508</v>
      </c>
      <c r="H86" s="286">
        <v>1.0086128439687823</v>
      </c>
      <c r="I86" s="286">
        <v>5.7157788863955394E-2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8318</v>
      </c>
      <c r="E87" s="282">
        <v>8.3628255813988559E-4</v>
      </c>
      <c r="F87" s="286">
        <v>9.3435262710837019E-3</v>
      </c>
      <c r="G87" s="193">
        <v>1055.3885020437601</v>
      </c>
      <c r="H87" s="286">
        <v>0.96786424771583324</v>
      </c>
      <c r="I87" s="286">
        <v>6.0376949607699126E-2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2" t="s">
        <v>45</v>
      </c>
      <c r="D89" s="333">
        <v>9946399</v>
      </c>
      <c r="E89" s="335">
        <v>1</v>
      </c>
      <c r="F89" s="335">
        <v>7.9291433766783825E-3</v>
      </c>
      <c r="G89" s="334">
        <v>1090.4303000492939</v>
      </c>
      <c r="H89" s="335">
        <v>1</v>
      </c>
      <c r="I89" s="335">
        <v>5.471698197566921E-2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58" sqref="I58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11">
      <c r="B1" s="171"/>
      <c r="J1" s="172"/>
      <c r="K1" s="172"/>
    </row>
    <row r="2" spans="1:11" s="172" customFormat="1" ht="22.7" customHeight="1">
      <c r="B2" s="177"/>
      <c r="C2" s="583" t="s">
        <v>161</v>
      </c>
      <c r="D2" s="584"/>
      <c r="E2" s="584"/>
      <c r="F2" s="584"/>
      <c r="G2" s="584"/>
    </row>
    <row r="3" spans="1:11" s="172" customFormat="1" ht="18.95" customHeight="1">
      <c r="A3" s="314"/>
      <c r="B3" s="315"/>
      <c r="C3" s="585" t="s">
        <v>151</v>
      </c>
      <c r="D3" s="586"/>
      <c r="E3" s="586"/>
      <c r="F3" s="586"/>
      <c r="G3" s="586"/>
    </row>
    <row r="4" spans="1:11" ht="19.7" customHeight="1">
      <c r="A4" s="314"/>
      <c r="B4" s="591" t="s">
        <v>166</v>
      </c>
      <c r="C4" s="587" t="s">
        <v>223</v>
      </c>
      <c r="D4" s="589" t="s">
        <v>162</v>
      </c>
      <c r="E4" s="316" t="s">
        <v>163</v>
      </c>
      <c r="F4" s="316"/>
      <c r="G4" s="316"/>
      <c r="I4" s="9" t="s">
        <v>177</v>
      </c>
      <c r="J4" s="172"/>
      <c r="K4" s="172"/>
    </row>
    <row r="5" spans="1:11" ht="19.7" customHeight="1">
      <c r="A5" s="314"/>
      <c r="B5" s="592"/>
      <c r="C5" s="588"/>
      <c r="D5" s="590"/>
      <c r="E5" s="316" t="s">
        <v>4</v>
      </c>
      <c r="F5" s="316" t="s">
        <v>3</v>
      </c>
      <c r="G5" s="316" t="s">
        <v>6</v>
      </c>
      <c r="J5" s="439"/>
      <c r="K5" s="172"/>
    </row>
    <row r="6" spans="1:11">
      <c r="B6" s="178">
        <v>4</v>
      </c>
      <c r="C6" s="180" t="s">
        <v>53</v>
      </c>
      <c r="D6" s="181">
        <v>35696</v>
      </c>
      <c r="E6" s="287">
        <v>0.38990974945627044</v>
      </c>
      <c r="F6" s="287">
        <v>0.24762488507508429</v>
      </c>
      <c r="G6" s="287">
        <v>0.32274572562635057</v>
      </c>
      <c r="J6" s="440"/>
      <c r="K6" s="172"/>
    </row>
    <row r="7" spans="1:11">
      <c r="B7" s="179">
        <v>11</v>
      </c>
      <c r="C7" s="180" t="s">
        <v>54</v>
      </c>
      <c r="D7" s="181">
        <v>66379</v>
      </c>
      <c r="E7" s="287">
        <v>0.36456236600413805</v>
      </c>
      <c r="F7" s="287">
        <v>0.22930803944509442</v>
      </c>
      <c r="G7" s="287">
        <v>0.29309766242482582</v>
      </c>
      <c r="H7" s="172"/>
      <c r="J7" s="440"/>
      <c r="K7" s="172"/>
    </row>
    <row r="8" spans="1:11">
      <c r="B8" s="179">
        <v>14</v>
      </c>
      <c r="C8" s="180" t="s">
        <v>55</v>
      </c>
      <c r="D8" s="181">
        <v>56098</v>
      </c>
      <c r="E8" s="287">
        <v>0.38259820521503557</v>
      </c>
      <c r="F8" s="287">
        <v>0.24886138181455186</v>
      </c>
      <c r="G8" s="287">
        <v>0.32122631515658195</v>
      </c>
      <c r="H8" s="172"/>
      <c r="J8" s="440"/>
      <c r="K8" s="172"/>
    </row>
    <row r="9" spans="1:11">
      <c r="B9" s="179">
        <v>18</v>
      </c>
      <c r="C9" s="180" t="s">
        <v>56</v>
      </c>
      <c r="D9" s="181">
        <v>61323</v>
      </c>
      <c r="E9" s="287">
        <v>0.38194204898240774</v>
      </c>
      <c r="F9" s="287">
        <v>0.24524916867593788</v>
      </c>
      <c r="G9" s="287">
        <v>0.31959703141612289</v>
      </c>
      <c r="H9" s="172"/>
      <c r="J9" s="440"/>
      <c r="K9" s="172"/>
    </row>
    <row r="10" spans="1:11">
      <c r="B10" s="179">
        <v>21</v>
      </c>
      <c r="C10" s="180" t="s">
        <v>57</v>
      </c>
      <c r="D10" s="181">
        <v>29892</v>
      </c>
      <c r="E10" s="287">
        <v>0.37726929646843843</v>
      </c>
      <c r="F10" s="287">
        <v>0.21720412962889146</v>
      </c>
      <c r="G10" s="287">
        <v>0.29737365698368484</v>
      </c>
      <c r="H10" s="172"/>
      <c r="J10" s="440"/>
      <c r="K10" s="172"/>
    </row>
    <row r="11" spans="1:11">
      <c r="B11" s="179">
        <v>23</v>
      </c>
      <c r="C11" s="180" t="s">
        <v>58</v>
      </c>
      <c r="D11" s="181">
        <v>53571</v>
      </c>
      <c r="E11" s="287">
        <v>0.45134500570201919</v>
      </c>
      <c r="F11" s="287">
        <v>0.28385461174727966</v>
      </c>
      <c r="G11" s="287">
        <v>0.37010093473439865</v>
      </c>
      <c r="H11" s="172"/>
      <c r="J11" s="440"/>
      <c r="K11" s="172"/>
    </row>
    <row r="12" spans="1:11">
      <c r="B12" s="179">
        <v>29</v>
      </c>
      <c r="C12" s="180" t="s">
        <v>59</v>
      </c>
      <c r="D12" s="181">
        <v>77026</v>
      </c>
      <c r="E12" s="287">
        <v>0.3453626924952965</v>
      </c>
      <c r="F12" s="287">
        <v>0.20516670775529108</v>
      </c>
      <c r="G12" s="287">
        <v>0.2777042690731053</v>
      </c>
      <c r="H12" s="172"/>
      <c r="J12" s="440"/>
      <c r="K12" s="172"/>
    </row>
    <row r="13" spans="1:11">
      <c r="B13" s="179">
        <v>41</v>
      </c>
      <c r="C13" s="180" t="s">
        <v>60</v>
      </c>
      <c r="D13" s="181">
        <v>109035</v>
      </c>
      <c r="E13" s="287">
        <v>0.3390959080477845</v>
      </c>
      <c r="F13" s="287">
        <v>0.21629069296231257</v>
      </c>
      <c r="G13" s="287">
        <v>0.28060364461761367</v>
      </c>
      <c r="H13" s="172"/>
      <c r="J13" s="440"/>
      <c r="K13" s="172"/>
    </row>
    <row r="14" spans="1:11" s="186" customFormat="1">
      <c r="B14" s="182"/>
      <c r="C14" s="183" t="s">
        <v>52</v>
      </c>
      <c r="D14" s="184">
        <v>489020</v>
      </c>
      <c r="E14" s="288">
        <v>0.36954904217217693</v>
      </c>
      <c r="F14" s="288">
        <v>0.23123422329162163</v>
      </c>
      <c r="G14" s="288">
        <v>0.30283720224548627</v>
      </c>
      <c r="H14" s="185"/>
      <c r="J14" s="440"/>
      <c r="K14" s="185"/>
    </row>
    <row r="15" spans="1:11">
      <c r="B15" s="179">
        <v>22</v>
      </c>
      <c r="C15" s="180" t="s">
        <v>62</v>
      </c>
      <c r="D15" s="181">
        <v>12849</v>
      </c>
      <c r="E15" s="287">
        <v>0.32006881591742092</v>
      </c>
      <c r="F15" s="287">
        <v>0.15943967599301453</v>
      </c>
      <c r="G15" s="287">
        <v>0.23949227414214086</v>
      </c>
      <c r="H15" s="172"/>
      <c r="J15" s="440"/>
      <c r="K15" s="172"/>
    </row>
    <row r="16" spans="1:11">
      <c r="B16" s="179">
        <v>44</v>
      </c>
      <c r="C16" s="180" t="s">
        <v>63</v>
      </c>
      <c r="D16" s="181">
        <v>8549</v>
      </c>
      <c r="E16" s="287">
        <v>0.30041716669523971</v>
      </c>
      <c r="F16" s="287">
        <v>0.17949836423118865</v>
      </c>
      <c r="G16" s="287">
        <v>0.23853902173609753</v>
      </c>
      <c r="H16" s="172"/>
      <c r="J16" s="440"/>
      <c r="K16" s="172"/>
    </row>
    <row r="17" spans="2:11">
      <c r="B17" s="179">
        <v>50</v>
      </c>
      <c r="C17" s="180" t="s">
        <v>64</v>
      </c>
      <c r="D17" s="181">
        <v>39870</v>
      </c>
      <c r="E17" s="287">
        <v>0.25225995925458827</v>
      </c>
      <c r="F17" s="287">
        <v>0.10784191735980168</v>
      </c>
      <c r="G17" s="287">
        <v>0.18300407593728196</v>
      </c>
      <c r="H17" s="172"/>
      <c r="J17" s="440"/>
      <c r="K17" s="172"/>
    </row>
    <row r="18" spans="2:11" s="186" customFormat="1">
      <c r="B18" s="179"/>
      <c r="C18" s="183" t="s">
        <v>61</v>
      </c>
      <c r="D18" s="184">
        <v>61268</v>
      </c>
      <c r="E18" s="288">
        <v>0.26910876516266558</v>
      </c>
      <c r="F18" s="288">
        <v>0.12589327456087623</v>
      </c>
      <c r="G18" s="288">
        <v>0.19934017452188682</v>
      </c>
      <c r="H18" s="185"/>
      <c r="J18" s="440"/>
      <c r="K18" s="185"/>
    </row>
    <row r="19" spans="2:11" s="186" customFormat="1">
      <c r="B19" s="179">
        <v>33</v>
      </c>
      <c r="C19" s="183" t="s">
        <v>65</v>
      </c>
      <c r="D19" s="184">
        <v>44784</v>
      </c>
      <c r="E19" s="288">
        <v>0.21093847110006214</v>
      </c>
      <c r="F19" s="288">
        <v>8.5433505527008055E-2</v>
      </c>
      <c r="G19" s="288">
        <v>0.14948030360683315</v>
      </c>
      <c r="H19" s="185"/>
      <c r="J19" s="440"/>
      <c r="K19" s="185"/>
    </row>
    <row r="20" spans="2:11" s="186" customFormat="1">
      <c r="B20" s="179">
        <v>7</v>
      </c>
      <c r="C20" s="183" t="s">
        <v>182</v>
      </c>
      <c r="D20" s="184">
        <v>34810</v>
      </c>
      <c r="E20" s="288">
        <v>0.22214601850835802</v>
      </c>
      <c r="F20" s="288">
        <v>0.11433137291138966</v>
      </c>
      <c r="G20" s="288">
        <v>0.17288905002905489</v>
      </c>
      <c r="H20" s="185"/>
      <c r="J20" s="440"/>
      <c r="K20" s="185"/>
    </row>
    <row r="21" spans="2:11">
      <c r="B21" s="179">
        <v>35</v>
      </c>
      <c r="C21" s="180" t="s">
        <v>67</v>
      </c>
      <c r="D21" s="181">
        <v>48222</v>
      </c>
      <c r="E21" s="287">
        <v>0.32311500591219017</v>
      </c>
      <c r="F21" s="287">
        <v>0.20709555654953471</v>
      </c>
      <c r="G21" s="287">
        <v>0.26473203992226357</v>
      </c>
      <c r="H21" s="172"/>
      <c r="J21" s="440"/>
      <c r="K21" s="172"/>
    </row>
    <row r="22" spans="2:11">
      <c r="B22" s="179">
        <v>38</v>
      </c>
      <c r="C22" s="180" t="s">
        <v>68</v>
      </c>
      <c r="D22" s="181">
        <v>50284</v>
      </c>
      <c r="E22" s="287">
        <v>0.35950225703981464</v>
      </c>
      <c r="F22" s="287">
        <v>0.24940667490729296</v>
      </c>
      <c r="G22" s="287">
        <v>0.30541602638467941</v>
      </c>
      <c r="H22" s="172"/>
      <c r="J22" s="440"/>
      <c r="K22" s="172"/>
    </row>
    <row r="23" spans="2:11" s="186" customFormat="1">
      <c r="B23" s="179"/>
      <c r="C23" s="183" t="s">
        <v>66</v>
      </c>
      <c r="D23" s="184">
        <v>98506</v>
      </c>
      <c r="E23" s="288">
        <v>0.34060345866646768</v>
      </c>
      <c r="F23" s="288">
        <v>0.22693161338177942</v>
      </c>
      <c r="G23" s="288">
        <v>0.28404677114721955</v>
      </c>
      <c r="H23" s="185"/>
      <c r="J23" s="440"/>
      <c r="K23" s="185"/>
    </row>
    <row r="24" spans="2:11" s="186" customFormat="1">
      <c r="B24" s="179">
        <v>39</v>
      </c>
      <c r="C24" s="183" t="s">
        <v>69</v>
      </c>
      <c r="D24" s="184">
        <v>24084</v>
      </c>
      <c r="E24" s="288">
        <v>0.22280666262054083</v>
      </c>
      <c r="F24" s="288">
        <v>0.10868909229376518</v>
      </c>
      <c r="G24" s="288">
        <v>0.16755369106505541</v>
      </c>
      <c r="H24" s="185"/>
      <c r="J24" s="440"/>
      <c r="K24" s="185"/>
    </row>
    <row r="25" spans="2:11">
      <c r="B25" s="179">
        <v>5</v>
      </c>
      <c r="C25" s="180" t="s">
        <v>71</v>
      </c>
      <c r="D25" s="181">
        <v>14215</v>
      </c>
      <c r="E25" s="287">
        <v>0.44980141218005298</v>
      </c>
      <c r="F25" s="287">
        <v>0.29278778802956379</v>
      </c>
      <c r="G25" s="287">
        <v>0.36609235365319737</v>
      </c>
      <c r="H25" s="172"/>
      <c r="J25" s="440"/>
      <c r="K25" s="172"/>
    </row>
    <row r="26" spans="2:11">
      <c r="B26" s="179">
        <v>9</v>
      </c>
      <c r="C26" s="180" t="s">
        <v>72</v>
      </c>
      <c r="D26" s="181">
        <v>17189</v>
      </c>
      <c r="E26" s="287">
        <v>0.25638729964624185</v>
      </c>
      <c r="F26" s="287">
        <v>0.11948416527765593</v>
      </c>
      <c r="G26" s="287">
        <v>0.1880840354524565</v>
      </c>
      <c r="H26" s="172"/>
      <c r="J26" s="440"/>
      <c r="K26" s="172"/>
    </row>
    <row r="27" spans="2:11">
      <c r="B27" s="179">
        <v>24</v>
      </c>
      <c r="C27" s="180" t="s">
        <v>73</v>
      </c>
      <c r="D27" s="181">
        <v>29047</v>
      </c>
      <c r="E27" s="287">
        <v>0.27106427818756584</v>
      </c>
      <c r="F27" s="287">
        <v>0.14186810949181139</v>
      </c>
      <c r="G27" s="287">
        <v>0.20758384609337593</v>
      </c>
      <c r="H27" s="172"/>
      <c r="J27" s="440"/>
      <c r="K27" s="172"/>
    </row>
    <row r="28" spans="2:11">
      <c r="B28" s="179">
        <v>34</v>
      </c>
      <c r="C28" s="180" t="s">
        <v>74</v>
      </c>
      <c r="D28" s="181">
        <v>10271</v>
      </c>
      <c r="E28" s="287">
        <v>0.32145115012400916</v>
      </c>
      <c r="F28" s="287">
        <v>0.1649396287619391</v>
      </c>
      <c r="G28" s="287">
        <v>0.24020674010149909</v>
      </c>
      <c r="H28" s="172"/>
      <c r="J28" s="440"/>
      <c r="K28" s="172"/>
    </row>
    <row r="29" spans="2:11">
      <c r="B29" s="179">
        <v>37</v>
      </c>
      <c r="C29" s="180" t="s">
        <v>75</v>
      </c>
      <c r="D29" s="181">
        <v>26190</v>
      </c>
      <c r="E29" s="287">
        <v>0.38536940008523651</v>
      </c>
      <c r="F29" s="287">
        <v>0.26298133022170361</v>
      </c>
      <c r="G29" s="287">
        <v>0.32322958062844026</v>
      </c>
      <c r="H29" s="172"/>
      <c r="J29" s="440"/>
      <c r="K29" s="172"/>
    </row>
    <row r="30" spans="2:11">
      <c r="B30" s="179">
        <v>40</v>
      </c>
      <c r="C30" s="180" t="s">
        <v>76</v>
      </c>
      <c r="D30" s="181">
        <v>9157</v>
      </c>
      <c r="E30" s="287">
        <v>0.35656836461126007</v>
      </c>
      <c r="F30" s="287">
        <v>0.18126750100005715</v>
      </c>
      <c r="G30" s="287">
        <v>0.26709252129273131</v>
      </c>
      <c r="H30" s="172"/>
      <c r="J30" s="440"/>
      <c r="K30" s="172"/>
    </row>
    <row r="31" spans="2:11">
      <c r="B31" s="179">
        <v>42</v>
      </c>
      <c r="C31" s="180" t="s">
        <v>77</v>
      </c>
      <c r="D31" s="181">
        <v>5345</v>
      </c>
      <c r="E31" s="287">
        <v>0.31334640057020668</v>
      </c>
      <c r="F31" s="287">
        <v>0.16325801553987676</v>
      </c>
      <c r="G31" s="287">
        <v>0.23839257838633424</v>
      </c>
      <c r="H31" s="172"/>
      <c r="J31" s="440"/>
      <c r="K31" s="172"/>
    </row>
    <row r="32" spans="2:11">
      <c r="B32" s="179">
        <v>47</v>
      </c>
      <c r="C32" s="180" t="s">
        <v>78</v>
      </c>
      <c r="D32" s="181">
        <v>23502</v>
      </c>
      <c r="E32" s="287">
        <v>0.27740363948989827</v>
      </c>
      <c r="F32" s="287">
        <v>0.12864389366893542</v>
      </c>
      <c r="G32" s="287">
        <v>0.19895367736692401</v>
      </c>
      <c r="H32" s="172"/>
      <c r="J32" s="440"/>
      <c r="K32" s="172"/>
    </row>
    <row r="33" spans="2:11">
      <c r="B33" s="179">
        <v>49</v>
      </c>
      <c r="C33" s="180" t="s">
        <v>79</v>
      </c>
      <c r="D33" s="181">
        <v>18769</v>
      </c>
      <c r="E33" s="287">
        <v>0.45438913249075746</v>
      </c>
      <c r="F33" s="287">
        <v>0.3327516233766234</v>
      </c>
      <c r="G33" s="287">
        <v>0.39182080080163667</v>
      </c>
      <c r="H33" s="172"/>
      <c r="J33" s="440"/>
      <c r="K33" s="172"/>
    </row>
    <row r="34" spans="2:11" s="186" customFormat="1">
      <c r="B34" s="179"/>
      <c r="C34" s="183" t="s">
        <v>70</v>
      </c>
      <c r="D34" s="184">
        <v>153685</v>
      </c>
      <c r="E34" s="288">
        <v>0.31960799862548406</v>
      </c>
      <c r="F34" s="288">
        <v>0.18137668582711017</v>
      </c>
      <c r="G34" s="288">
        <v>0.24921838006836741</v>
      </c>
      <c r="H34" s="185"/>
      <c r="J34" s="440"/>
      <c r="K34" s="185"/>
    </row>
    <row r="35" spans="2:11">
      <c r="B35" s="179">
        <v>2</v>
      </c>
      <c r="C35" s="180" t="s">
        <v>81</v>
      </c>
      <c r="D35" s="181">
        <v>26970</v>
      </c>
      <c r="E35" s="287">
        <v>0.44405072187893518</v>
      </c>
      <c r="F35" s="287">
        <v>0.30151433897699126</v>
      </c>
      <c r="G35" s="287">
        <v>0.36790985731045206</v>
      </c>
      <c r="H35" s="172"/>
      <c r="J35" s="440"/>
      <c r="K35" s="172"/>
    </row>
    <row r="36" spans="2:11">
      <c r="B36" s="179">
        <v>13</v>
      </c>
      <c r="C36" s="180" t="s">
        <v>82</v>
      </c>
      <c r="D36" s="181">
        <v>36456</v>
      </c>
      <c r="E36" s="287">
        <v>0.46263471198743056</v>
      </c>
      <c r="F36" s="287">
        <v>0.28150910605018287</v>
      </c>
      <c r="G36" s="287">
        <v>0.36300994752407223</v>
      </c>
      <c r="H36" s="172"/>
      <c r="J36" s="440"/>
      <c r="K36" s="172"/>
    </row>
    <row r="37" spans="2:11">
      <c r="B37" s="179">
        <v>16</v>
      </c>
      <c r="C37" s="180" t="s">
        <v>83</v>
      </c>
      <c r="D37" s="181">
        <v>18332</v>
      </c>
      <c r="E37" s="287">
        <v>0.48659662215239591</v>
      </c>
      <c r="F37" s="287">
        <v>0.34800396727002231</v>
      </c>
      <c r="G37" s="287">
        <v>0.41134497150293947</v>
      </c>
      <c r="H37" s="172"/>
      <c r="J37" s="440"/>
      <c r="K37" s="172"/>
    </row>
    <row r="38" spans="2:11">
      <c r="B38" s="179">
        <v>19</v>
      </c>
      <c r="C38" s="180" t="s">
        <v>84</v>
      </c>
      <c r="D38" s="181">
        <v>8901</v>
      </c>
      <c r="E38" s="287">
        <v>0.29533500466991103</v>
      </c>
      <c r="F38" s="287">
        <v>0.12559149120902974</v>
      </c>
      <c r="G38" s="287">
        <v>0.20519618239660659</v>
      </c>
      <c r="H38" s="172"/>
      <c r="J38" s="440"/>
      <c r="K38" s="172"/>
    </row>
    <row r="39" spans="2:11">
      <c r="B39" s="179">
        <v>45</v>
      </c>
      <c r="C39" s="180" t="s">
        <v>85</v>
      </c>
      <c r="D39" s="181">
        <v>38953</v>
      </c>
      <c r="E39" s="287">
        <v>0.43387333221993357</v>
      </c>
      <c r="F39" s="287">
        <v>0.23658103037024658</v>
      </c>
      <c r="G39" s="287">
        <v>0.32539470386768021</v>
      </c>
      <c r="H39" s="172"/>
      <c r="J39" s="440"/>
      <c r="K39" s="172"/>
    </row>
    <row r="40" spans="2:11" s="188" customFormat="1">
      <c r="B40" s="179"/>
      <c r="C40" s="183" t="s">
        <v>80</v>
      </c>
      <c r="D40" s="184">
        <v>129612</v>
      </c>
      <c r="E40" s="288">
        <v>0.43331455247907275</v>
      </c>
      <c r="F40" s="288">
        <v>0.26147379381155067</v>
      </c>
      <c r="G40" s="288">
        <v>0.33984378072666349</v>
      </c>
      <c r="H40" s="187"/>
      <c r="J40" s="440"/>
      <c r="K40" s="187"/>
    </row>
    <row r="41" spans="2:11">
      <c r="B41" s="179">
        <v>8</v>
      </c>
      <c r="C41" s="180" t="s">
        <v>87</v>
      </c>
      <c r="D41" s="181">
        <v>179799</v>
      </c>
      <c r="E41" s="287">
        <v>0.18325299593878602</v>
      </c>
      <c r="F41" s="287">
        <v>7.6329062454039739E-2</v>
      </c>
      <c r="G41" s="287">
        <v>0.13637987543699828</v>
      </c>
      <c r="H41" s="172"/>
      <c r="J41" s="440"/>
      <c r="K41" s="172"/>
    </row>
    <row r="42" spans="2:11">
      <c r="B42" s="179">
        <v>17</v>
      </c>
      <c r="C42" s="180" t="s">
        <v>183</v>
      </c>
      <c r="D42" s="181">
        <v>25804</v>
      </c>
      <c r="E42" s="287">
        <v>0.20547288636236974</v>
      </c>
      <c r="F42" s="287">
        <v>0.1019786910197869</v>
      </c>
      <c r="G42" s="287">
        <v>0.1592987004969596</v>
      </c>
      <c r="H42" s="172"/>
      <c r="J42" s="440"/>
      <c r="K42" s="172"/>
    </row>
    <row r="43" spans="2:11">
      <c r="B43" s="179">
        <v>25</v>
      </c>
      <c r="C43" s="180" t="s">
        <v>189</v>
      </c>
      <c r="D43" s="181">
        <v>20709</v>
      </c>
      <c r="E43" s="287">
        <v>0.27007744487366692</v>
      </c>
      <c r="F43" s="287">
        <v>0.13113802077732131</v>
      </c>
      <c r="G43" s="287">
        <v>0.20586305618513659</v>
      </c>
      <c r="H43" s="172"/>
      <c r="J43" s="440"/>
      <c r="K43" s="172"/>
    </row>
    <row r="44" spans="2:11">
      <c r="B44" s="179">
        <v>43</v>
      </c>
      <c r="C44" s="180" t="s">
        <v>88</v>
      </c>
      <c r="D44" s="181">
        <v>31460</v>
      </c>
      <c r="E44" s="287">
        <v>0.24155762496883232</v>
      </c>
      <c r="F44" s="287">
        <v>0.110731736743681</v>
      </c>
      <c r="G44" s="287">
        <v>0.17963900895911014</v>
      </c>
      <c r="H44" s="172"/>
      <c r="J44" s="440"/>
      <c r="K44" s="172"/>
    </row>
    <row r="45" spans="2:11" s="188" customFormat="1">
      <c r="B45" s="179"/>
      <c r="C45" s="183" t="s">
        <v>86</v>
      </c>
      <c r="D45" s="184">
        <v>257772</v>
      </c>
      <c r="E45" s="288">
        <v>0.19561281337047354</v>
      </c>
      <c r="F45" s="288">
        <v>8.5633144474103792E-2</v>
      </c>
      <c r="G45" s="288">
        <v>0.14678838480501161</v>
      </c>
      <c r="H45" s="187"/>
      <c r="J45" s="440"/>
      <c r="K45" s="187"/>
    </row>
    <row r="46" spans="2:11">
      <c r="B46" s="179">
        <v>3</v>
      </c>
      <c r="C46" s="180" t="s">
        <v>90</v>
      </c>
      <c r="D46" s="181">
        <v>90684</v>
      </c>
      <c r="E46" s="287">
        <v>0.33142622438708336</v>
      </c>
      <c r="F46" s="287">
        <v>0.21297506904007193</v>
      </c>
      <c r="G46" s="287">
        <v>0.27508592264080545</v>
      </c>
      <c r="H46" s="172"/>
      <c r="J46" s="440"/>
      <c r="K46" s="172"/>
    </row>
    <row r="47" spans="2:11">
      <c r="B47" s="179">
        <v>12</v>
      </c>
      <c r="C47" s="180" t="s">
        <v>91</v>
      </c>
      <c r="D47" s="181">
        <v>30993</v>
      </c>
      <c r="E47" s="287">
        <v>0.30103675513830397</v>
      </c>
      <c r="F47" s="287">
        <v>0.14949128480164051</v>
      </c>
      <c r="G47" s="287">
        <v>0.22980076963572058</v>
      </c>
      <c r="H47" s="172"/>
      <c r="J47" s="440"/>
      <c r="K47" s="172"/>
    </row>
    <row r="48" spans="2:11">
      <c r="B48" s="179">
        <v>46</v>
      </c>
      <c r="C48" s="180" t="s">
        <v>92</v>
      </c>
      <c r="D48" s="181">
        <v>130923</v>
      </c>
      <c r="E48" s="287">
        <v>0.30729070317156892</v>
      </c>
      <c r="F48" s="287">
        <v>0.15734106914518006</v>
      </c>
      <c r="G48" s="287">
        <v>0.23636790366405186</v>
      </c>
      <c r="H48" s="172"/>
      <c r="J48" s="440"/>
      <c r="K48" s="172"/>
    </row>
    <row r="49" spans="2:11" s="188" customFormat="1">
      <c r="B49" s="179"/>
      <c r="C49" s="183" t="s">
        <v>89</v>
      </c>
      <c r="D49" s="184">
        <v>252600</v>
      </c>
      <c r="E49" s="288">
        <v>0.31423744174727408</v>
      </c>
      <c r="F49" s="288">
        <v>0.17440005972959913</v>
      </c>
      <c r="G49" s="288">
        <v>0.24803102057007859</v>
      </c>
      <c r="H49" s="187"/>
      <c r="J49" s="440"/>
      <c r="K49" s="187"/>
    </row>
    <row r="50" spans="2:11">
      <c r="B50" s="179">
        <v>6</v>
      </c>
      <c r="C50" s="180" t="s">
        <v>94</v>
      </c>
      <c r="D50" s="181">
        <v>58564</v>
      </c>
      <c r="E50" s="287">
        <v>0.49719083588238966</v>
      </c>
      <c r="F50" s="287">
        <v>0.36919886638556715</v>
      </c>
      <c r="G50" s="287">
        <v>0.42932021611160393</v>
      </c>
      <c r="H50" s="172"/>
      <c r="J50" s="440"/>
      <c r="K50" s="172"/>
    </row>
    <row r="51" spans="2:11">
      <c r="B51" s="179">
        <v>10</v>
      </c>
      <c r="C51" s="180" t="s">
        <v>95</v>
      </c>
      <c r="D51" s="181">
        <v>37650</v>
      </c>
      <c r="E51" s="287">
        <v>0.45692074248061693</v>
      </c>
      <c r="F51" s="287">
        <v>0.3249274160099544</v>
      </c>
      <c r="G51" s="287">
        <v>0.39084397383992525</v>
      </c>
      <c r="H51" s="172"/>
      <c r="J51" s="440"/>
      <c r="K51" s="172"/>
    </row>
    <row r="52" spans="2:11" s="188" customFormat="1">
      <c r="B52" s="179"/>
      <c r="C52" s="183" t="s">
        <v>93</v>
      </c>
      <c r="D52" s="184">
        <v>96214</v>
      </c>
      <c r="E52" s="288">
        <v>0.47992155814057136</v>
      </c>
      <c r="F52" s="288">
        <v>0.3514910206959479</v>
      </c>
      <c r="G52" s="288">
        <v>0.41339514739560285</v>
      </c>
      <c r="H52" s="187"/>
      <c r="J52" s="440"/>
      <c r="K52" s="187"/>
    </row>
    <row r="53" spans="2:11">
      <c r="B53" s="179">
        <v>15</v>
      </c>
      <c r="C53" s="180" t="s">
        <v>184</v>
      </c>
      <c r="D53" s="181">
        <v>80994</v>
      </c>
      <c r="E53" s="287">
        <v>0.34582923098834006</v>
      </c>
      <c r="F53" s="287">
        <v>0.1792179838065914</v>
      </c>
      <c r="G53" s="287">
        <v>0.26836978131212724</v>
      </c>
      <c r="H53" s="172"/>
      <c r="J53" s="440"/>
      <c r="K53" s="172"/>
    </row>
    <row r="54" spans="2:11">
      <c r="B54" s="179">
        <v>27</v>
      </c>
      <c r="C54" s="180" t="s">
        <v>97</v>
      </c>
      <c r="D54" s="181">
        <v>35161</v>
      </c>
      <c r="E54" s="287">
        <v>0.34654325472666675</v>
      </c>
      <c r="F54" s="287">
        <v>0.25995399044416917</v>
      </c>
      <c r="G54" s="287">
        <v>0.30797057020232987</v>
      </c>
      <c r="H54" s="172"/>
      <c r="J54" s="440"/>
      <c r="K54" s="172"/>
    </row>
    <row r="55" spans="2:11">
      <c r="B55" s="179">
        <v>32</v>
      </c>
      <c r="C55" s="180" t="s">
        <v>185</v>
      </c>
      <c r="D55" s="181">
        <v>36979</v>
      </c>
      <c r="E55" s="287">
        <v>0.40834116742158788</v>
      </c>
      <c r="F55" s="287">
        <v>0.27159545992156536</v>
      </c>
      <c r="G55" s="287">
        <v>0.34657631820652685</v>
      </c>
      <c r="H55" s="172"/>
      <c r="J55" s="440"/>
      <c r="K55" s="172"/>
    </row>
    <row r="56" spans="2:11">
      <c r="B56" s="179">
        <v>36</v>
      </c>
      <c r="C56" s="180" t="s">
        <v>98</v>
      </c>
      <c r="D56" s="181">
        <v>61946</v>
      </c>
      <c r="E56" s="287">
        <v>0.33229647927054268</v>
      </c>
      <c r="F56" s="287">
        <v>0.16063975921535001</v>
      </c>
      <c r="G56" s="287">
        <v>0.25236801258051245</v>
      </c>
      <c r="H56" s="172"/>
      <c r="J56" s="440"/>
      <c r="K56" s="172"/>
    </row>
    <row r="57" spans="2:11" s="188" customFormat="1">
      <c r="B57" s="179"/>
      <c r="C57" s="183" t="s">
        <v>96</v>
      </c>
      <c r="D57" s="184">
        <v>215080</v>
      </c>
      <c r="E57" s="288">
        <v>0.35047952228723084</v>
      </c>
      <c r="F57" s="288">
        <v>0.19741325438499754</v>
      </c>
      <c r="G57" s="288">
        <v>0.28000578029414408</v>
      </c>
      <c r="H57" s="187"/>
      <c r="J57" s="440"/>
      <c r="K57" s="187"/>
    </row>
    <row r="58" spans="2:11" s="188" customFormat="1">
      <c r="B58" s="179">
        <v>28</v>
      </c>
      <c r="C58" s="183" t="s">
        <v>99</v>
      </c>
      <c r="D58" s="184">
        <v>175246</v>
      </c>
      <c r="E58" s="288">
        <v>0.20127342925384423</v>
      </c>
      <c r="F58" s="288">
        <v>8.0806444146104342E-2</v>
      </c>
      <c r="G58" s="288">
        <v>0.14521243759451452</v>
      </c>
      <c r="H58" s="187"/>
      <c r="J58" s="440"/>
      <c r="K58" s="187"/>
    </row>
    <row r="59" spans="2:11" s="188" customFormat="1">
      <c r="B59" s="179">
        <v>30</v>
      </c>
      <c r="C59" s="183" t="s">
        <v>100</v>
      </c>
      <c r="D59" s="184">
        <v>70825</v>
      </c>
      <c r="E59" s="288">
        <v>0.35275675260306605</v>
      </c>
      <c r="F59" s="288">
        <v>0.20097426426111573</v>
      </c>
      <c r="G59" s="288">
        <v>0.27870032975767928</v>
      </c>
      <c r="H59" s="187"/>
      <c r="J59" s="440"/>
      <c r="K59" s="187"/>
    </row>
    <row r="60" spans="2:11" s="188" customFormat="1">
      <c r="B60" s="179">
        <v>31</v>
      </c>
      <c r="C60" s="183" t="s">
        <v>101</v>
      </c>
      <c r="D60" s="184">
        <v>22052</v>
      </c>
      <c r="E60" s="288">
        <v>0.22678928316864894</v>
      </c>
      <c r="F60" s="288">
        <v>8.3895033990091031E-2</v>
      </c>
      <c r="G60" s="288">
        <v>0.15641602178986119</v>
      </c>
      <c r="H60" s="187"/>
      <c r="J60" s="440"/>
      <c r="K60" s="187"/>
    </row>
    <row r="61" spans="2:11">
      <c r="B61" s="179">
        <v>1</v>
      </c>
      <c r="C61" s="180" t="s">
        <v>186</v>
      </c>
      <c r="D61" s="181">
        <v>8206</v>
      </c>
      <c r="E61" s="287">
        <v>0.15222424749987684</v>
      </c>
      <c r="F61" s="287">
        <v>5.1085503920925895E-2</v>
      </c>
      <c r="G61" s="287">
        <v>0.10224653301269671</v>
      </c>
      <c r="H61" s="172"/>
      <c r="J61" s="440"/>
      <c r="K61" s="172"/>
    </row>
    <row r="62" spans="2:11">
      <c r="B62" s="179">
        <v>20</v>
      </c>
      <c r="C62" s="180" t="s">
        <v>187</v>
      </c>
      <c r="D62" s="181">
        <v>18464</v>
      </c>
      <c r="E62" s="287">
        <v>0.13987586139484873</v>
      </c>
      <c r="F62" s="287">
        <v>4.6086425916680537E-2</v>
      </c>
      <c r="G62" s="287">
        <v>9.5946788609436701E-2</v>
      </c>
      <c r="H62" s="172"/>
      <c r="J62" s="440"/>
      <c r="K62" s="172"/>
    </row>
    <row r="63" spans="2:11">
      <c r="B63" s="179">
        <v>48</v>
      </c>
      <c r="C63" s="180" t="s">
        <v>188</v>
      </c>
      <c r="D63" s="181">
        <v>32929</v>
      </c>
      <c r="E63" s="287">
        <v>0.16189835292272914</v>
      </c>
      <c r="F63" s="287">
        <v>5.7049235422618048E-2</v>
      </c>
      <c r="G63" s="287">
        <v>0.11129023536250693</v>
      </c>
      <c r="H63" s="172"/>
      <c r="J63" s="440"/>
      <c r="K63" s="172"/>
    </row>
    <row r="64" spans="2:11" s="188" customFormat="1">
      <c r="B64" s="179">
        <v>16</v>
      </c>
      <c r="C64" s="183" t="s">
        <v>164</v>
      </c>
      <c r="D64" s="184">
        <v>59599</v>
      </c>
      <c r="E64" s="288">
        <v>0.15295882579520345</v>
      </c>
      <c r="F64" s="288">
        <v>5.2557057861183046E-2</v>
      </c>
      <c r="G64" s="288">
        <v>0.10482059724120223</v>
      </c>
      <c r="H64" s="187"/>
      <c r="J64" s="440"/>
      <c r="K64" s="187"/>
    </row>
    <row r="65" spans="2:11" s="188" customFormat="1">
      <c r="B65" s="179">
        <v>26</v>
      </c>
      <c r="C65" s="183" t="s">
        <v>160</v>
      </c>
      <c r="D65" s="184">
        <v>15129</v>
      </c>
      <c r="E65" s="288">
        <v>0.27879399176730363</v>
      </c>
      <c r="F65" s="288">
        <v>0.14022541335316666</v>
      </c>
      <c r="G65" s="288">
        <v>0.21117795675660586</v>
      </c>
      <c r="H65" s="187"/>
      <c r="J65" s="440"/>
      <c r="K65" s="187"/>
    </row>
    <row r="66" spans="2:11">
      <c r="B66" s="179">
        <v>51</v>
      </c>
      <c r="C66" s="180" t="s">
        <v>104</v>
      </c>
      <c r="D66" s="181">
        <v>2086</v>
      </c>
      <c r="E66" s="287">
        <v>0.28897586431833006</v>
      </c>
      <c r="F66" s="287">
        <v>0.17691049310586585</v>
      </c>
      <c r="G66" s="287">
        <v>0.23496282946609598</v>
      </c>
      <c r="H66" s="172"/>
      <c r="J66" s="440"/>
      <c r="K66" s="172"/>
    </row>
    <row r="67" spans="2:11">
      <c r="B67" s="179">
        <v>52</v>
      </c>
      <c r="C67" s="180" t="s">
        <v>105</v>
      </c>
      <c r="D67" s="181">
        <v>2263</v>
      </c>
      <c r="E67" s="287">
        <v>0.3154471544715447</v>
      </c>
      <c r="F67" s="287">
        <v>0.22551706952404685</v>
      </c>
      <c r="G67" s="287">
        <v>0.27206059148833855</v>
      </c>
      <c r="H67" s="172"/>
      <c r="J67" s="440"/>
      <c r="K67" s="172"/>
    </row>
    <row r="68" spans="2:11" ht="18.600000000000001" customHeight="1">
      <c r="B68" s="402"/>
      <c r="C68" s="403" t="s">
        <v>45</v>
      </c>
      <c r="D68" s="404">
        <f>'Pensiones - mínimos'!$C$14</f>
        <v>2204635</v>
      </c>
      <c r="E68" s="405">
        <f>'Pensiones - mínimos'!E14</f>
        <v>0.28120000000000001</v>
      </c>
      <c r="F68" s="405">
        <f>'Pensiones - mínimos'!F14</f>
        <v>0.15620000000000001</v>
      </c>
      <c r="G68" s="405">
        <f>'Pensiones - mínimos'!G14</f>
        <v>0.22170000000000001</v>
      </c>
      <c r="J68" s="172"/>
      <c r="K68" s="172"/>
    </row>
    <row r="69" spans="2:11">
      <c r="C69" s="190"/>
      <c r="D69" s="217"/>
      <c r="E69" s="223"/>
      <c r="F69" s="218"/>
      <c r="G69" s="213"/>
      <c r="H69" s="218"/>
      <c r="I69" s="213"/>
      <c r="J69" s="172"/>
      <c r="K69" s="172"/>
    </row>
    <row r="70" spans="2:11">
      <c r="F70" s="258"/>
      <c r="G70" s="258"/>
      <c r="H70" s="172"/>
      <c r="I70" s="172"/>
    </row>
    <row r="71" spans="2:11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8" activePane="bottomLeft" state="frozen"/>
      <selection pane="bottomLeft" activeCell="L24" sqref="L24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93" t="s">
        <v>198</v>
      </c>
      <c r="C2" s="593"/>
      <c r="D2" s="593"/>
      <c r="E2" s="593"/>
      <c r="F2" s="593"/>
      <c r="G2" s="593"/>
      <c r="H2" s="593"/>
      <c r="I2" s="593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7"/>
      <c r="B5" s="597" t="s">
        <v>224</v>
      </c>
      <c r="C5" s="598"/>
      <c r="D5" s="598"/>
      <c r="E5" s="598"/>
      <c r="F5" s="598"/>
      <c r="G5" s="598"/>
      <c r="H5" s="598"/>
      <c r="I5" s="599"/>
    </row>
    <row r="6" spans="1:226" ht="2.4500000000000002" customHeight="1">
      <c r="A6" s="318"/>
      <c r="B6" s="600"/>
      <c r="C6" s="601"/>
      <c r="D6" s="601"/>
      <c r="E6" s="601"/>
      <c r="F6" s="601"/>
      <c r="G6" s="601"/>
      <c r="H6" s="601"/>
      <c r="I6" s="602"/>
    </row>
    <row r="7" spans="1:226" ht="52.5" customHeight="1">
      <c r="A7" s="318"/>
      <c r="B7" s="323" t="s">
        <v>166</v>
      </c>
      <c r="C7" s="324" t="s">
        <v>47</v>
      </c>
      <c r="D7" s="323" t="s">
        <v>192</v>
      </c>
      <c r="E7" s="325" t="s">
        <v>193</v>
      </c>
      <c r="F7" s="323" t="s">
        <v>194</v>
      </c>
      <c r="G7" s="323" t="s">
        <v>195</v>
      </c>
      <c r="H7" s="323" t="s">
        <v>196</v>
      </c>
      <c r="I7" s="323" t="s">
        <v>197</v>
      </c>
    </row>
    <row r="8" spans="1:226" ht="6.75" customHeight="1">
      <c r="B8" s="441"/>
      <c r="C8" s="442"/>
      <c r="D8" s="442"/>
      <c r="E8" s="443"/>
      <c r="F8" s="442"/>
      <c r="G8" s="442"/>
      <c r="H8" s="442"/>
      <c r="I8" s="442"/>
    </row>
    <row r="9" spans="1:226" s="148" customFormat="1" ht="18" customHeight="1">
      <c r="A9" s="12"/>
      <c r="B9" s="145"/>
      <c r="C9" s="146" t="s">
        <v>52</v>
      </c>
      <c r="D9" s="147">
        <v>47621</v>
      </c>
      <c r="E9" s="147">
        <v>68.36136388645447</v>
      </c>
      <c r="F9" s="147">
        <v>7053</v>
      </c>
      <c r="G9" s="147">
        <v>20479</v>
      </c>
      <c r="H9" s="147">
        <v>12087</v>
      </c>
      <c r="I9" s="147">
        <v>8002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3319</v>
      </c>
      <c r="E10" s="150">
        <v>70.013142512805061</v>
      </c>
      <c r="F10" s="150">
        <v>409</v>
      </c>
      <c r="G10" s="150">
        <v>1404</v>
      </c>
      <c r="H10" s="150">
        <v>907</v>
      </c>
      <c r="I10" s="150">
        <v>599</v>
      </c>
    </row>
    <row r="11" spans="1:226" s="152" customFormat="1" ht="18" customHeight="1">
      <c r="B11" s="145">
        <v>11</v>
      </c>
      <c r="C11" s="149" t="s">
        <v>54</v>
      </c>
      <c r="D11" s="150">
        <v>5596</v>
      </c>
      <c r="E11" s="150">
        <v>69.364106504646188</v>
      </c>
      <c r="F11" s="150">
        <v>924</v>
      </c>
      <c r="G11" s="150">
        <v>2165</v>
      </c>
      <c r="H11" s="150">
        <v>1371</v>
      </c>
      <c r="I11" s="150">
        <v>1136</v>
      </c>
    </row>
    <row r="12" spans="1:226" s="152" customFormat="1" ht="18" customHeight="1">
      <c r="B12" s="145">
        <v>14</v>
      </c>
      <c r="C12" s="149" t="s">
        <v>55</v>
      </c>
      <c r="D12" s="150">
        <v>5532</v>
      </c>
      <c r="E12" s="150">
        <v>68.315173535791757</v>
      </c>
      <c r="F12" s="150">
        <v>767</v>
      </c>
      <c r="G12" s="150">
        <v>2419</v>
      </c>
      <c r="H12" s="150">
        <v>1460</v>
      </c>
      <c r="I12" s="150">
        <v>886</v>
      </c>
    </row>
    <row r="13" spans="1:226" s="152" customFormat="1" ht="18" customHeight="1">
      <c r="B13" s="145">
        <v>18</v>
      </c>
      <c r="C13" s="149" t="s">
        <v>56</v>
      </c>
      <c r="D13" s="150">
        <v>5959</v>
      </c>
      <c r="E13" s="150">
        <v>68.432502097667395</v>
      </c>
      <c r="F13" s="150">
        <v>887</v>
      </c>
      <c r="G13" s="150">
        <v>2482</v>
      </c>
      <c r="H13" s="150">
        <v>1538</v>
      </c>
      <c r="I13" s="150">
        <v>1052</v>
      </c>
    </row>
    <row r="14" spans="1:226" s="152" customFormat="1" ht="18" customHeight="1">
      <c r="B14" s="145">
        <v>21</v>
      </c>
      <c r="C14" s="149" t="s">
        <v>57</v>
      </c>
      <c r="D14" s="150">
        <v>3146</v>
      </c>
      <c r="E14" s="150">
        <v>67.053458359821988</v>
      </c>
      <c r="F14" s="150">
        <v>467</v>
      </c>
      <c r="G14" s="150">
        <v>1389</v>
      </c>
      <c r="H14" s="150">
        <v>836</v>
      </c>
      <c r="I14" s="150">
        <v>454</v>
      </c>
    </row>
    <row r="15" spans="1:226" s="152" customFormat="1" ht="18" customHeight="1">
      <c r="B15" s="145">
        <v>23</v>
      </c>
      <c r="C15" s="149" t="s">
        <v>58</v>
      </c>
      <c r="D15" s="150">
        <v>4500</v>
      </c>
      <c r="E15" s="150">
        <v>70.044542222222205</v>
      </c>
      <c r="F15" s="150">
        <v>550</v>
      </c>
      <c r="G15" s="150">
        <v>1939</v>
      </c>
      <c r="H15" s="150">
        <v>1191</v>
      </c>
      <c r="I15" s="150">
        <v>820</v>
      </c>
    </row>
    <row r="16" spans="1:226" s="152" customFormat="1" ht="18" customHeight="1">
      <c r="B16" s="145">
        <v>29</v>
      </c>
      <c r="C16" s="149" t="s">
        <v>59</v>
      </c>
      <c r="D16" s="150">
        <v>7953</v>
      </c>
      <c r="E16" s="150">
        <v>66.330721740223808</v>
      </c>
      <c r="F16" s="150">
        <v>1293</v>
      </c>
      <c r="G16" s="150">
        <v>3517</v>
      </c>
      <c r="H16" s="150">
        <v>1918</v>
      </c>
      <c r="I16" s="150">
        <v>1225</v>
      </c>
    </row>
    <row r="17" spans="1:428" s="152" customFormat="1" ht="18" customHeight="1">
      <c r="B17" s="145">
        <v>41</v>
      </c>
      <c r="C17" s="149" t="s">
        <v>60</v>
      </c>
      <c r="D17" s="150">
        <v>11616</v>
      </c>
      <c r="E17" s="150">
        <v>67.337264118457298</v>
      </c>
      <c r="F17" s="150">
        <v>1756</v>
      </c>
      <c r="G17" s="150">
        <v>5164</v>
      </c>
      <c r="H17" s="150">
        <v>2866</v>
      </c>
      <c r="I17" s="150">
        <v>1830</v>
      </c>
    </row>
    <row r="18" spans="1:428" s="153" customFormat="1" ht="18" customHeight="1">
      <c r="A18" s="12"/>
      <c r="B18" s="145"/>
      <c r="C18" s="146" t="s">
        <v>61</v>
      </c>
      <c r="D18" s="147">
        <v>9651</v>
      </c>
      <c r="E18" s="147">
        <v>58.111283577924233</v>
      </c>
      <c r="F18" s="147">
        <v>2329</v>
      </c>
      <c r="G18" s="147">
        <v>5038</v>
      </c>
      <c r="H18" s="147">
        <v>1590</v>
      </c>
      <c r="I18" s="147">
        <v>694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1714</v>
      </c>
      <c r="E19" s="150">
        <v>58.022934655775963</v>
      </c>
      <c r="F19" s="150">
        <v>392</v>
      </c>
      <c r="G19" s="150">
        <v>904</v>
      </c>
      <c r="H19" s="150">
        <v>282</v>
      </c>
      <c r="I19" s="150">
        <v>136</v>
      </c>
    </row>
    <row r="20" spans="1:428" s="152" customFormat="1" ht="18" customHeight="1">
      <c r="B20" s="145">
        <v>40</v>
      </c>
      <c r="C20" s="149" t="s">
        <v>63</v>
      </c>
      <c r="D20" s="150">
        <v>1028</v>
      </c>
      <c r="E20" s="150">
        <v>59.189027237354082</v>
      </c>
      <c r="F20" s="150">
        <v>214</v>
      </c>
      <c r="G20" s="150">
        <v>551</v>
      </c>
      <c r="H20" s="150">
        <v>190</v>
      </c>
      <c r="I20" s="150">
        <v>73</v>
      </c>
    </row>
    <row r="21" spans="1:428" s="152" customFormat="1" ht="18" customHeight="1">
      <c r="B21" s="145">
        <v>50</v>
      </c>
      <c r="C21" s="152" t="s">
        <v>64</v>
      </c>
      <c r="D21" s="154">
        <v>6909</v>
      </c>
      <c r="E21" s="154">
        <v>57.121888840642633</v>
      </c>
      <c r="F21" s="154">
        <v>1723</v>
      </c>
      <c r="G21" s="154">
        <v>3583</v>
      </c>
      <c r="H21" s="154">
        <v>1118</v>
      </c>
      <c r="I21" s="154">
        <v>485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7729</v>
      </c>
      <c r="E22" s="147">
        <v>55.183609781342994</v>
      </c>
      <c r="F22" s="147">
        <v>2492</v>
      </c>
      <c r="G22" s="147">
        <v>3465</v>
      </c>
      <c r="H22" s="147">
        <v>1178</v>
      </c>
      <c r="I22" s="147">
        <v>594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5426</v>
      </c>
      <c r="E23" s="147">
        <v>59.982182086251385</v>
      </c>
      <c r="F23" s="147">
        <v>1193</v>
      </c>
      <c r="G23" s="147">
        <v>2697</v>
      </c>
      <c r="H23" s="147">
        <v>1039</v>
      </c>
      <c r="I23" s="147">
        <v>497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9761</v>
      </c>
      <c r="E24" s="147">
        <v>65.513493162431928</v>
      </c>
      <c r="F24" s="147">
        <v>2000</v>
      </c>
      <c r="G24" s="147">
        <v>3997</v>
      </c>
      <c r="H24" s="147">
        <v>2133</v>
      </c>
      <c r="I24" s="147">
        <v>1631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4851</v>
      </c>
      <c r="E25" s="150">
        <v>66.43276025561741</v>
      </c>
      <c r="F25" s="150">
        <v>994</v>
      </c>
      <c r="G25" s="150">
        <v>1895</v>
      </c>
      <c r="H25" s="150">
        <v>1074</v>
      </c>
      <c r="I25" s="150">
        <v>888</v>
      </c>
    </row>
    <row r="26" spans="1:428" s="152" customFormat="1" ht="18" customHeight="1">
      <c r="B26" s="145">
        <v>38</v>
      </c>
      <c r="C26" s="149" t="s">
        <v>68</v>
      </c>
      <c r="D26" s="150">
        <v>4910</v>
      </c>
      <c r="E26" s="150">
        <v>64.594226069246432</v>
      </c>
      <c r="F26" s="150">
        <v>1006</v>
      </c>
      <c r="G26" s="150">
        <v>2102</v>
      </c>
      <c r="H26" s="150">
        <v>1059</v>
      </c>
      <c r="I26" s="150">
        <v>743</v>
      </c>
    </row>
    <row r="27" spans="1:428" s="152" customFormat="1" ht="18" customHeight="1">
      <c r="B27" s="145">
        <v>39</v>
      </c>
      <c r="C27" s="146" t="s">
        <v>69</v>
      </c>
      <c r="D27" s="147">
        <v>3966</v>
      </c>
      <c r="E27" s="147">
        <v>60.118852748361078</v>
      </c>
      <c r="F27" s="147">
        <v>992</v>
      </c>
      <c r="G27" s="147">
        <v>1795</v>
      </c>
      <c r="H27" s="147">
        <v>744</v>
      </c>
      <c r="I27" s="147">
        <v>435</v>
      </c>
    </row>
    <row r="28" spans="1:428" s="148" customFormat="1" ht="18" customHeight="1">
      <c r="A28" s="12"/>
      <c r="B28" s="145"/>
      <c r="C28" s="146" t="s">
        <v>70</v>
      </c>
      <c r="D28" s="147">
        <v>18092</v>
      </c>
      <c r="E28" s="147">
        <v>62.743320446946946</v>
      </c>
      <c r="F28" s="147">
        <v>3918</v>
      </c>
      <c r="G28" s="147">
        <v>8351</v>
      </c>
      <c r="H28" s="147">
        <v>3543</v>
      </c>
      <c r="I28" s="147">
        <v>2280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1141</v>
      </c>
      <c r="E29" s="150">
        <v>64.342322524101661</v>
      </c>
      <c r="F29" s="150">
        <v>212</v>
      </c>
      <c r="G29" s="150">
        <v>502</v>
      </c>
      <c r="H29" s="150">
        <v>279</v>
      </c>
      <c r="I29" s="150">
        <v>148</v>
      </c>
    </row>
    <row r="30" spans="1:428" s="152" customFormat="1" ht="18" customHeight="1">
      <c r="B30" s="145">
        <v>9</v>
      </c>
      <c r="C30" s="149" t="s">
        <v>72</v>
      </c>
      <c r="D30" s="150">
        <v>2677</v>
      </c>
      <c r="E30" s="150">
        <v>62.470769518117294</v>
      </c>
      <c r="F30" s="150">
        <v>534</v>
      </c>
      <c r="G30" s="150">
        <v>1295</v>
      </c>
      <c r="H30" s="150">
        <v>493</v>
      </c>
      <c r="I30" s="150">
        <v>355</v>
      </c>
    </row>
    <row r="31" spans="1:428" s="152" customFormat="1" ht="18" customHeight="1">
      <c r="B31" s="145">
        <v>24</v>
      </c>
      <c r="C31" s="149" t="s">
        <v>73</v>
      </c>
      <c r="D31" s="150">
        <v>3736</v>
      </c>
      <c r="E31" s="150">
        <v>59.72423982869379</v>
      </c>
      <c r="F31" s="150">
        <v>960</v>
      </c>
      <c r="G31" s="150">
        <v>1659</v>
      </c>
      <c r="H31" s="150">
        <v>682</v>
      </c>
      <c r="I31" s="150">
        <v>435</v>
      </c>
    </row>
    <row r="32" spans="1:428" s="152" customFormat="1" ht="18" customHeight="1">
      <c r="B32" s="145">
        <v>34</v>
      </c>
      <c r="C32" s="152" t="s">
        <v>74</v>
      </c>
      <c r="D32" s="154">
        <v>1302</v>
      </c>
      <c r="E32" s="154">
        <v>63.234769585253453</v>
      </c>
      <c r="F32" s="154">
        <v>272</v>
      </c>
      <c r="G32" s="154">
        <v>587</v>
      </c>
      <c r="H32" s="154">
        <v>266</v>
      </c>
      <c r="I32" s="154">
        <v>177</v>
      </c>
    </row>
    <row r="33" spans="1:226" s="152" customFormat="1" ht="18" customHeight="1">
      <c r="B33" s="145">
        <v>37</v>
      </c>
      <c r="C33" s="152" t="s">
        <v>75</v>
      </c>
      <c r="D33" s="154">
        <v>2428</v>
      </c>
      <c r="E33" s="154">
        <v>61.88615321252059</v>
      </c>
      <c r="F33" s="154">
        <v>547</v>
      </c>
      <c r="G33" s="154">
        <v>1096</v>
      </c>
      <c r="H33" s="154">
        <v>475</v>
      </c>
      <c r="I33" s="154">
        <v>310</v>
      </c>
    </row>
    <row r="34" spans="1:226" s="152" customFormat="1" ht="18" customHeight="1">
      <c r="B34" s="145">
        <v>40</v>
      </c>
      <c r="C34" s="149" t="s">
        <v>76</v>
      </c>
      <c r="D34" s="150">
        <v>1160</v>
      </c>
      <c r="E34" s="150">
        <v>65.966396551724145</v>
      </c>
      <c r="F34" s="150">
        <v>170</v>
      </c>
      <c r="G34" s="150">
        <v>545</v>
      </c>
      <c r="H34" s="150">
        <v>273</v>
      </c>
      <c r="I34" s="150">
        <v>172</v>
      </c>
    </row>
    <row r="35" spans="1:226" s="152" customFormat="1" ht="18" customHeight="1">
      <c r="B35" s="145">
        <v>42</v>
      </c>
      <c r="C35" s="149" t="s">
        <v>77</v>
      </c>
      <c r="D35" s="150">
        <v>691</v>
      </c>
      <c r="E35" s="150">
        <v>64.006874095513751</v>
      </c>
      <c r="F35" s="150">
        <v>114</v>
      </c>
      <c r="G35" s="150">
        <v>345</v>
      </c>
      <c r="H35" s="150">
        <v>145</v>
      </c>
      <c r="I35" s="150">
        <v>87</v>
      </c>
    </row>
    <row r="36" spans="1:226" s="152" customFormat="1" ht="18" customHeight="1">
      <c r="B36" s="145">
        <v>47</v>
      </c>
      <c r="C36" s="149" t="s">
        <v>78</v>
      </c>
      <c r="D36" s="150">
        <v>3549</v>
      </c>
      <c r="E36" s="150">
        <v>61.15663285432516</v>
      </c>
      <c r="F36" s="150">
        <v>796</v>
      </c>
      <c r="G36" s="150">
        <v>1686</v>
      </c>
      <c r="H36" s="150">
        <v>660</v>
      </c>
      <c r="I36" s="150">
        <v>407</v>
      </c>
    </row>
    <row r="37" spans="1:226" s="152" customFormat="1" ht="18" customHeight="1">
      <c r="B37" s="145">
        <v>49</v>
      </c>
      <c r="C37" s="149" t="s">
        <v>79</v>
      </c>
      <c r="D37" s="150">
        <v>1408</v>
      </c>
      <c r="E37" s="150">
        <v>61.901725852272733</v>
      </c>
      <c r="F37" s="150">
        <v>313</v>
      </c>
      <c r="G37" s="150">
        <v>636</v>
      </c>
      <c r="H37" s="150">
        <v>270</v>
      </c>
      <c r="I37" s="150">
        <v>189</v>
      </c>
    </row>
    <row r="38" spans="1:226" s="148" customFormat="1" ht="18" customHeight="1">
      <c r="A38" s="12"/>
      <c r="B38" s="145"/>
      <c r="C38" s="146" t="s">
        <v>80</v>
      </c>
      <c r="D38" s="147">
        <v>10894</v>
      </c>
      <c r="E38" s="147">
        <v>66.358305975401777</v>
      </c>
      <c r="F38" s="147">
        <v>1729</v>
      </c>
      <c r="G38" s="147">
        <v>4814</v>
      </c>
      <c r="H38" s="147">
        <v>2705</v>
      </c>
      <c r="I38" s="147">
        <v>1646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2373</v>
      </c>
      <c r="E39" s="150">
        <v>66.912747576906867</v>
      </c>
      <c r="F39" s="150">
        <v>389</v>
      </c>
      <c r="G39" s="150">
        <v>1011</v>
      </c>
      <c r="H39" s="150">
        <v>581</v>
      </c>
      <c r="I39" s="150">
        <v>392</v>
      </c>
    </row>
    <row r="40" spans="1:226" s="152" customFormat="1" ht="18" customHeight="1">
      <c r="B40" s="145">
        <v>13</v>
      </c>
      <c r="C40" s="149" t="s">
        <v>82</v>
      </c>
      <c r="D40" s="150">
        <v>2667</v>
      </c>
      <c r="E40" s="150">
        <v>68.519962504686916</v>
      </c>
      <c r="F40" s="150">
        <v>408</v>
      </c>
      <c r="G40" s="150">
        <v>1113</v>
      </c>
      <c r="H40" s="150">
        <v>673</v>
      </c>
      <c r="I40" s="150">
        <v>473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1323</v>
      </c>
      <c r="E41" s="150">
        <v>66.455638699924407</v>
      </c>
      <c r="F41" s="150">
        <v>191</v>
      </c>
      <c r="G41" s="150">
        <v>621</v>
      </c>
      <c r="H41" s="150">
        <v>327</v>
      </c>
      <c r="I41" s="150">
        <v>184</v>
      </c>
    </row>
    <row r="42" spans="1:226" s="152" customFormat="1" ht="18" customHeight="1">
      <c r="B42" s="145">
        <v>19</v>
      </c>
      <c r="C42" s="152" t="s">
        <v>84</v>
      </c>
      <c r="D42" s="154">
        <v>1202</v>
      </c>
      <c r="E42" s="154">
        <v>63.977653910149748</v>
      </c>
      <c r="F42" s="154">
        <v>211</v>
      </c>
      <c r="G42" s="154">
        <v>575</v>
      </c>
      <c r="H42" s="154">
        <v>269</v>
      </c>
      <c r="I42" s="154">
        <v>147</v>
      </c>
    </row>
    <row r="43" spans="1:226" s="152" customFormat="1" ht="18" customHeight="1">
      <c r="B43" s="145">
        <v>45</v>
      </c>
      <c r="C43" s="149" t="s">
        <v>85</v>
      </c>
      <c r="D43" s="150">
        <v>3329</v>
      </c>
      <c r="E43" s="150">
        <v>65.92552718534094</v>
      </c>
      <c r="F43" s="150">
        <v>530</v>
      </c>
      <c r="G43" s="150">
        <v>1494</v>
      </c>
      <c r="H43" s="150">
        <v>855</v>
      </c>
      <c r="I43" s="150">
        <v>450</v>
      </c>
    </row>
    <row r="44" spans="1:226" s="148" customFormat="1" ht="18" customHeight="1">
      <c r="A44" s="12"/>
      <c r="B44" s="145"/>
      <c r="C44" s="146" t="s">
        <v>86</v>
      </c>
      <c r="D44" s="147">
        <v>45655</v>
      </c>
      <c r="E44" s="147">
        <v>58.567117688354642</v>
      </c>
      <c r="F44" s="147">
        <v>10475</v>
      </c>
      <c r="G44" s="147">
        <v>23664</v>
      </c>
      <c r="H44" s="147">
        <v>7919</v>
      </c>
      <c r="I44" s="147">
        <v>3597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33682</v>
      </c>
      <c r="E45" s="154">
        <v>58.494553470696516</v>
      </c>
      <c r="F45" s="154">
        <v>7732</v>
      </c>
      <c r="G45" s="154">
        <v>17577</v>
      </c>
      <c r="H45" s="154">
        <v>5746</v>
      </c>
      <c r="I45" s="154">
        <v>2627</v>
      </c>
    </row>
    <row r="46" spans="1:226" s="152" customFormat="1" ht="18" customHeight="1">
      <c r="B46" s="145">
        <v>17</v>
      </c>
      <c r="C46" s="152" t="s">
        <v>183</v>
      </c>
      <c r="D46" s="154">
        <v>3827</v>
      </c>
      <c r="E46" s="154">
        <v>58.116085706819966</v>
      </c>
      <c r="F46" s="154">
        <v>939</v>
      </c>
      <c r="G46" s="154">
        <v>1898</v>
      </c>
      <c r="H46" s="154">
        <v>680</v>
      </c>
      <c r="I46" s="154">
        <v>310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2990</v>
      </c>
      <c r="E47" s="150">
        <v>58.199939799331105</v>
      </c>
      <c r="F47" s="150">
        <v>712</v>
      </c>
      <c r="G47" s="150">
        <v>1511</v>
      </c>
      <c r="H47" s="150">
        <v>524</v>
      </c>
      <c r="I47" s="150">
        <v>243</v>
      </c>
      <c r="L47" s="411"/>
    </row>
    <row r="48" spans="1:226" s="152" customFormat="1" ht="18" customHeight="1">
      <c r="B48" s="145">
        <v>43</v>
      </c>
      <c r="C48" s="152" t="s">
        <v>88</v>
      </c>
      <c r="D48" s="154">
        <v>5156</v>
      </c>
      <c r="E48" s="154">
        <v>59.457891776570989</v>
      </c>
      <c r="F48" s="154">
        <v>1092</v>
      </c>
      <c r="G48" s="154">
        <v>2678</v>
      </c>
      <c r="H48" s="154">
        <v>969</v>
      </c>
      <c r="I48" s="154">
        <v>417</v>
      </c>
    </row>
    <row r="49" spans="1:226" s="148" customFormat="1" ht="18" customHeight="1">
      <c r="A49" s="12"/>
      <c r="B49" s="145"/>
      <c r="C49" s="146" t="s">
        <v>89</v>
      </c>
      <c r="D49" s="147">
        <v>30193</v>
      </c>
      <c r="E49" s="147">
        <v>60.39827232661068</v>
      </c>
      <c r="F49" s="147">
        <v>6125</v>
      </c>
      <c r="G49" s="147">
        <v>15198</v>
      </c>
      <c r="H49" s="147">
        <v>5945</v>
      </c>
      <c r="I49" s="147">
        <v>2925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10203</v>
      </c>
      <c r="E50" s="154">
        <v>62.791388807213579</v>
      </c>
      <c r="F50" s="154">
        <v>1894</v>
      </c>
      <c r="G50" s="154">
        <v>4844</v>
      </c>
      <c r="H50" s="154">
        <v>2264</v>
      </c>
      <c r="I50" s="154">
        <v>1201</v>
      </c>
    </row>
    <row r="51" spans="1:226" s="152" customFormat="1" ht="18" customHeight="1">
      <c r="B51" s="145">
        <v>12</v>
      </c>
      <c r="C51" s="152" t="s">
        <v>91</v>
      </c>
      <c r="D51" s="154">
        <v>4006</v>
      </c>
      <c r="E51" s="154">
        <v>58.641852221667513</v>
      </c>
      <c r="F51" s="154">
        <v>830</v>
      </c>
      <c r="G51" s="154">
        <v>2178</v>
      </c>
      <c r="H51" s="154">
        <v>695</v>
      </c>
      <c r="I51" s="154">
        <v>303</v>
      </c>
    </row>
    <row r="52" spans="1:226" s="152" customFormat="1" ht="18" customHeight="1">
      <c r="B52" s="145">
        <v>46</v>
      </c>
      <c r="C52" s="152" t="s">
        <v>92</v>
      </c>
      <c r="D52" s="154">
        <v>15984</v>
      </c>
      <c r="E52" s="154">
        <v>59.761575950950949</v>
      </c>
      <c r="F52" s="154">
        <v>3401</v>
      </c>
      <c r="G52" s="154">
        <v>8176</v>
      </c>
      <c r="H52" s="154">
        <v>2986</v>
      </c>
      <c r="I52" s="154">
        <v>1421</v>
      </c>
    </row>
    <row r="53" spans="1:226" s="148" customFormat="1" ht="18" customHeight="1">
      <c r="A53" s="12"/>
      <c r="B53" s="145"/>
      <c r="C53" s="146" t="s">
        <v>93</v>
      </c>
      <c r="D53" s="147">
        <v>7403</v>
      </c>
      <c r="E53" s="147">
        <v>66.66083298903537</v>
      </c>
      <c r="F53" s="147">
        <v>1175</v>
      </c>
      <c r="G53" s="147">
        <v>3286</v>
      </c>
      <c r="H53" s="147">
        <v>1762</v>
      </c>
      <c r="I53" s="147">
        <v>1180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4388</v>
      </c>
      <c r="E54" s="154">
        <v>67.279400638103922</v>
      </c>
      <c r="F54" s="154">
        <v>702</v>
      </c>
      <c r="G54" s="154">
        <v>1893</v>
      </c>
      <c r="H54" s="154">
        <v>1082</v>
      </c>
      <c r="I54" s="154">
        <v>711</v>
      </c>
    </row>
    <row r="55" spans="1:226" s="152" customFormat="1" ht="18" customHeight="1">
      <c r="B55" s="145">
        <v>10</v>
      </c>
      <c r="C55" s="149" t="s">
        <v>95</v>
      </c>
      <c r="D55" s="150">
        <v>3015</v>
      </c>
      <c r="E55" s="150">
        <v>66.042265339966818</v>
      </c>
      <c r="F55" s="150">
        <v>473</v>
      </c>
      <c r="G55" s="150">
        <v>1393</v>
      </c>
      <c r="H55" s="150">
        <v>680</v>
      </c>
      <c r="I55" s="150">
        <v>469</v>
      </c>
    </row>
    <row r="56" spans="1:226" s="148" customFormat="1" ht="18" customHeight="1">
      <c r="A56" s="12"/>
      <c r="B56" s="145"/>
      <c r="C56" s="146" t="s">
        <v>96</v>
      </c>
      <c r="D56" s="147">
        <v>21506</v>
      </c>
      <c r="E56" s="147">
        <v>55.045691445058566</v>
      </c>
      <c r="F56" s="147">
        <v>6476</v>
      </c>
      <c r="G56" s="147">
        <v>9532</v>
      </c>
      <c r="H56" s="147">
        <v>3654</v>
      </c>
      <c r="I56" s="147">
        <v>1844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7498</v>
      </c>
      <c r="E57" s="158">
        <v>54.718993064817276</v>
      </c>
      <c r="F57" s="158">
        <v>2348</v>
      </c>
      <c r="G57" s="158">
        <v>3347</v>
      </c>
      <c r="H57" s="158">
        <v>1193</v>
      </c>
      <c r="I57" s="158">
        <v>610</v>
      </c>
    </row>
    <row r="58" spans="1:226" s="152" customFormat="1" ht="18" customHeight="1">
      <c r="B58" s="145">
        <v>27</v>
      </c>
      <c r="C58" s="157" t="s">
        <v>97</v>
      </c>
      <c r="D58" s="158">
        <v>3242</v>
      </c>
      <c r="E58" s="158">
        <v>53.835305367057373</v>
      </c>
      <c r="F58" s="158">
        <v>1161</v>
      </c>
      <c r="G58" s="158">
        <v>1352</v>
      </c>
      <c r="H58" s="158">
        <v>479</v>
      </c>
      <c r="I58" s="158">
        <v>250</v>
      </c>
    </row>
    <row r="59" spans="1:226" s="152" customFormat="1" ht="18" customHeight="1">
      <c r="B59" s="159">
        <v>32</v>
      </c>
      <c r="C59" s="157" t="s">
        <v>185</v>
      </c>
      <c r="D59" s="158">
        <v>2970</v>
      </c>
      <c r="E59" s="158">
        <v>52.964208754208755</v>
      </c>
      <c r="F59" s="158">
        <v>983</v>
      </c>
      <c r="G59" s="158">
        <v>1334</v>
      </c>
      <c r="H59" s="158">
        <v>434</v>
      </c>
      <c r="I59" s="158">
        <v>219</v>
      </c>
    </row>
    <row r="60" spans="1:226" s="152" customFormat="1" ht="18" customHeight="1">
      <c r="B60" s="159">
        <v>36</v>
      </c>
      <c r="C60" s="161" t="s">
        <v>98</v>
      </c>
      <c r="D60" s="158">
        <v>7796</v>
      </c>
      <c r="E60" s="158">
        <v>58.664258594150837</v>
      </c>
      <c r="F60" s="158">
        <v>1984</v>
      </c>
      <c r="G60" s="158">
        <v>3499</v>
      </c>
      <c r="H60" s="158">
        <v>1548</v>
      </c>
      <c r="I60" s="158">
        <v>765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32921</v>
      </c>
      <c r="E61" s="163">
        <v>60.74860453813676</v>
      </c>
      <c r="F61" s="163">
        <v>6885</v>
      </c>
      <c r="G61" s="163">
        <v>16457</v>
      </c>
      <c r="H61" s="163">
        <v>6452</v>
      </c>
      <c r="I61" s="163">
        <v>3127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7847</v>
      </c>
      <c r="E62" s="163">
        <v>68.631975277175968</v>
      </c>
      <c r="F62" s="163">
        <v>1142</v>
      </c>
      <c r="G62" s="163">
        <v>3284</v>
      </c>
      <c r="H62" s="163">
        <v>2053</v>
      </c>
      <c r="I62" s="163">
        <v>1368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4174</v>
      </c>
      <c r="E63" s="163">
        <v>60.826327264015326</v>
      </c>
      <c r="F63" s="163">
        <v>937</v>
      </c>
      <c r="G63" s="163">
        <v>1987</v>
      </c>
      <c r="H63" s="163">
        <v>763</v>
      </c>
      <c r="I63" s="163">
        <v>487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16891</v>
      </c>
      <c r="E64" s="147">
        <v>57.896910931896947</v>
      </c>
      <c r="F64" s="147">
        <v>4334</v>
      </c>
      <c r="G64" s="147">
        <v>8459</v>
      </c>
      <c r="H64" s="147">
        <v>2715</v>
      </c>
      <c r="I64" s="147">
        <v>1383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2341</v>
      </c>
      <c r="E65" s="150">
        <v>57.756424604869714</v>
      </c>
      <c r="F65" s="150">
        <v>591</v>
      </c>
      <c r="G65" s="150">
        <v>1191</v>
      </c>
      <c r="H65" s="150">
        <v>370</v>
      </c>
      <c r="I65" s="150">
        <v>189</v>
      </c>
    </row>
    <row r="66" spans="1:226" s="152" customFormat="1" ht="18" customHeight="1">
      <c r="B66" s="145">
        <v>20</v>
      </c>
      <c r="C66" s="164" t="s">
        <v>187</v>
      </c>
      <c r="D66" s="150">
        <v>5255</v>
      </c>
      <c r="E66" s="150">
        <v>58.984325404376797</v>
      </c>
      <c r="F66" s="150">
        <v>1193</v>
      </c>
      <c r="G66" s="150">
        <v>2714</v>
      </c>
      <c r="H66" s="150">
        <v>890</v>
      </c>
      <c r="I66" s="150">
        <v>458</v>
      </c>
    </row>
    <row r="67" spans="1:226" s="152" customFormat="1" ht="18" customHeight="1">
      <c r="B67" s="145">
        <v>48</v>
      </c>
      <c r="C67" s="164" t="s">
        <v>188</v>
      </c>
      <c r="D67" s="150">
        <v>9295</v>
      </c>
      <c r="E67" s="150">
        <v>56.94998278644433</v>
      </c>
      <c r="F67" s="150">
        <v>2550</v>
      </c>
      <c r="G67" s="150">
        <v>4554</v>
      </c>
      <c r="H67" s="150">
        <v>1455</v>
      </c>
      <c r="I67" s="150">
        <v>736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2211</v>
      </c>
      <c r="E68" s="147">
        <v>58.049226594301224</v>
      </c>
      <c r="F68" s="147">
        <v>545</v>
      </c>
      <c r="G68" s="147">
        <v>1092</v>
      </c>
      <c r="H68" s="147">
        <v>394</v>
      </c>
      <c r="I68" s="147">
        <v>180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316</v>
      </c>
      <c r="E69" s="150">
        <v>69.468354430379748</v>
      </c>
      <c r="F69" s="150">
        <v>50</v>
      </c>
      <c r="G69" s="150">
        <v>122</v>
      </c>
      <c r="H69" s="150">
        <v>83</v>
      </c>
      <c r="I69" s="150">
        <v>61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134</v>
      </c>
      <c r="E70" s="150">
        <v>70.74731343283581</v>
      </c>
      <c r="F70" s="150">
        <v>21</v>
      </c>
      <c r="G70" s="150">
        <v>47</v>
      </c>
      <c r="H70" s="150">
        <v>40</v>
      </c>
      <c r="I70" s="150">
        <v>26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7" t="s">
        <v>45</v>
      </c>
      <c r="D71" s="395">
        <v>282391</v>
      </c>
      <c r="E71" s="396">
        <v>61.611398769790817</v>
      </c>
      <c r="F71" s="395">
        <v>59871</v>
      </c>
      <c r="G71" s="395">
        <v>133764</v>
      </c>
      <c r="H71" s="395">
        <v>56799</v>
      </c>
      <c r="I71" s="395">
        <v>31957</v>
      </c>
      <c r="L71" s="473"/>
      <c r="M71" s="305"/>
      <c r="N71" s="305"/>
      <c r="O71" s="305"/>
    </row>
    <row r="72" spans="1:226" ht="18" customHeight="1">
      <c r="B72" s="165"/>
      <c r="D72" s="124"/>
      <c r="E72" s="166"/>
      <c r="F72" s="166"/>
      <c r="G72" s="167"/>
      <c r="H72" s="166"/>
      <c r="I72" s="166"/>
      <c r="L72" s="303"/>
      <c r="M72" s="303"/>
      <c r="N72" s="303"/>
      <c r="O72" s="303"/>
    </row>
    <row r="73" spans="1:226" ht="18" customHeight="1">
      <c r="B73" s="326"/>
      <c r="C73" s="327"/>
      <c r="D73" s="328"/>
      <c r="E73" s="329"/>
      <c r="F73" s="327"/>
      <c r="G73" s="330"/>
      <c r="H73" s="166"/>
      <c r="I73" s="166"/>
      <c r="L73" s="303"/>
      <c r="M73" s="303"/>
      <c r="N73" s="303"/>
      <c r="O73" s="303"/>
    </row>
    <row r="74" spans="1:226" ht="18" customHeight="1">
      <c r="B74" s="326"/>
      <c r="C74" s="581" t="s">
        <v>199</v>
      </c>
      <c r="D74" s="444" t="s">
        <v>4</v>
      </c>
      <c r="E74" s="444" t="s">
        <v>3</v>
      </c>
      <c r="F74" s="444" t="s">
        <v>200</v>
      </c>
      <c r="G74" s="327"/>
      <c r="I74" s="166"/>
    </row>
    <row r="75" spans="1:226" ht="18" customHeight="1">
      <c r="B75" s="331"/>
      <c r="C75" s="581"/>
      <c r="D75" s="399">
        <v>263431</v>
      </c>
      <c r="E75" s="399">
        <v>18960</v>
      </c>
      <c r="F75" s="399">
        <f>SUM(D75:E75)</f>
        <v>282391</v>
      </c>
      <c r="G75" s="327"/>
    </row>
    <row r="76" spans="1:226" ht="18" customHeight="1">
      <c r="B76" s="331"/>
      <c r="C76" s="458"/>
      <c r="D76" s="459"/>
      <c r="E76" s="458"/>
      <c r="F76" s="458"/>
      <c r="G76" s="327"/>
    </row>
    <row r="77" spans="1:226" ht="18" customHeight="1">
      <c r="B77" s="456"/>
      <c r="C77" s="303"/>
      <c r="D77" s="305"/>
      <c r="E77" s="460"/>
      <c r="F77" s="303"/>
      <c r="G77" s="457"/>
    </row>
    <row r="78" spans="1:226" ht="18" customHeight="1">
      <c r="B78" s="136"/>
      <c r="C78" s="303"/>
      <c r="D78" s="305"/>
      <c r="E78" s="305"/>
      <c r="F78" s="305"/>
      <c r="G78" s="303"/>
    </row>
    <row r="79" spans="1:226" ht="18" customHeight="1">
      <c r="B79" s="136"/>
      <c r="C79" s="303"/>
      <c r="D79" s="305"/>
      <c r="E79" s="305"/>
      <c r="F79" s="305"/>
      <c r="G79" s="303"/>
      <c r="H79" s="303"/>
    </row>
    <row r="80" spans="1:226" ht="18" customHeight="1">
      <c r="B80" s="136"/>
      <c r="C80" s="303"/>
      <c r="D80" s="307"/>
      <c r="E80" s="303"/>
      <c r="F80" s="303"/>
      <c r="G80" s="303"/>
      <c r="H80" s="303"/>
    </row>
    <row r="81" spans="1:428" ht="18" customHeight="1">
      <c r="B81" s="136"/>
      <c r="C81" s="303"/>
      <c r="D81" s="307"/>
      <c r="E81" s="305"/>
      <c r="F81" s="305"/>
      <c r="G81" s="303"/>
      <c r="H81" s="303"/>
    </row>
    <row r="82" spans="1:428" ht="18" customHeight="1">
      <c r="B82" s="306"/>
      <c r="C82" s="303"/>
      <c r="D82" s="307"/>
      <c r="E82" s="303"/>
      <c r="F82" s="303"/>
      <c r="G82" s="303"/>
      <c r="H82" s="303"/>
      <c r="I82" s="303"/>
    </row>
    <row r="83" spans="1:428" ht="18" customHeight="1">
      <c r="B83" s="306"/>
      <c r="C83" s="303"/>
      <c r="D83" s="307"/>
      <c r="E83" s="303"/>
      <c r="F83" s="303"/>
      <c r="G83" s="303"/>
      <c r="H83" s="303"/>
      <c r="I83" s="303"/>
    </row>
    <row r="84" spans="1:428" ht="18" customHeight="1">
      <c r="B84" s="306"/>
      <c r="C84" s="595"/>
      <c r="D84" s="595"/>
      <c r="E84" s="595"/>
      <c r="F84" s="595"/>
      <c r="G84" s="595"/>
      <c r="H84" s="595"/>
      <c r="I84" s="303"/>
    </row>
    <row r="85" spans="1:428" ht="18" customHeight="1">
      <c r="B85" s="306"/>
      <c r="C85" s="595"/>
      <c r="D85" s="595"/>
      <c r="E85" s="595"/>
      <c r="F85" s="304"/>
      <c r="G85" s="304"/>
      <c r="H85" s="304"/>
      <c r="I85" s="303"/>
    </row>
    <row r="86" spans="1:428" ht="18" customHeight="1">
      <c r="B86" s="306"/>
      <c r="C86" s="596"/>
      <c r="D86" s="596"/>
      <c r="E86" s="596"/>
      <c r="F86" s="308"/>
      <c r="G86" s="308"/>
      <c r="H86" s="308"/>
      <c r="I86" s="303"/>
    </row>
    <row r="87" spans="1:428" ht="18" customHeight="1">
      <c r="B87" s="306"/>
      <c r="C87" s="596"/>
      <c r="D87" s="596"/>
      <c r="E87" s="596"/>
      <c r="F87" s="308"/>
      <c r="G87" s="308"/>
      <c r="H87" s="308"/>
      <c r="I87" s="303"/>
    </row>
    <row r="88" spans="1:428" ht="18" customHeight="1">
      <c r="B88" s="306"/>
      <c r="C88" s="596"/>
      <c r="D88" s="596"/>
      <c r="E88" s="596"/>
      <c r="F88" s="308"/>
      <c r="G88" s="308"/>
      <c r="H88" s="308"/>
      <c r="I88" s="303"/>
    </row>
    <row r="89" spans="1:428" s="112" customFormat="1">
      <c r="A89" s="143"/>
      <c r="B89" s="306"/>
      <c r="C89" s="596"/>
      <c r="D89" s="596"/>
      <c r="E89" s="596"/>
      <c r="F89" s="308"/>
      <c r="G89" s="308"/>
      <c r="H89" s="308"/>
      <c r="I89" s="30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6"/>
      <c r="C90" s="596"/>
      <c r="D90" s="596"/>
      <c r="E90" s="596"/>
      <c r="F90" s="308"/>
      <c r="G90" s="308"/>
      <c r="H90" s="308"/>
      <c r="I90" s="30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6"/>
      <c r="C91" s="594"/>
      <c r="D91" s="594"/>
      <c r="E91" s="594"/>
      <c r="F91" s="305"/>
      <c r="G91" s="305"/>
      <c r="H91" s="305"/>
      <c r="I91" s="30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6"/>
      <c r="C92" s="303"/>
      <c r="D92" s="307"/>
      <c r="E92" s="303"/>
      <c r="F92" s="303"/>
      <c r="G92" s="303"/>
      <c r="H92" s="303"/>
      <c r="I92" s="30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6"/>
      <c r="C93" s="303"/>
      <c r="D93" s="307"/>
      <c r="E93" s="303"/>
      <c r="F93" s="303"/>
      <c r="G93" s="303"/>
      <c r="H93" s="303"/>
      <c r="I93" s="30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>
    <pageSetUpPr fitToPage="1"/>
  </sheetPr>
  <dimension ref="A1:AB97"/>
  <sheetViews>
    <sheetView showGridLines="0" showRowColHeaders="0" showZeros="0" tabSelected="1" showOutlineSymbols="0" zoomScaleNormal="100" workbookViewId="0">
      <selection activeCell="V37" sqref="V37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5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14"/>
    <col min="21" max="16384" width="11.5703125" style="33"/>
  </cols>
  <sheetData>
    <row r="1" spans="2:28" ht="51.75" customHeight="1">
      <c r="B1" s="501" t="s">
        <v>225</v>
      </c>
      <c r="C1" s="30"/>
      <c r="D1" s="30"/>
      <c r="E1" s="30"/>
      <c r="F1" s="492"/>
      <c r="G1" s="30"/>
      <c r="H1" s="31"/>
      <c r="I1" s="30"/>
      <c r="P1" s="480" t="s">
        <v>177</v>
      </c>
    </row>
    <row r="2" spans="2:28" ht="46.5" customHeight="1">
      <c r="B2" s="35"/>
      <c r="C2" s="35"/>
      <c r="D2" s="35"/>
      <c r="E2" s="35"/>
      <c r="F2" s="493"/>
      <c r="G2" s="35"/>
      <c r="H2" s="35"/>
      <c r="I2" s="35"/>
      <c r="S2" s="530"/>
      <c r="T2" s="530"/>
      <c r="U2" s="531"/>
      <c r="V2" s="531"/>
      <c r="W2" s="531"/>
      <c r="X2" s="531"/>
      <c r="Y2" s="531"/>
    </row>
    <row r="3" spans="2:28" ht="27.95" customHeight="1">
      <c r="B3" s="507" t="s">
        <v>210</v>
      </c>
      <c r="C3" s="507"/>
      <c r="D3" s="508"/>
      <c r="E3" s="509" t="s">
        <v>211</v>
      </c>
      <c r="F3" s="537"/>
      <c r="G3" s="509" t="s">
        <v>203</v>
      </c>
      <c r="H3" s="537"/>
      <c r="I3" s="509" t="s">
        <v>204</v>
      </c>
      <c r="S3" s="530"/>
      <c r="T3" s="530"/>
      <c r="U3" s="531"/>
      <c r="V3" s="531"/>
      <c r="W3" s="531"/>
      <c r="X3" s="531"/>
      <c r="Y3" s="531"/>
    </row>
    <row r="4" spans="2:28" ht="18.95" customHeight="1">
      <c r="B4" s="481" t="s">
        <v>205</v>
      </c>
      <c r="C4" s="422"/>
      <c r="D4" s="423"/>
      <c r="E4" s="478">
        <v>9013485</v>
      </c>
      <c r="F4" s="541">
        <f>-(I4/E4-1)</f>
        <v>0.49188943011498887</v>
      </c>
      <c r="G4" s="478">
        <v>4433593</v>
      </c>
      <c r="H4" s="541">
        <f>-(G4/$E$4-1)</f>
        <v>0.5081155624045528</v>
      </c>
      <c r="I4" s="478">
        <v>4579847</v>
      </c>
      <c r="J4" s="42"/>
      <c r="K4" s="523"/>
      <c r="L4" s="523">
        <f>H4/E4</f>
        <v>5.6372819437160298E-8</v>
      </c>
      <c r="M4" s="515"/>
      <c r="N4" s="515"/>
      <c r="O4" s="515"/>
      <c r="P4" s="524"/>
      <c r="Q4" s="515"/>
      <c r="R4" s="515"/>
      <c r="S4" s="532"/>
      <c r="T4" s="532"/>
      <c r="U4" s="533"/>
      <c r="V4" s="533"/>
      <c r="W4" s="533"/>
      <c r="X4" s="532"/>
      <c r="Y4" s="532"/>
      <c r="Z4" s="266"/>
      <c r="AA4" s="266"/>
      <c r="AB4" s="267"/>
    </row>
    <row r="5" spans="2:28" ht="18.95" customHeight="1">
      <c r="B5" s="474" t="s">
        <v>162</v>
      </c>
      <c r="C5" s="422"/>
      <c r="D5" s="423"/>
      <c r="E5" s="423">
        <v>9946399</v>
      </c>
      <c r="F5" s="538"/>
      <c r="G5" s="423">
        <v>5208554</v>
      </c>
      <c r="H5" s="539"/>
      <c r="I5" s="423">
        <v>4737798</v>
      </c>
      <c r="J5" s="42"/>
      <c r="K5" s="42"/>
      <c r="L5" s="266"/>
      <c r="M5" s="266"/>
      <c r="N5" s="266"/>
      <c r="O5" s="266"/>
      <c r="P5" s="267"/>
      <c r="Q5" s="266"/>
      <c r="R5" s="266"/>
      <c r="S5" s="532"/>
      <c r="T5" s="532"/>
      <c r="U5" s="533"/>
      <c r="V5" s="534"/>
      <c r="W5" s="532"/>
      <c r="X5" s="532"/>
      <c r="Y5" s="532"/>
      <c r="Z5" s="266"/>
      <c r="AA5" s="266"/>
      <c r="AB5" s="267"/>
    </row>
    <row r="6" spans="2:28" ht="18.95" customHeight="1">
      <c r="B6" s="474" t="s">
        <v>206</v>
      </c>
      <c r="C6" s="422"/>
      <c r="D6" s="423"/>
      <c r="E6" s="479">
        <v>1.1000000000000001</v>
      </c>
      <c r="F6" s="538"/>
      <c r="G6" s="479">
        <v>1.17</v>
      </c>
      <c r="H6" s="540"/>
      <c r="I6" s="479">
        <v>1.03</v>
      </c>
      <c r="J6" s="42"/>
      <c r="K6" s="42"/>
      <c r="L6" s="266"/>
      <c r="M6" s="266"/>
      <c r="N6" s="266"/>
      <c r="O6" s="266"/>
      <c r="P6" s="267"/>
      <c r="Q6" s="266"/>
      <c r="R6" s="266"/>
      <c r="S6" s="532"/>
      <c r="T6" s="532"/>
      <c r="U6" s="532"/>
      <c r="V6" s="534"/>
      <c r="W6" s="532"/>
      <c r="X6" s="532"/>
      <c r="Y6" s="532"/>
      <c r="Z6" s="266"/>
      <c r="AA6" s="266"/>
      <c r="AB6" s="267"/>
    </row>
    <row r="7" spans="2:28" ht="7.5" customHeight="1">
      <c r="B7" s="551"/>
      <c r="C7" s="551"/>
      <c r="D7" s="476"/>
      <c r="E7" s="520"/>
      <c r="F7" s="482"/>
      <c r="G7" s="476"/>
      <c r="H7" s="475"/>
      <c r="I7" s="476"/>
      <c r="S7" s="530"/>
      <c r="T7" s="530"/>
      <c r="U7" s="531"/>
      <c r="V7" s="531"/>
      <c r="W7" s="531"/>
      <c r="X7" s="531"/>
      <c r="Y7" s="531"/>
    </row>
    <row r="8" spans="2:28" ht="7.5" customHeight="1">
      <c r="B8" s="475"/>
      <c r="C8" s="475"/>
      <c r="D8" s="476"/>
      <c r="E8" s="520"/>
      <c r="F8" s="482"/>
      <c r="G8" s="476"/>
      <c r="H8" s="475"/>
      <c r="I8" s="476"/>
      <c r="S8" s="530"/>
      <c r="T8" s="530"/>
      <c r="U8" s="531"/>
      <c r="V8" s="531"/>
      <c r="W8" s="531"/>
      <c r="X8" s="531"/>
      <c r="Y8" s="531"/>
    </row>
    <row r="9" spans="2:28" ht="7.5" customHeight="1">
      <c r="B9" s="475"/>
      <c r="C9" s="475"/>
      <c r="D9" s="476"/>
      <c r="E9" s="520"/>
      <c r="F9" s="482"/>
      <c r="G9" s="476"/>
      <c r="H9" s="475"/>
      <c r="I9" s="476"/>
      <c r="S9" s="530"/>
      <c r="T9" s="530"/>
      <c r="U9" s="531"/>
      <c r="V9" s="531"/>
      <c r="W9" s="531"/>
      <c r="X9" s="531"/>
      <c r="Y9" s="531"/>
    </row>
    <row r="10" spans="2:28" ht="7.5" customHeight="1">
      <c r="B10" s="475"/>
      <c r="C10" s="475"/>
      <c r="D10" s="476"/>
      <c r="E10" s="520"/>
      <c r="F10" s="482"/>
      <c r="G10" s="476"/>
      <c r="H10" s="475"/>
      <c r="I10" s="476"/>
      <c r="S10" s="530"/>
      <c r="T10" s="530"/>
      <c r="U10" s="531"/>
      <c r="V10" s="531"/>
      <c r="W10" s="531"/>
      <c r="X10" s="531"/>
      <c r="Y10" s="531"/>
    </row>
    <row r="11" spans="2:28" ht="7.5" customHeight="1">
      <c r="B11" s="475"/>
      <c r="C11" s="475"/>
      <c r="D11" s="476"/>
      <c r="E11" s="520"/>
      <c r="F11" s="482"/>
      <c r="G11" s="476"/>
      <c r="H11" s="475"/>
      <c r="I11" s="476"/>
      <c r="S11" s="530"/>
      <c r="T11" s="530"/>
      <c r="U11" s="531"/>
      <c r="V11" s="531"/>
      <c r="W11" s="531"/>
      <c r="X11" s="531"/>
      <c r="Y11" s="531"/>
    </row>
    <row r="12" spans="2:28" ht="7.5" customHeight="1">
      <c r="B12" s="475"/>
      <c r="C12" s="475"/>
      <c r="D12" s="476"/>
      <c r="E12" s="520"/>
      <c r="F12" s="482"/>
      <c r="G12" s="476"/>
      <c r="H12" s="475"/>
      <c r="I12" s="476"/>
      <c r="S12" s="530"/>
      <c r="T12" s="530"/>
      <c r="U12" s="531"/>
      <c r="V12" s="531"/>
      <c r="W12" s="531"/>
      <c r="X12" s="531"/>
      <c r="Y12" s="531"/>
    </row>
    <row r="13" spans="2:28" ht="7.5" customHeight="1">
      <c r="B13" s="475"/>
      <c r="C13" s="475"/>
      <c r="D13" s="476"/>
      <c r="E13" s="520"/>
      <c r="F13" s="482"/>
      <c r="G13" s="476"/>
      <c r="H13" s="475"/>
      <c r="I13" s="476"/>
      <c r="S13" s="530"/>
      <c r="T13" s="530"/>
      <c r="U13" s="531"/>
      <c r="V13" s="531"/>
      <c r="W13" s="531"/>
      <c r="X13" s="531"/>
      <c r="Y13" s="531"/>
    </row>
    <row r="14" spans="2:28" ht="7.5" customHeight="1">
      <c r="B14" s="475"/>
      <c r="C14" s="475"/>
      <c r="D14" s="476"/>
      <c r="E14" s="520"/>
      <c r="F14" s="482"/>
      <c r="G14" s="476"/>
      <c r="H14" s="475"/>
      <c r="I14" s="476"/>
      <c r="S14" s="530"/>
      <c r="T14" s="530"/>
      <c r="U14" s="531"/>
      <c r="V14" s="531"/>
      <c r="W14" s="531"/>
      <c r="X14" s="531"/>
      <c r="Y14" s="531"/>
    </row>
    <row r="15" spans="2:28" ht="7.5" customHeight="1">
      <c r="B15" s="475"/>
      <c r="C15" s="475"/>
      <c r="D15" s="476"/>
      <c r="E15" s="520"/>
      <c r="F15" s="482"/>
      <c r="G15" s="476"/>
      <c r="H15" s="475"/>
      <c r="I15" s="476"/>
      <c r="S15" s="530"/>
      <c r="T15" s="530"/>
      <c r="U15" s="531"/>
      <c r="V15" s="531"/>
      <c r="W15" s="531"/>
      <c r="X15" s="531"/>
      <c r="Y15" s="531"/>
    </row>
    <row r="16" spans="2:28" ht="7.5" customHeight="1">
      <c r="B16" s="475"/>
      <c r="C16" s="475"/>
      <c r="D16" s="454"/>
      <c r="E16" s="454"/>
      <c r="F16" s="482"/>
      <c r="G16" s="454"/>
      <c r="H16" s="482"/>
      <c r="I16" s="454"/>
      <c r="S16" s="530"/>
      <c r="T16" s="530"/>
      <c r="U16" s="531"/>
      <c r="V16" s="531"/>
      <c r="W16" s="531"/>
      <c r="X16" s="531"/>
      <c r="Y16" s="531"/>
    </row>
    <row r="17" spans="1:28" s="483" customFormat="1" ht="18.75" customHeight="1">
      <c r="B17" s="511" t="s">
        <v>212</v>
      </c>
      <c r="C17" s="507"/>
      <c r="D17" s="508"/>
      <c r="E17" s="509" t="s">
        <v>211</v>
      </c>
      <c r="F17" s="510"/>
      <c r="G17" s="509" t="s">
        <v>203</v>
      </c>
      <c r="H17" s="510"/>
      <c r="I17" s="509" t="s">
        <v>204</v>
      </c>
      <c r="J17" s="486"/>
      <c r="K17" s="486"/>
      <c r="L17" s="490"/>
      <c r="M17" s="490"/>
      <c r="N17" s="490"/>
      <c r="O17" s="490"/>
      <c r="P17" s="491"/>
      <c r="Q17" s="490"/>
      <c r="R17" s="490"/>
      <c r="S17" s="535"/>
      <c r="T17" s="535"/>
      <c r="U17" s="535"/>
      <c r="V17" s="536"/>
      <c r="W17" s="535"/>
      <c r="X17" s="535"/>
      <c r="Y17" s="535"/>
      <c r="Z17" s="490"/>
      <c r="AA17" s="490"/>
      <c r="AB17" s="491"/>
    </row>
    <row r="18" spans="1:28" ht="6.75" customHeight="1">
      <c r="B18" s="29"/>
      <c r="C18" s="30"/>
      <c r="D18" s="469"/>
      <c r="E18" s="469"/>
      <c r="F18" s="494"/>
      <c r="G18" s="469"/>
      <c r="H18" s="470"/>
      <c r="I18" s="469"/>
      <c r="S18" s="530"/>
      <c r="T18" s="530"/>
      <c r="U18" s="531"/>
      <c r="V18" s="531"/>
      <c r="W18" s="531"/>
      <c r="X18" s="531"/>
      <c r="Y18" s="531"/>
    </row>
    <row r="19" spans="1:28" s="34" customFormat="1" ht="20.100000000000001" customHeight="1">
      <c r="A19" s="427"/>
      <c r="B19" s="33" t="s">
        <v>49</v>
      </c>
      <c r="C19" s="37"/>
      <c r="D19" s="39"/>
      <c r="E19" s="39">
        <v>6130585</v>
      </c>
      <c r="F19" s="482"/>
      <c r="G19" s="39">
        <v>2395588</v>
      </c>
      <c r="H19" s="475"/>
      <c r="I19" s="39">
        <v>3734965</v>
      </c>
      <c r="J19" s="33"/>
      <c r="K19" s="45"/>
      <c r="S19" s="530"/>
      <c r="T19" s="530"/>
      <c r="U19" s="530"/>
      <c r="V19" s="530"/>
      <c r="W19" s="530"/>
      <c r="X19" s="530"/>
      <c r="Y19" s="530"/>
    </row>
    <row r="20" spans="1:28" s="34" customFormat="1" ht="20.100000000000001" customHeight="1">
      <c r="B20" s="33" t="s">
        <v>50</v>
      </c>
      <c r="C20" s="37"/>
      <c r="D20" s="39"/>
      <c r="E20" s="39">
        <v>1566379</v>
      </c>
      <c r="F20" s="482"/>
      <c r="G20" s="39">
        <v>1503408</v>
      </c>
      <c r="H20" s="475"/>
      <c r="I20" s="39">
        <v>62962</v>
      </c>
      <c r="J20" s="33"/>
      <c r="K20" s="45"/>
      <c r="S20" s="530"/>
      <c r="T20" s="530"/>
      <c r="U20" s="530"/>
      <c r="V20" s="530"/>
      <c r="W20" s="530"/>
      <c r="X20" s="530"/>
      <c r="Y20" s="530"/>
    </row>
    <row r="21" spans="1:28" s="34" customFormat="1" ht="20.100000000000001" customHeight="1">
      <c r="B21" s="34" t="s">
        <v>48</v>
      </c>
      <c r="E21" s="423">
        <v>946843</v>
      </c>
      <c r="F21" s="495"/>
      <c r="G21" s="423">
        <v>350893</v>
      </c>
      <c r="I21" s="423">
        <v>595950</v>
      </c>
      <c r="J21" s="33"/>
      <c r="K21" s="45"/>
      <c r="T21" s="514"/>
    </row>
    <row r="22" spans="1:28" s="34" customFormat="1" ht="20.100000000000001" customHeight="1">
      <c r="B22" s="33" t="s">
        <v>107</v>
      </c>
      <c r="C22" s="37"/>
      <c r="D22" s="39"/>
      <c r="E22" s="39">
        <v>325973</v>
      </c>
      <c r="F22" s="482"/>
      <c r="G22" s="39">
        <v>154749</v>
      </c>
      <c r="H22" s="475"/>
      <c r="I22" s="39">
        <v>171220</v>
      </c>
      <c r="J22" s="33"/>
      <c r="K22" s="45"/>
      <c r="T22" s="514"/>
    </row>
    <row r="23" spans="1:28" s="34" customFormat="1" ht="20.100000000000001" customHeight="1">
      <c r="B23" s="33" t="s">
        <v>108</v>
      </c>
      <c r="C23" s="37"/>
      <c r="D23" s="39"/>
      <c r="E23" s="39">
        <v>43705</v>
      </c>
      <c r="F23" s="482"/>
      <c r="G23" s="39">
        <v>28955</v>
      </c>
      <c r="H23" s="475"/>
      <c r="I23" s="39">
        <v>14750</v>
      </c>
      <c r="J23" s="33"/>
      <c r="K23" s="45"/>
      <c r="T23" s="514"/>
    </row>
    <row r="24" spans="1:28" s="34" customFormat="1" ht="5.25" customHeight="1">
      <c r="B24" s="33"/>
      <c r="C24" s="37"/>
      <c r="D24" s="39"/>
      <c r="E24" s="39"/>
      <c r="F24" s="482"/>
      <c r="G24" s="39"/>
      <c r="H24" s="475"/>
      <c r="I24" s="39"/>
      <c r="J24" s="33"/>
      <c r="K24" s="45"/>
      <c r="T24" s="514"/>
    </row>
    <row r="25" spans="1:28" s="483" customFormat="1" ht="24" hidden="1" customHeight="1">
      <c r="B25" s="484" t="s">
        <v>45</v>
      </c>
      <c r="C25" s="485"/>
      <c r="D25" s="485"/>
      <c r="E25" s="485">
        <f>SUM(E19:E24)</f>
        <v>9013485</v>
      </c>
      <c r="F25" s="496"/>
      <c r="G25" s="485">
        <f>SUM(G19:G24)</f>
        <v>4433593</v>
      </c>
      <c r="H25" s="485">
        <f>SUM(H19:H24)</f>
        <v>0</v>
      </c>
      <c r="I25" s="485">
        <f>SUM(I19:I24)</f>
        <v>4579847</v>
      </c>
      <c r="J25" s="486"/>
      <c r="K25" s="487"/>
      <c r="T25" s="517"/>
    </row>
    <row r="26" spans="1:28" ht="9.9499999999999993" customHeight="1">
      <c r="B26" s="551"/>
      <c r="C26" s="551"/>
      <c r="D26" s="476"/>
      <c r="E26" s="520"/>
      <c r="F26" s="482"/>
      <c r="G26" s="476"/>
      <c r="H26" s="475"/>
      <c r="I26" s="476"/>
    </row>
    <row r="27" spans="1:28" ht="50.1" customHeight="1">
      <c r="B27" s="603"/>
      <c r="C27" s="603"/>
      <c r="D27" s="476" t="s">
        <v>132</v>
      </c>
      <c r="E27" s="520" t="s">
        <v>132</v>
      </c>
      <c r="F27" s="450"/>
      <c r="G27" s="476" t="s">
        <v>132</v>
      </c>
      <c r="H27" s="476"/>
      <c r="I27" s="476" t="s">
        <v>132</v>
      </c>
    </row>
    <row r="28" spans="1:28" s="483" customFormat="1" ht="18.75" customHeight="1">
      <c r="B28" s="506"/>
      <c r="C28" s="489"/>
      <c r="D28" s="489"/>
      <c r="E28" s="489"/>
      <c r="F28" s="488"/>
      <c r="G28" s="489"/>
      <c r="H28" s="488"/>
      <c r="I28" s="489"/>
      <c r="J28" s="486"/>
      <c r="K28" s="486"/>
      <c r="L28" s="490"/>
      <c r="M28" s="490"/>
      <c r="N28" s="490"/>
      <c r="O28" s="490"/>
      <c r="P28" s="491"/>
      <c r="Q28" s="490"/>
      <c r="R28" s="490"/>
      <c r="S28" s="490"/>
      <c r="T28" s="516"/>
      <c r="U28" s="490"/>
      <c r="V28" s="491"/>
      <c r="W28" s="490"/>
      <c r="X28" s="490"/>
      <c r="Y28" s="490"/>
      <c r="Z28" s="490"/>
      <c r="AA28" s="490"/>
      <c r="AB28" s="491"/>
    </row>
    <row r="29" spans="1:28">
      <c r="D29" s="40"/>
    </row>
    <row r="30" spans="1:28" s="176" customFormat="1" ht="19.7" customHeight="1">
      <c r="A30" s="314"/>
      <c r="B30" s="511" t="s">
        <v>207</v>
      </c>
      <c r="C30" s="507"/>
      <c r="D30" s="512"/>
      <c r="E30" s="509" t="s">
        <v>211</v>
      </c>
      <c r="F30" s="510"/>
      <c r="G30" s="509" t="s">
        <v>203</v>
      </c>
      <c r="H30" s="510"/>
      <c r="I30" s="509" t="s">
        <v>204</v>
      </c>
      <c r="T30" s="518"/>
    </row>
    <row r="31" spans="1:28" s="186" customFormat="1" ht="24.95" customHeight="1">
      <c r="C31" s="504" t="s">
        <v>52</v>
      </c>
      <c r="D31" s="498"/>
      <c r="E31" s="499">
        <v>1471425</v>
      </c>
      <c r="F31" s="499"/>
      <c r="G31" s="499">
        <v>719425</v>
      </c>
      <c r="H31" s="499"/>
      <c r="I31" s="499">
        <v>751997</v>
      </c>
      <c r="K31" s="513"/>
      <c r="T31" s="518"/>
    </row>
    <row r="32" spans="1:28" s="186" customFormat="1" ht="24.95" customHeight="1">
      <c r="C32" s="503" t="s">
        <v>61</v>
      </c>
      <c r="D32" s="498"/>
      <c r="E32" s="499">
        <v>280711</v>
      </c>
      <c r="F32" s="499"/>
      <c r="G32" s="499">
        <v>135508</v>
      </c>
      <c r="H32" s="499"/>
      <c r="I32" s="499">
        <v>145203</v>
      </c>
      <c r="T32" s="518"/>
    </row>
    <row r="33" spans="3:20" s="186" customFormat="1" ht="24.95" customHeight="1">
      <c r="C33" s="503" t="s">
        <v>65</v>
      </c>
      <c r="D33" s="498"/>
      <c r="E33" s="499">
        <v>270684</v>
      </c>
      <c r="F33" s="499"/>
      <c r="G33" s="499">
        <v>129108</v>
      </c>
      <c r="H33" s="499"/>
      <c r="I33" s="499">
        <v>141567</v>
      </c>
      <c r="T33" s="519">
        <v>1467756</v>
      </c>
    </row>
    <row r="34" spans="3:20" s="186" customFormat="1" ht="24.95" customHeight="1">
      <c r="C34" s="503" t="s">
        <v>182</v>
      </c>
      <c r="D34" s="498"/>
      <c r="E34" s="499">
        <v>179306</v>
      </c>
      <c r="F34" s="499"/>
      <c r="G34" s="499">
        <v>90946</v>
      </c>
      <c r="H34" s="499"/>
      <c r="I34" s="499">
        <v>88360</v>
      </c>
      <c r="T34" s="519">
        <v>280326</v>
      </c>
    </row>
    <row r="35" spans="3:20" s="186" customFormat="1" ht="24.95" customHeight="1">
      <c r="C35" s="503" t="s">
        <v>66</v>
      </c>
      <c r="D35" s="498"/>
      <c r="E35" s="499">
        <v>323497</v>
      </c>
      <c r="F35" s="499"/>
      <c r="G35" s="499">
        <v>155233</v>
      </c>
      <c r="H35" s="499"/>
      <c r="I35" s="499">
        <v>168261</v>
      </c>
      <c r="T35" s="519">
        <v>270289</v>
      </c>
    </row>
    <row r="36" spans="3:20" s="186" customFormat="1" ht="24.95" customHeight="1">
      <c r="C36" s="503" t="s">
        <v>69</v>
      </c>
      <c r="D36" s="498"/>
      <c r="E36" s="499">
        <v>129768</v>
      </c>
      <c r="F36" s="499"/>
      <c r="G36" s="499">
        <v>62424</v>
      </c>
      <c r="H36" s="499"/>
      <c r="I36" s="499">
        <v>67343</v>
      </c>
      <c r="K36" s="188"/>
      <c r="T36" s="519">
        <v>178292</v>
      </c>
    </row>
    <row r="37" spans="3:20" s="186" customFormat="1" ht="24.95" customHeight="1">
      <c r="C37" s="503" t="s">
        <v>70</v>
      </c>
      <c r="D37" s="498"/>
      <c r="E37" s="499">
        <v>565902</v>
      </c>
      <c r="F37" s="499"/>
      <c r="G37" s="499">
        <v>261604</v>
      </c>
      <c r="H37" s="499"/>
      <c r="I37" s="499">
        <v>304297</v>
      </c>
      <c r="K37" s="188"/>
      <c r="T37" s="519">
        <v>322017</v>
      </c>
    </row>
    <row r="38" spans="3:20" s="188" customFormat="1" ht="24.95" customHeight="1">
      <c r="C38" s="503" t="s">
        <v>80</v>
      </c>
      <c r="D38" s="498"/>
      <c r="E38" s="499">
        <v>361456</v>
      </c>
      <c r="F38" s="499"/>
      <c r="G38" s="499">
        <v>157999</v>
      </c>
      <c r="H38" s="499"/>
      <c r="I38" s="499">
        <v>203457</v>
      </c>
      <c r="T38" s="519">
        <v>129473</v>
      </c>
    </row>
    <row r="39" spans="3:20" s="188" customFormat="1" ht="24.95" customHeight="1">
      <c r="C39" s="503" t="s">
        <v>86</v>
      </c>
      <c r="D39" s="498"/>
      <c r="E39" s="499">
        <v>1546982</v>
      </c>
      <c r="F39" s="499"/>
      <c r="G39" s="499">
        <v>799303</v>
      </c>
      <c r="H39" s="499"/>
      <c r="I39" s="499">
        <v>747673</v>
      </c>
      <c r="T39" s="519">
        <v>565026</v>
      </c>
    </row>
    <row r="40" spans="3:20" s="188" customFormat="1" ht="24.95" customHeight="1">
      <c r="C40" s="503" t="s">
        <v>89</v>
      </c>
      <c r="D40" s="498"/>
      <c r="E40" s="499">
        <v>919752</v>
      </c>
      <c r="F40" s="499"/>
      <c r="G40" s="499">
        <v>453305</v>
      </c>
      <c r="H40" s="499"/>
      <c r="I40" s="499">
        <v>466442</v>
      </c>
      <c r="T40" s="519">
        <v>360756</v>
      </c>
    </row>
    <row r="41" spans="3:20" s="188" customFormat="1" ht="24.95" customHeight="1">
      <c r="C41" s="503" t="s">
        <v>93</v>
      </c>
      <c r="D41" s="498"/>
      <c r="E41" s="499">
        <v>217374</v>
      </c>
      <c r="F41" s="499"/>
      <c r="G41" s="499">
        <v>100029</v>
      </c>
      <c r="H41" s="499"/>
      <c r="I41" s="499">
        <v>117344</v>
      </c>
      <c r="T41" s="519">
        <v>1542221</v>
      </c>
    </row>
    <row r="42" spans="3:20" s="188" customFormat="1" ht="24.95" customHeight="1">
      <c r="C42" s="503" t="s">
        <v>96</v>
      </c>
      <c r="D42" s="498"/>
      <c r="E42" s="499">
        <v>680537</v>
      </c>
      <c r="F42" s="499"/>
      <c r="G42" s="499">
        <v>343258</v>
      </c>
      <c r="H42" s="499"/>
      <c r="I42" s="499">
        <v>337276</v>
      </c>
      <c r="T42" s="519">
        <v>917315</v>
      </c>
    </row>
    <row r="43" spans="3:20" s="188" customFormat="1" ht="24.95" customHeight="1">
      <c r="C43" s="503" t="s">
        <v>99</v>
      </c>
      <c r="D43" s="498"/>
      <c r="E43" s="499">
        <v>1109517</v>
      </c>
      <c r="F43" s="499"/>
      <c r="G43" s="499">
        <v>562510</v>
      </c>
      <c r="H43" s="499"/>
      <c r="I43" s="499">
        <v>546995</v>
      </c>
      <c r="T43" s="519">
        <v>217095</v>
      </c>
    </row>
    <row r="44" spans="3:20" s="188" customFormat="1" ht="24.95" customHeight="1">
      <c r="C44" s="503" t="s">
        <v>100</v>
      </c>
      <c r="D44" s="498"/>
      <c r="E44" s="499">
        <v>230650</v>
      </c>
      <c r="F44" s="499"/>
      <c r="G44" s="499">
        <v>110789</v>
      </c>
      <c r="H44" s="499"/>
      <c r="I44" s="499">
        <v>119861</v>
      </c>
      <c r="T44" s="519">
        <v>679402</v>
      </c>
    </row>
    <row r="45" spans="3:20" s="188" customFormat="1" ht="24.95" customHeight="1">
      <c r="C45" s="503" t="s">
        <v>101</v>
      </c>
      <c r="D45" s="498"/>
      <c r="E45" s="499">
        <v>129384</v>
      </c>
      <c r="F45" s="499"/>
      <c r="G45" s="499">
        <v>62015</v>
      </c>
      <c r="H45" s="499"/>
      <c r="I45" s="499">
        <v>67369</v>
      </c>
      <c r="T45" s="519">
        <v>1105001</v>
      </c>
    </row>
    <row r="46" spans="3:20" s="188" customFormat="1" ht="24.95" customHeight="1">
      <c r="C46" s="503" t="s">
        <v>164</v>
      </c>
      <c r="D46" s="498"/>
      <c r="E46" s="499">
        <v>515020</v>
      </c>
      <c r="F46" s="499"/>
      <c r="G46" s="499">
        <v>250657</v>
      </c>
      <c r="H46" s="499"/>
      <c r="I46" s="499">
        <v>264362</v>
      </c>
      <c r="T46" s="519">
        <v>230177</v>
      </c>
    </row>
    <row r="47" spans="3:20" s="188" customFormat="1" ht="24.95" customHeight="1">
      <c r="C47" s="503" t="s">
        <v>160</v>
      </c>
      <c r="D47" s="498"/>
      <c r="E47" s="499">
        <v>65159</v>
      </c>
      <c r="F47" s="499"/>
      <c r="G47" s="499">
        <v>31263</v>
      </c>
      <c r="H47" s="499"/>
      <c r="I47" s="499">
        <v>33896</v>
      </c>
      <c r="T47" s="519">
        <v>129080</v>
      </c>
    </row>
    <row r="48" spans="3:20" s="188" customFormat="1" ht="24.95" customHeight="1">
      <c r="C48" s="503" t="s">
        <v>208</v>
      </c>
      <c r="D48" s="498"/>
      <c r="E48" s="499">
        <v>8443</v>
      </c>
      <c r="F48" s="499"/>
      <c r="G48" s="499">
        <v>4248</v>
      </c>
      <c r="H48" s="499"/>
      <c r="I48" s="499">
        <v>4195</v>
      </c>
      <c r="T48" s="519">
        <v>514162</v>
      </c>
    </row>
    <row r="49" spans="2:20" s="188" customFormat="1" ht="24.95" customHeight="1">
      <c r="C49" s="503" t="s">
        <v>209</v>
      </c>
      <c r="D49" s="498"/>
      <c r="E49" s="499">
        <v>7918</v>
      </c>
      <c r="F49" s="499"/>
      <c r="G49" s="499">
        <v>3969</v>
      </c>
      <c r="H49" s="499"/>
      <c r="I49" s="499">
        <v>3949</v>
      </c>
      <c r="K49" s="176"/>
      <c r="T49" s="519">
        <v>65074</v>
      </c>
    </row>
    <row r="50" spans="2:20" s="188" customFormat="1" ht="17.25" customHeight="1">
      <c r="B50" s="500"/>
      <c r="C50" s="500"/>
      <c r="D50" s="498"/>
      <c r="E50" s="499"/>
      <c r="F50" s="499"/>
      <c r="G50" s="499"/>
      <c r="H50" s="499"/>
      <c r="I50" s="499"/>
      <c r="T50" s="519">
        <v>8388</v>
      </c>
    </row>
    <row r="51" spans="2:20" s="176" customFormat="1" ht="18.600000000000001" customHeight="1">
      <c r="C51" s="505" t="s">
        <v>45</v>
      </c>
      <c r="D51" s="497"/>
      <c r="E51" s="502">
        <f>SUM(E31:E49)</f>
        <v>9013485</v>
      </c>
      <c r="F51" s="502"/>
      <c r="G51" s="502">
        <f>SUM(G31:G49)</f>
        <v>4433593</v>
      </c>
      <c r="H51" s="502"/>
      <c r="I51" s="502">
        <f>SUM(I31:I49)</f>
        <v>4579847</v>
      </c>
      <c r="T51" s="519">
        <v>7802</v>
      </c>
    </row>
    <row r="52" spans="2:20">
      <c r="T52" s="514">
        <f>SUM(T33:T51)</f>
        <v>8989652</v>
      </c>
    </row>
    <row r="55" spans="2:20" ht="18">
      <c r="B55" s="522" t="s">
        <v>213</v>
      </c>
    </row>
    <row r="56" spans="2:20" ht="18">
      <c r="B56" s="522" t="s">
        <v>214</v>
      </c>
    </row>
    <row r="79" spans="3:4">
      <c r="C79" s="504"/>
      <c r="D79" s="498"/>
    </row>
    <row r="80" spans="3:4">
      <c r="C80" s="503"/>
      <c r="D80" s="498"/>
    </row>
    <row r="81" spans="3:4">
      <c r="C81" s="503"/>
      <c r="D81" s="498"/>
    </row>
    <row r="82" spans="3:4">
      <c r="C82" s="503"/>
      <c r="D82" s="498"/>
    </row>
    <row r="83" spans="3:4">
      <c r="C83" s="503"/>
      <c r="D83" s="498"/>
    </row>
    <row r="84" spans="3:4">
      <c r="C84" s="503"/>
      <c r="D84" s="498"/>
    </row>
    <row r="85" spans="3:4">
      <c r="C85" s="503"/>
      <c r="D85" s="498"/>
    </row>
    <row r="86" spans="3:4">
      <c r="C86" s="503"/>
      <c r="D86" s="498"/>
    </row>
    <row r="87" spans="3:4">
      <c r="C87" s="503"/>
      <c r="D87" s="498"/>
    </row>
    <row r="88" spans="3:4">
      <c r="C88" s="503"/>
      <c r="D88" s="498"/>
    </row>
    <row r="89" spans="3:4">
      <c r="C89" s="503"/>
      <c r="D89" s="498"/>
    </row>
    <row r="90" spans="3:4">
      <c r="C90" s="503"/>
      <c r="D90" s="498"/>
    </row>
    <row r="91" spans="3:4">
      <c r="C91" s="503"/>
      <c r="D91" s="498"/>
    </row>
    <row r="92" spans="3:4">
      <c r="C92" s="503"/>
      <c r="D92" s="498"/>
    </row>
    <row r="93" spans="3:4">
      <c r="C93" s="503"/>
      <c r="D93" s="498"/>
    </row>
    <row r="94" spans="3:4">
      <c r="C94" s="503"/>
      <c r="D94" s="498"/>
    </row>
    <row r="95" spans="3:4">
      <c r="C95" s="503"/>
      <c r="D95" s="498"/>
    </row>
    <row r="96" spans="3:4">
      <c r="C96" s="503"/>
      <c r="D96" s="498"/>
    </row>
    <row r="97" spans="3:4">
      <c r="C97" s="503"/>
      <c r="D97" s="498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D10" sqref="D10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42" t="s">
        <v>165</v>
      </c>
      <c r="C7" s="542"/>
      <c r="D7" s="542"/>
      <c r="E7" s="542"/>
      <c r="F7" s="542"/>
      <c r="G7" s="542"/>
      <c r="H7" s="542"/>
      <c r="I7" s="542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191</v>
      </c>
      <c r="C21" s="9"/>
      <c r="D21" s="9"/>
      <c r="E21" s="9"/>
      <c r="F21" s="9"/>
      <c r="G21" s="9"/>
    </row>
    <row r="22" spans="2:9" ht="20.100000000000001" customHeight="1">
      <c r="B22" s="294" t="s">
        <v>202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/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215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6"/>
      <c r="M3" s="35"/>
      <c r="N3" s="426"/>
      <c r="O3" s="35"/>
      <c r="P3" s="35"/>
      <c r="Q3" s="35"/>
      <c r="R3" s="426"/>
      <c r="S3" s="35"/>
      <c r="T3" s="426"/>
      <c r="U3" s="35"/>
    </row>
    <row r="4" spans="2:40" ht="27.95" customHeight="1">
      <c r="B4" s="544" t="s">
        <v>139</v>
      </c>
      <c r="C4" s="544"/>
      <c r="D4" s="412"/>
      <c r="E4" s="545" t="s">
        <v>140</v>
      </c>
      <c r="F4" s="545"/>
      <c r="G4" s="545"/>
      <c r="H4" s="545"/>
      <c r="I4" s="545"/>
      <c r="J4" s="412"/>
      <c r="K4" s="545" t="s">
        <v>49</v>
      </c>
      <c r="L4" s="545"/>
      <c r="M4" s="545"/>
      <c r="N4" s="545"/>
      <c r="O4" s="545"/>
      <c r="P4" s="412"/>
      <c r="Q4" s="545" t="s">
        <v>50</v>
      </c>
      <c r="R4" s="545"/>
      <c r="S4" s="545"/>
      <c r="T4" s="545"/>
      <c r="U4" s="545"/>
    </row>
    <row r="5" spans="2:40" s="295" customFormat="1" ht="4.5" customHeight="1">
      <c r="B5" s="298"/>
      <c r="C5" s="413"/>
      <c r="D5" s="297"/>
      <c r="E5" s="298"/>
      <c r="F5" s="414"/>
      <c r="G5" s="414"/>
      <c r="H5" s="414"/>
      <c r="I5" s="414"/>
      <c r="J5" s="298"/>
      <c r="K5" s="298"/>
      <c r="L5" s="414"/>
      <c r="M5" s="414"/>
      <c r="N5" s="414"/>
      <c r="O5" s="414"/>
      <c r="P5" s="298"/>
      <c r="Q5" s="298"/>
      <c r="R5" s="414"/>
      <c r="S5" s="414"/>
      <c r="T5" s="414"/>
      <c r="U5" s="414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5" t="s">
        <v>141</v>
      </c>
      <c r="C6" s="416"/>
      <c r="D6" s="244"/>
      <c r="E6" s="417" t="s">
        <v>7</v>
      </c>
      <c r="F6" s="418"/>
      <c r="G6" s="417" t="s">
        <v>142</v>
      </c>
      <c r="H6" s="418"/>
      <c r="I6" s="417" t="s">
        <v>143</v>
      </c>
      <c r="J6" s="419"/>
      <c r="K6" s="417" t="s">
        <v>7</v>
      </c>
      <c r="L6" s="418"/>
      <c r="M6" s="417" t="s">
        <v>142</v>
      </c>
      <c r="N6" s="418"/>
      <c r="O6" s="417" t="s">
        <v>143</v>
      </c>
      <c r="P6" s="419"/>
      <c r="Q6" s="417" t="s">
        <v>7</v>
      </c>
      <c r="R6" s="418"/>
      <c r="S6" s="417" t="s">
        <v>142</v>
      </c>
      <c r="T6" s="418"/>
      <c r="U6" s="417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0"/>
      <c r="M7" s="36"/>
      <c r="N7" s="420"/>
      <c r="O7" s="36"/>
      <c r="P7" s="36"/>
      <c r="Q7" s="36"/>
      <c r="R7" s="420"/>
      <c r="S7" s="36"/>
      <c r="T7" s="420"/>
      <c r="U7" s="36"/>
    </row>
    <row r="8" spans="2:40" ht="18.95" customHeight="1">
      <c r="B8" s="36" t="s">
        <v>144</v>
      </c>
      <c r="C8" s="422"/>
      <c r="D8" s="407"/>
      <c r="E8" s="423">
        <v>726939</v>
      </c>
      <c r="F8" s="423"/>
      <c r="G8" s="423">
        <v>766891.41613999987</v>
      </c>
      <c r="H8" s="423"/>
      <c r="I8" s="424">
        <v>1054.9597918669929</v>
      </c>
      <c r="J8" s="466"/>
      <c r="K8" s="423">
        <v>4547688</v>
      </c>
      <c r="L8" s="425"/>
      <c r="M8" s="423">
        <v>6383871.5236799996</v>
      </c>
      <c r="N8" s="425"/>
      <c r="O8" s="424">
        <v>1403.7619827217698</v>
      </c>
      <c r="P8" s="466"/>
      <c r="Q8" s="423">
        <v>1742442</v>
      </c>
      <c r="R8" s="425"/>
      <c r="S8" s="423">
        <v>1445048.0709800003</v>
      </c>
      <c r="T8" s="425"/>
      <c r="U8" s="424">
        <v>829.32348450048858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2"/>
      <c r="D9" s="407"/>
      <c r="E9" s="423">
        <v>114953</v>
      </c>
      <c r="F9" s="423"/>
      <c r="G9" s="423">
        <v>90533.840029999963</v>
      </c>
      <c r="H9" s="423"/>
      <c r="I9" s="424">
        <v>787.5726603916379</v>
      </c>
      <c r="J9" s="466"/>
      <c r="K9" s="423">
        <v>1321540</v>
      </c>
      <c r="L9" s="425"/>
      <c r="M9" s="423">
        <v>1104064.9885899995</v>
      </c>
      <c r="N9" s="425"/>
      <c r="O9" s="424">
        <v>835.43819225297716</v>
      </c>
      <c r="P9" s="466"/>
      <c r="Q9" s="423">
        <v>467121</v>
      </c>
      <c r="R9" s="425"/>
      <c r="S9" s="423">
        <v>262319.61476000003</v>
      </c>
      <c r="T9" s="425"/>
      <c r="U9" s="424">
        <v>561.5667348716928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6830</v>
      </c>
      <c r="F10" s="39"/>
      <c r="G10" s="39">
        <v>7058.5354199999992</v>
      </c>
      <c r="H10" s="39"/>
      <c r="I10" s="40">
        <v>1033.4605300146411</v>
      </c>
      <c r="J10" s="466"/>
      <c r="K10" s="39">
        <v>65808</v>
      </c>
      <c r="L10" s="41"/>
      <c r="M10" s="39">
        <v>91696.159999999974</v>
      </c>
      <c r="N10" s="41"/>
      <c r="O10" s="40">
        <v>1393.3892535861896</v>
      </c>
      <c r="P10" s="466"/>
      <c r="Q10" s="39">
        <v>40944</v>
      </c>
      <c r="R10" s="41"/>
      <c r="S10" s="39">
        <v>31506.864980000009</v>
      </c>
      <c r="T10" s="41"/>
      <c r="U10" s="40">
        <v>769.51116109808538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2070</v>
      </c>
      <c r="F11" s="39"/>
      <c r="G11" s="39">
        <v>3538.7305899999997</v>
      </c>
      <c r="H11" s="39"/>
      <c r="I11" s="40">
        <v>1709.531685990338</v>
      </c>
      <c r="J11" s="466"/>
      <c r="K11" s="39">
        <v>35383</v>
      </c>
      <c r="L11" s="41"/>
      <c r="M11" s="39">
        <v>86557.871649999986</v>
      </c>
      <c r="N11" s="41"/>
      <c r="O11" s="40">
        <v>2446.3124000226094</v>
      </c>
      <c r="P11" s="466"/>
      <c r="Q11" s="39">
        <v>20654</v>
      </c>
      <c r="R11" s="41"/>
      <c r="S11" s="39">
        <v>23631.349819999996</v>
      </c>
      <c r="T11" s="41"/>
      <c r="U11" s="40">
        <v>1144.1536661179432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85545</v>
      </c>
      <c r="F12" s="39"/>
      <c r="G12" s="39">
        <v>102434.78772000008</v>
      </c>
      <c r="H12" s="39"/>
      <c r="I12" s="40">
        <v>1197.4374623882177</v>
      </c>
      <c r="J12" s="466"/>
      <c r="K12" s="39">
        <v>54231</v>
      </c>
      <c r="L12" s="41"/>
      <c r="M12" s="39">
        <v>71936.492129999999</v>
      </c>
      <c r="N12" s="41"/>
      <c r="O12" s="40">
        <v>1326.4828627537754</v>
      </c>
      <c r="P12" s="466"/>
      <c r="Q12" s="39">
        <v>51777</v>
      </c>
      <c r="R12" s="41"/>
      <c r="S12" s="39">
        <v>49315.157029999995</v>
      </c>
      <c r="T12" s="41"/>
      <c r="U12" s="40">
        <v>952.45296231917632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11814</v>
      </c>
      <c r="F13" s="39"/>
      <c r="G13" s="39">
        <v>13707.374439999996</v>
      </c>
      <c r="H13" s="39"/>
      <c r="I13" s="40">
        <v>1160.2653157271031</v>
      </c>
      <c r="J13" s="466"/>
      <c r="K13" s="39">
        <v>10492</v>
      </c>
      <c r="L13" s="41"/>
      <c r="M13" s="39">
        <v>18297.033710000007</v>
      </c>
      <c r="N13" s="41"/>
      <c r="O13" s="40">
        <v>1743.9033272969889</v>
      </c>
      <c r="P13" s="466"/>
      <c r="Q13" s="39">
        <v>9813</v>
      </c>
      <c r="R13" s="41"/>
      <c r="S13" s="39">
        <v>12314.416690000002</v>
      </c>
      <c r="T13" s="41"/>
      <c r="U13" s="40">
        <v>1254.9084571486806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4258</v>
      </c>
      <c r="F14" s="39"/>
      <c r="G14" s="39">
        <v>1843.0185800000008</v>
      </c>
      <c r="H14" s="39"/>
      <c r="I14" s="40">
        <v>432.83667919210916</v>
      </c>
      <c r="J14" s="466"/>
      <c r="K14" s="39">
        <v>218713</v>
      </c>
      <c r="L14" s="41"/>
      <c r="M14" s="39">
        <v>91852.738139999943</v>
      </c>
      <c r="N14" s="41"/>
      <c r="O14" s="40">
        <v>419.96926629875657</v>
      </c>
      <c r="P14" s="466"/>
      <c r="Q14" s="39">
        <v>19650</v>
      </c>
      <c r="R14" s="41"/>
      <c r="S14" s="39">
        <v>8544.4055200000112</v>
      </c>
      <c r="T14" s="41"/>
      <c r="U14" s="40">
        <v>434.82979745547129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66"/>
      <c r="K15" s="39"/>
      <c r="L15" s="41"/>
      <c r="M15" s="39"/>
      <c r="N15" s="41"/>
      <c r="O15" s="40"/>
      <c r="P15" s="466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0" t="s">
        <v>151</v>
      </c>
      <c r="C16" s="336"/>
      <c r="D16" s="337"/>
      <c r="E16" s="336">
        <v>952409</v>
      </c>
      <c r="F16" s="336"/>
      <c r="G16" s="336">
        <v>986007.702920001</v>
      </c>
      <c r="H16" s="336"/>
      <c r="I16" s="338">
        <v>1035.2775991407063</v>
      </c>
      <c r="J16" s="337"/>
      <c r="K16" s="336">
        <v>6253855</v>
      </c>
      <c r="L16" s="339"/>
      <c r="M16" s="336">
        <v>7848276.8078999929</v>
      </c>
      <c r="N16" s="339"/>
      <c r="O16" s="338">
        <v>1254.9502359584596</v>
      </c>
      <c r="P16" s="337"/>
      <c r="Q16" s="336">
        <v>2352401</v>
      </c>
      <c r="R16" s="339"/>
      <c r="S16" s="336">
        <v>1832679.8797800019</v>
      </c>
      <c r="T16" s="339"/>
      <c r="U16" s="338">
        <v>779.06780339746581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469"/>
      <c r="F17" s="469"/>
      <c r="G17" s="469"/>
      <c r="H17" s="469"/>
      <c r="I17" s="469"/>
      <c r="J17" s="470"/>
      <c r="K17" s="469"/>
      <c r="L17" s="471"/>
      <c r="M17" s="469"/>
      <c r="N17" s="471"/>
      <c r="O17" s="469"/>
      <c r="P17" s="470"/>
      <c r="Q17" s="469"/>
      <c r="R17" s="471"/>
      <c r="S17" s="469"/>
      <c r="T17" s="471"/>
      <c r="U17" s="469"/>
    </row>
    <row r="18" spans="1:32" s="34" customFormat="1" ht="50.25" customHeight="1">
      <c r="A18" s="427"/>
      <c r="B18" s="543"/>
      <c r="C18" s="543"/>
      <c r="D18" s="3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 t="s">
        <v>132</v>
      </c>
      <c r="P18" s="465"/>
      <c r="Q18" s="465" t="s">
        <v>132</v>
      </c>
      <c r="R18" s="465"/>
      <c r="S18" s="465" t="s">
        <v>132</v>
      </c>
      <c r="T18" s="465"/>
      <c r="U18" s="465" t="s">
        <v>132</v>
      </c>
      <c r="V18" s="33"/>
      <c r="W18" s="33"/>
    </row>
    <row r="19" spans="1:32" s="34" customFormat="1" ht="9.9499999999999993" customHeight="1">
      <c r="A19" s="427"/>
      <c r="B19" s="543"/>
      <c r="C19" s="543"/>
      <c r="D19" s="3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33"/>
      <c r="W19" s="33"/>
    </row>
    <row r="20" spans="1:32" ht="27.95" customHeight="1">
      <c r="A20" s="36"/>
      <c r="B20" s="544" t="s">
        <v>139</v>
      </c>
      <c r="C20" s="549"/>
      <c r="D20" s="412"/>
      <c r="E20" s="545" t="s">
        <v>107</v>
      </c>
      <c r="F20" s="545"/>
      <c r="G20" s="545"/>
      <c r="H20" s="545"/>
      <c r="I20" s="545"/>
      <c r="J20" s="472"/>
      <c r="K20" s="545" t="s">
        <v>108</v>
      </c>
      <c r="L20" s="545"/>
      <c r="M20" s="545"/>
      <c r="N20" s="545"/>
      <c r="O20" s="545"/>
      <c r="P20" s="472"/>
      <c r="Q20" s="545" t="s">
        <v>152</v>
      </c>
      <c r="R20" s="545"/>
      <c r="S20" s="545"/>
      <c r="T20" s="545"/>
      <c r="U20" s="545"/>
    </row>
    <row r="21" spans="1:32" s="295" customFormat="1" ht="4.5" customHeight="1">
      <c r="A21" s="300"/>
      <c r="B21" s="298"/>
      <c r="C21" s="413"/>
      <c r="D21" s="297"/>
      <c r="E21" s="298"/>
      <c r="F21" s="414"/>
      <c r="G21" s="414"/>
      <c r="H21" s="414"/>
      <c r="I21" s="414"/>
      <c r="J21" s="298"/>
      <c r="K21" s="298"/>
      <c r="L21" s="414"/>
      <c r="M21" s="414"/>
      <c r="N21" s="414"/>
      <c r="O21" s="414"/>
      <c r="P21" s="298"/>
      <c r="Q21" s="298"/>
      <c r="R21" s="414"/>
      <c r="S21" s="414"/>
      <c r="T21" s="414"/>
      <c r="U21" s="414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5" t="s">
        <v>141</v>
      </c>
      <c r="C22" s="416"/>
      <c r="D22" s="244"/>
      <c r="E22" s="417" t="s">
        <v>7</v>
      </c>
      <c r="F22" s="418"/>
      <c r="G22" s="417" t="s">
        <v>142</v>
      </c>
      <c r="H22" s="418"/>
      <c r="I22" s="417" t="s">
        <v>143</v>
      </c>
      <c r="J22" s="419"/>
      <c r="K22" s="417" t="s">
        <v>7</v>
      </c>
      <c r="L22" s="418"/>
      <c r="M22" s="417" t="s">
        <v>142</v>
      </c>
      <c r="N22" s="418"/>
      <c r="O22" s="417" t="s">
        <v>143</v>
      </c>
      <c r="P22" s="419"/>
      <c r="Q22" s="417" t="s">
        <v>7</v>
      </c>
      <c r="R22" s="418"/>
      <c r="S22" s="417" t="s">
        <v>142</v>
      </c>
      <c r="T22" s="418"/>
      <c r="U22" s="417" t="s">
        <v>143</v>
      </c>
    </row>
    <row r="23" spans="1:32" s="34" customFormat="1" ht="9.9499999999999993" customHeight="1">
      <c r="A23" s="427"/>
      <c r="B23" s="550"/>
      <c r="C23" s="550"/>
      <c r="D23" s="36"/>
      <c r="E23" s="467"/>
      <c r="F23" s="467"/>
      <c r="G23" s="467"/>
      <c r="H23" s="467"/>
      <c r="I23" s="467"/>
      <c r="J23" s="467"/>
      <c r="K23" s="467"/>
      <c r="L23" s="420"/>
      <c r="M23" s="467"/>
      <c r="N23" s="420"/>
      <c r="O23" s="467"/>
      <c r="P23" s="467"/>
      <c r="Q23" s="465"/>
      <c r="R23" s="421"/>
      <c r="S23" s="465"/>
      <c r="T23" s="421"/>
      <c r="U23" s="465"/>
      <c r="V23" s="33"/>
      <c r="W23" s="33"/>
    </row>
    <row r="24" spans="1:32" s="34" customFormat="1" ht="19.5" customHeight="1">
      <c r="A24" s="427"/>
      <c r="B24" s="36" t="s">
        <v>144</v>
      </c>
      <c r="C24" s="422"/>
      <c r="D24" s="407"/>
      <c r="E24" s="423">
        <v>260828</v>
      </c>
      <c r="F24" s="423"/>
      <c r="G24" s="423">
        <v>117594.81728000009</v>
      </c>
      <c r="H24" s="423"/>
      <c r="I24" s="424">
        <v>450.85196865367249</v>
      </c>
      <c r="J24" s="466"/>
      <c r="K24" s="423">
        <v>31985</v>
      </c>
      <c r="L24" s="425"/>
      <c r="M24" s="423">
        <v>21226.64136000002</v>
      </c>
      <c r="N24" s="425"/>
      <c r="O24" s="424">
        <v>663.64362544943003</v>
      </c>
      <c r="P24" s="466"/>
      <c r="Q24" s="423">
        <v>7309882</v>
      </c>
      <c r="R24" s="425"/>
      <c r="S24" s="423">
        <v>8734632.469440015</v>
      </c>
      <c r="T24" s="425"/>
      <c r="U24" s="424">
        <v>1194.907451233825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63814</v>
      </c>
      <c r="F25" s="39"/>
      <c r="G25" s="39">
        <v>23103.376529999998</v>
      </c>
      <c r="H25" s="39"/>
      <c r="I25" s="40">
        <v>362.0424441345159</v>
      </c>
      <c r="J25" s="466"/>
      <c r="K25" s="39">
        <v>9934</v>
      </c>
      <c r="L25" s="41"/>
      <c r="M25" s="39">
        <v>4923.2571300000018</v>
      </c>
      <c r="N25" s="41"/>
      <c r="O25" s="40">
        <v>495.59665089591323</v>
      </c>
      <c r="P25" s="466"/>
      <c r="Q25" s="39">
        <v>1977362</v>
      </c>
      <c r="R25" s="41"/>
      <c r="S25" s="39">
        <v>1484945.0770399964</v>
      </c>
      <c r="T25" s="41"/>
      <c r="U25" s="40">
        <v>750.9727996391133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4869</v>
      </c>
      <c r="F26" s="39"/>
      <c r="G26" s="39">
        <v>2557.8327700000004</v>
      </c>
      <c r="H26" s="39"/>
      <c r="I26" s="40">
        <v>525.33020538098185</v>
      </c>
      <c r="J26" s="466"/>
      <c r="K26" s="39">
        <v>1218</v>
      </c>
      <c r="L26" s="41"/>
      <c r="M26" s="39">
        <v>828.36314000000004</v>
      </c>
      <c r="N26" s="41"/>
      <c r="O26" s="40">
        <v>680.10110016420367</v>
      </c>
      <c r="P26" s="466"/>
      <c r="Q26" s="39">
        <v>119669</v>
      </c>
      <c r="R26" s="41"/>
      <c r="S26" s="39">
        <v>133647.75631000003</v>
      </c>
      <c r="T26" s="41"/>
      <c r="U26" s="40">
        <v>1116.8118419139462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1909</v>
      </c>
      <c r="F27" s="39"/>
      <c r="G27" s="39">
        <v>1503.5127399999997</v>
      </c>
      <c r="H27" s="39"/>
      <c r="I27" s="40">
        <v>787.59179675222617</v>
      </c>
      <c r="J27" s="466"/>
      <c r="K27" s="39">
        <v>633</v>
      </c>
      <c r="L27" s="41"/>
      <c r="M27" s="39">
        <v>655.32192000000009</v>
      </c>
      <c r="N27" s="41"/>
      <c r="O27" s="40">
        <v>1035.2636966824646</v>
      </c>
      <c r="P27" s="466"/>
      <c r="Q27" s="39">
        <v>60649</v>
      </c>
      <c r="R27" s="41"/>
      <c r="S27" s="39">
        <v>115886.78671999996</v>
      </c>
      <c r="T27" s="41"/>
      <c r="U27" s="40">
        <v>1910.7781945291754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10793</v>
      </c>
      <c r="F28" s="39"/>
      <c r="G28" s="39">
        <v>4880.1456500000004</v>
      </c>
      <c r="H28" s="39"/>
      <c r="I28" s="40">
        <v>452.15840359492267</v>
      </c>
      <c r="J28" s="466"/>
      <c r="K28" s="39">
        <v>502</v>
      </c>
      <c r="L28" s="41"/>
      <c r="M28" s="39">
        <v>499.13694999999984</v>
      </c>
      <c r="N28" s="41"/>
      <c r="O28" s="40">
        <v>994.29671314741006</v>
      </c>
      <c r="P28" s="466"/>
      <c r="Q28" s="39">
        <v>202848</v>
      </c>
      <c r="R28" s="41"/>
      <c r="S28" s="39">
        <v>229065.71948000015</v>
      </c>
      <c r="T28" s="41"/>
      <c r="U28" s="40">
        <v>1129.2481043934381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1051</v>
      </c>
      <c r="F29" s="39"/>
      <c r="G29" s="39">
        <v>864.62657000000013</v>
      </c>
      <c r="H29" s="39"/>
      <c r="I29" s="40">
        <v>822.67038058991454</v>
      </c>
      <c r="J29" s="466"/>
      <c r="K29" s="39">
        <v>198</v>
      </c>
      <c r="L29" s="41"/>
      <c r="M29" s="39">
        <v>253.42333999999997</v>
      </c>
      <c r="N29" s="41"/>
      <c r="O29" s="40">
        <v>1279.9158585858584</v>
      </c>
      <c r="P29" s="466"/>
      <c r="Q29" s="39">
        <v>33368</v>
      </c>
      <c r="R29" s="41"/>
      <c r="S29" s="39">
        <v>45436.874749999988</v>
      </c>
      <c r="T29" s="41"/>
      <c r="U29" s="40">
        <v>1361.6900848117953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66"/>
      <c r="K30" s="39"/>
      <c r="L30" s="41"/>
      <c r="M30" s="39"/>
      <c r="N30" s="41"/>
      <c r="O30" s="40"/>
      <c r="P30" s="466"/>
      <c r="Q30" s="39">
        <v>242621</v>
      </c>
      <c r="R30" s="41"/>
      <c r="S30" s="39">
        <v>102240.16223999995</v>
      </c>
      <c r="T30" s="41"/>
      <c r="U30" s="40">
        <v>421.39865155942789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66"/>
      <c r="K31" s="39"/>
      <c r="L31" s="41"/>
      <c r="M31" s="39"/>
      <c r="N31" s="41"/>
      <c r="O31" s="40"/>
      <c r="P31" s="466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1" t="s">
        <v>151</v>
      </c>
      <c r="C32" s="342"/>
      <c r="D32" s="337"/>
      <c r="E32" s="342">
        <v>343264</v>
      </c>
      <c r="F32" s="342"/>
      <c r="G32" s="342">
        <v>150504.31154000008</v>
      </c>
      <c r="H32" s="342"/>
      <c r="I32" s="343">
        <v>438.45061392980352</v>
      </c>
      <c r="J32" s="337"/>
      <c r="K32" s="342">
        <v>44470</v>
      </c>
      <c r="L32" s="344"/>
      <c r="M32" s="342">
        <v>28386.143840000012</v>
      </c>
      <c r="N32" s="344"/>
      <c r="O32" s="343">
        <v>638.3212017090176</v>
      </c>
      <c r="P32" s="337"/>
      <c r="Q32" s="342">
        <v>9946399</v>
      </c>
      <c r="R32" s="344"/>
      <c r="S32" s="342">
        <v>10845854.845979996</v>
      </c>
      <c r="T32" s="344"/>
      <c r="U32" s="343">
        <v>1090.4303000492937</v>
      </c>
      <c r="V32" s="33"/>
      <c r="W32" s="45"/>
    </row>
    <row r="33" spans="2:40" ht="9.9499999999999993" customHeight="1">
      <c r="B33" s="551"/>
      <c r="C33" s="551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51"/>
      <c r="C34" s="551"/>
      <c r="D34" s="407"/>
      <c r="E34" s="406" t="s">
        <v>132</v>
      </c>
      <c r="F34" s="406"/>
      <c r="G34" s="406" t="s">
        <v>132</v>
      </c>
      <c r="H34" s="406"/>
      <c r="I34" s="406" t="s">
        <v>132</v>
      </c>
      <c r="J34" s="422"/>
      <c r="K34" s="406" t="s">
        <v>132</v>
      </c>
      <c r="L34" s="406"/>
      <c r="M34" s="406" t="s">
        <v>132</v>
      </c>
      <c r="N34" s="406"/>
      <c r="O34" s="406" t="s">
        <v>132</v>
      </c>
      <c r="P34" s="406"/>
      <c r="Q34" s="406" t="s">
        <v>132</v>
      </c>
      <c r="R34" s="406"/>
      <c r="S34" s="406" t="s">
        <v>132</v>
      </c>
      <c r="T34" s="406"/>
      <c r="U34" s="406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216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53"/>
      <c r="C37" s="553"/>
      <c r="D37" s="35"/>
      <c r="E37" s="35"/>
      <c r="F37" s="35"/>
      <c r="G37" s="35"/>
      <c r="H37" s="35"/>
      <c r="I37" s="35"/>
      <c r="J37" s="35"/>
      <c r="K37" s="35"/>
      <c r="L37" s="426"/>
      <c r="M37" s="35"/>
      <c r="N37" s="426"/>
      <c r="O37" s="35"/>
      <c r="P37" s="35"/>
      <c r="Q37" s="35"/>
      <c r="R37" s="426"/>
      <c r="S37" s="35"/>
      <c r="T37" s="426"/>
      <c r="U37" s="35"/>
    </row>
    <row r="38" spans="2:40" ht="27.95" customHeight="1">
      <c r="B38" s="545" t="s">
        <v>155</v>
      </c>
      <c r="C38" s="554"/>
      <c r="D38" s="428"/>
      <c r="E38" s="545" t="s">
        <v>154</v>
      </c>
      <c r="F38" s="546"/>
      <c r="G38" s="546"/>
      <c r="H38" s="546"/>
      <c r="I38" s="546"/>
      <c r="J38" s="428"/>
      <c r="K38" s="545" t="s">
        <v>151</v>
      </c>
      <c r="L38" s="546"/>
      <c r="M38" s="546"/>
      <c r="N38" s="546"/>
      <c r="O38" s="546"/>
      <c r="P38" s="428"/>
      <c r="Q38" s="547" t="s">
        <v>178</v>
      </c>
      <c r="R38" s="548"/>
      <c r="S38" s="548"/>
      <c r="T38" s="548"/>
      <c r="U38" s="548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545"/>
      <c r="C39" s="554"/>
      <c r="D39" s="430"/>
      <c r="E39" s="414"/>
      <c r="F39" s="431"/>
      <c r="G39" s="431"/>
      <c r="H39" s="431"/>
      <c r="I39" s="431"/>
      <c r="J39" s="430"/>
      <c r="K39" s="414"/>
      <c r="L39" s="431"/>
      <c r="M39" s="431"/>
      <c r="N39" s="431"/>
      <c r="O39" s="431"/>
      <c r="P39" s="430"/>
      <c r="Q39" s="414"/>
      <c r="R39" s="431"/>
      <c r="S39" s="431"/>
      <c r="T39" s="431"/>
      <c r="U39" s="431"/>
      <c r="X39" s="432"/>
      <c r="Y39" s="433"/>
      <c r="Z39" s="432"/>
      <c r="AA39" s="434"/>
      <c r="AB39" s="435"/>
      <c r="AC39" s="434"/>
      <c r="AD39" s="432"/>
      <c r="AE39" s="433"/>
      <c r="AF39" s="432"/>
      <c r="AG39" s="434"/>
      <c r="AH39" s="435"/>
      <c r="AI39" s="434"/>
      <c r="AJ39" s="435"/>
      <c r="AK39" s="435"/>
      <c r="AL39" s="435"/>
      <c r="AM39" s="435"/>
      <c r="AN39" s="435"/>
    </row>
    <row r="40" spans="2:40" ht="27.95" customHeight="1">
      <c r="B40" s="554" t="s">
        <v>155</v>
      </c>
      <c r="C40" s="554"/>
      <c r="D40" s="244"/>
      <c r="E40" s="417" t="s">
        <v>7</v>
      </c>
      <c r="F40" s="429"/>
      <c r="G40" s="417"/>
      <c r="H40" s="429"/>
      <c r="I40" s="417" t="s">
        <v>143</v>
      </c>
      <c r="J40" s="419"/>
      <c r="K40" s="417" t="s">
        <v>7</v>
      </c>
      <c r="L40" s="418"/>
      <c r="M40" s="417"/>
      <c r="N40" s="418"/>
      <c r="O40" s="417" t="s">
        <v>143</v>
      </c>
      <c r="P40" s="419"/>
      <c r="Q40" s="417" t="s">
        <v>7</v>
      </c>
      <c r="R40" s="418"/>
      <c r="S40" s="417"/>
      <c r="T40" s="418"/>
      <c r="U40" s="417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552"/>
      <c r="C41" s="552"/>
      <c r="D41" s="36"/>
      <c r="E41" s="406"/>
      <c r="F41" s="44"/>
      <c r="G41" s="406"/>
      <c r="H41" s="44"/>
      <c r="I41" s="406"/>
      <c r="J41" s="36"/>
      <c r="K41" s="406"/>
      <c r="L41" s="44"/>
      <c r="M41" s="406"/>
      <c r="N41" s="44"/>
      <c r="O41" s="406"/>
      <c r="P41" s="36"/>
      <c r="Q41" s="406"/>
      <c r="R41" s="44"/>
      <c r="S41" s="406"/>
      <c r="T41" s="44"/>
      <c r="U41" s="406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528">
        <v>6065</v>
      </c>
      <c r="F42" s="529"/>
      <c r="G42" s="528"/>
      <c r="H42" s="295"/>
      <c r="I42" s="447">
        <v>1045.276232481451</v>
      </c>
      <c r="J42" s="300"/>
      <c r="K42" s="528">
        <v>7646</v>
      </c>
      <c r="L42" s="528"/>
      <c r="M42" s="528"/>
      <c r="N42" s="295"/>
      <c r="O42" s="447">
        <v>1019.1123253989014</v>
      </c>
      <c r="P42" s="300"/>
      <c r="Q42" s="447">
        <v>79.322521579911069</v>
      </c>
      <c r="R42" s="447"/>
      <c r="S42" s="447"/>
      <c r="T42" s="447"/>
      <c r="U42" s="447">
        <v>102.5673231920052</v>
      </c>
    </row>
    <row r="43" spans="2:40" ht="9.9499999999999993" customHeight="1">
      <c r="D43" s="36"/>
      <c r="E43" s="528"/>
      <c r="F43" s="529"/>
      <c r="G43" s="528"/>
      <c r="H43" s="295"/>
      <c r="I43" s="447"/>
      <c r="J43" s="300"/>
      <c r="K43" s="528"/>
      <c r="L43" s="528"/>
      <c r="M43" s="528"/>
      <c r="N43" s="295"/>
      <c r="O43" s="447"/>
      <c r="P43" s="300"/>
      <c r="Q43" s="447"/>
      <c r="R43" s="447"/>
      <c r="S43" s="447"/>
      <c r="T43" s="447"/>
      <c r="U43" s="447"/>
    </row>
    <row r="44" spans="2:40" ht="18" customHeight="1">
      <c r="B44" s="33" t="s">
        <v>49</v>
      </c>
      <c r="D44" s="36"/>
      <c r="E44" s="528">
        <v>18713</v>
      </c>
      <c r="F44" s="529"/>
      <c r="G44" s="528"/>
      <c r="H44" s="295"/>
      <c r="I44" s="447">
        <v>1450.8972126329304</v>
      </c>
      <c r="J44" s="300"/>
      <c r="K44" s="528">
        <v>22520</v>
      </c>
      <c r="L44" s="528"/>
      <c r="M44" s="528"/>
      <c r="N44" s="295"/>
      <c r="O44" s="447">
        <v>1364.3076798401435</v>
      </c>
      <c r="P44" s="300"/>
      <c r="Q44" s="447">
        <v>83.09502664298401</v>
      </c>
      <c r="R44" s="447"/>
      <c r="S44" s="447"/>
      <c r="T44" s="447"/>
      <c r="U44" s="447">
        <v>106.34677456355979</v>
      </c>
    </row>
    <row r="45" spans="2:40" ht="9.9499999999999993" customHeight="1">
      <c r="B45" s="551"/>
      <c r="C45" s="551"/>
      <c r="D45" s="436"/>
      <c r="E45" s="448"/>
      <c r="F45" s="448"/>
      <c r="G45" s="448"/>
      <c r="H45" s="448"/>
      <c r="I45" s="448"/>
      <c r="J45" s="449"/>
      <c r="K45" s="450"/>
      <c r="L45" s="451"/>
      <c r="M45" s="450"/>
      <c r="N45" s="451"/>
      <c r="O45" s="450"/>
      <c r="P45" s="449"/>
      <c r="Q45" s="300"/>
      <c r="R45" s="452"/>
      <c r="S45" s="300"/>
      <c r="T45" s="452"/>
      <c r="U45" s="300"/>
    </row>
    <row r="46" spans="2:40">
      <c r="B46" s="406"/>
      <c r="C46" s="406"/>
      <c r="D46" s="437"/>
      <c r="E46" s="453"/>
      <c r="F46" s="453"/>
      <c r="G46" s="453"/>
      <c r="H46" s="453"/>
      <c r="I46" s="453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</row>
    <row r="47" spans="2:40">
      <c r="D47" s="40"/>
      <c r="E47" s="447"/>
      <c r="F47" s="447"/>
      <c r="G47" s="447"/>
      <c r="H47" s="447"/>
      <c r="I47" s="447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Y25" sqref="Y25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58" t="s">
        <v>179</v>
      </c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560" t="s">
        <v>217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562" t="s">
        <v>190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5"/>
      <c r="B4" s="346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5"/>
      <c r="B5" s="555" t="s">
        <v>0</v>
      </c>
      <c r="C5" s="556" t="s">
        <v>28</v>
      </c>
      <c r="D5" s="556"/>
      <c r="E5" s="556"/>
      <c r="F5" s="556"/>
      <c r="G5" s="556"/>
      <c r="H5" s="556"/>
      <c r="I5" s="556"/>
      <c r="J5" s="556"/>
      <c r="K5" s="556" t="s">
        <v>29</v>
      </c>
      <c r="L5" s="556"/>
      <c r="M5" s="556"/>
      <c r="N5" s="556"/>
      <c r="O5" s="556"/>
      <c r="P5" s="556"/>
      <c r="Q5" s="556"/>
      <c r="R5" s="556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5"/>
      <c r="B6" s="555"/>
      <c r="C6" s="556" t="s">
        <v>3</v>
      </c>
      <c r="D6" s="556"/>
      <c r="E6" s="557" t="s">
        <v>4</v>
      </c>
      <c r="F6" s="557"/>
      <c r="G6" s="556" t="s">
        <v>5</v>
      </c>
      <c r="H6" s="556"/>
      <c r="I6" s="556" t="s">
        <v>6</v>
      </c>
      <c r="J6" s="556"/>
      <c r="K6" s="556" t="s">
        <v>3</v>
      </c>
      <c r="L6" s="556"/>
      <c r="M6" s="557" t="s">
        <v>4</v>
      </c>
      <c r="N6" s="557"/>
      <c r="O6" s="556" t="s">
        <v>5</v>
      </c>
      <c r="P6" s="556"/>
      <c r="Q6" s="556" t="s">
        <v>6</v>
      </c>
      <c r="R6" s="556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5"/>
      <c r="B7" s="555"/>
      <c r="C7" s="348" t="s">
        <v>7</v>
      </c>
      <c r="D7" s="349" t="s">
        <v>8</v>
      </c>
      <c r="E7" s="350" t="s">
        <v>7</v>
      </c>
      <c r="F7" s="350" t="s">
        <v>8</v>
      </c>
      <c r="G7" s="348" t="s">
        <v>7</v>
      </c>
      <c r="H7" s="350" t="s">
        <v>8</v>
      </c>
      <c r="I7" s="348" t="s">
        <v>7</v>
      </c>
      <c r="J7" s="350" t="s">
        <v>8</v>
      </c>
      <c r="K7" s="348" t="s">
        <v>7</v>
      </c>
      <c r="L7" s="349" t="s">
        <v>8</v>
      </c>
      <c r="M7" s="350" t="s">
        <v>7</v>
      </c>
      <c r="N7" s="350" t="s">
        <v>8</v>
      </c>
      <c r="O7" s="348" t="s">
        <v>7</v>
      </c>
      <c r="P7" s="350" t="s">
        <v>8</v>
      </c>
      <c r="Q7" s="348" t="s">
        <v>7</v>
      </c>
      <c r="R7" s="350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5"/>
      <c r="B8" s="351" t="s">
        <v>9</v>
      </c>
      <c r="C8" s="352">
        <v>0</v>
      </c>
      <c r="D8" s="353">
        <v>0</v>
      </c>
      <c r="E8" s="352">
        <v>0</v>
      </c>
      <c r="F8" s="353">
        <v>0</v>
      </c>
      <c r="G8" s="352">
        <v>0</v>
      </c>
      <c r="H8" s="353">
        <v>0</v>
      </c>
      <c r="I8" s="352">
        <v>0</v>
      </c>
      <c r="J8" s="353">
        <v>0</v>
      </c>
      <c r="K8" s="352">
        <v>0</v>
      </c>
      <c r="L8" s="353">
        <v>0</v>
      </c>
      <c r="M8" s="352">
        <v>0</v>
      </c>
      <c r="N8" s="353">
        <v>0</v>
      </c>
      <c r="O8" s="352">
        <v>0</v>
      </c>
      <c r="P8" s="353">
        <v>0</v>
      </c>
      <c r="Q8" s="352">
        <v>0</v>
      </c>
      <c r="R8" s="353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5"/>
      <c r="B9" s="354" t="s">
        <v>10</v>
      </c>
      <c r="C9" s="352">
        <v>0</v>
      </c>
      <c r="D9" s="353">
        <v>0</v>
      </c>
      <c r="E9" s="352">
        <v>0</v>
      </c>
      <c r="F9" s="353">
        <v>0</v>
      </c>
      <c r="G9" s="352">
        <v>0</v>
      </c>
      <c r="H9" s="353">
        <v>0</v>
      </c>
      <c r="I9" s="352">
        <v>0</v>
      </c>
      <c r="J9" s="353">
        <v>0</v>
      </c>
      <c r="K9" s="352">
        <v>0</v>
      </c>
      <c r="L9" s="353">
        <v>0</v>
      </c>
      <c r="M9" s="352">
        <v>0</v>
      </c>
      <c r="N9" s="353">
        <v>0</v>
      </c>
      <c r="O9" s="352">
        <v>0</v>
      </c>
      <c r="P9" s="353">
        <v>0</v>
      </c>
      <c r="Q9" s="352">
        <v>0</v>
      </c>
      <c r="R9" s="353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5"/>
      <c r="B10" s="351" t="s">
        <v>11</v>
      </c>
      <c r="C10" s="352">
        <v>0</v>
      </c>
      <c r="D10" s="353">
        <v>0</v>
      </c>
      <c r="E10" s="352">
        <v>0</v>
      </c>
      <c r="F10" s="353">
        <v>0</v>
      </c>
      <c r="G10" s="352">
        <v>0</v>
      </c>
      <c r="H10" s="353">
        <v>0</v>
      </c>
      <c r="I10" s="352">
        <v>0</v>
      </c>
      <c r="J10" s="353">
        <v>0</v>
      </c>
      <c r="K10" s="352">
        <v>0</v>
      </c>
      <c r="L10" s="353">
        <v>0</v>
      </c>
      <c r="M10" s="352">
        <v>0</v>
      </c>
      <c r="N10" s="353">
        <v>0</v>
      </c>
      <c r="O10" s="352">
        <v>0</v>
      </c>
      <c r="P10" s="353">
        <v>0</v>
      </c>
      <c r="Q10" s="352">
        <v>0</v>
      </c>
      <c r="R10" s="353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5"/>
      <c r="B11" s="351" t="s">
        <v>12</v>
      </c>
      <c r="C11" s="352">
        <v>5</v>
      </c>
      <c r="D11" s="353">
        <v>1326.4739999999999</v>
      </c>
      <c r="E11" s="352">
        <v>1</v>
      </c>
      <c r="F11" s="353">
        <v>317.11</v>
      </c>
      <c r="G11" s="352">
        <v>0</v>
      </c>
      <c r="H11" s="353">
        <v>0</v>
      </c>
      <c r="I11" s="352">
        <v>6</v>
      </c>
      <c r="J11" s="353">
        <v>1158.2466666666667</v>
      </c>
      <c r="K11" s="352">
        <v>0</v>
      </c>
      <c r="L11" s="353">
        <v>0</v>
      </c>
      <c r="M11" s="352">
        <v>0</v>
      </c>
      <c r="N11" s="353">
        <v>0</v>
      </c>
      <c r="O11" s="352">
        <v>0</v>
      </c>
      <c r="P11" s="353">
        <v>0</v>
      </c>
      <c r="Q11" s="352">
        <v>0</v>
      </c>
      <c r="R11" s="353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5"/>
      <c r="B12" s="351" t="s">
        <v>13</v>
      </c>
      <c r="C12" s="352">
        <v>280</v>
      </c>
      <c r="D12" s="353">
        <v>808.69717857142859</v>
      </c>
      <c r="E12" s="352">
        <v>130</v>
      </c>
      <c r="F12" s="353">
        <v>736.47769230769211</v>
      </c>
      <c r="G12" s="352">
        <v>0</v>
      </c>
      <c r="H12" s="353">
        <v>0</v>
      </c>
      <c r="I12" s="352">
        <v>410</v>
      </c>
      <c r="J12" s="353">
        <v>785.79831707317078</v>
      </c>
      <c r="K12" s="352">
        <v>0</v>
      </c>
      <c r="L12" s="353">
        <v>0</v>
      </c>
      <c r="M12" s="352">
        <v>0</v>
      </c>
      <c r="N12" s="353">
        <v>0</v>
      </c>
      <c r="O12" s="352">
        <v>0</v>
      </c>
      <c r="P12" s="353">
        <v>0</v>
      </c>
      <c r="Q12" s="352">
        <v>0</v>
      </c>
      <c r="R12" s="353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5"/>
      <c r="B13" s="351" t="s">
        <v>14</v>
      </c>
      <c r="C13" s="352">
        <v>1566</v>
      </c>
      <c r="D13" s="353">
        <v>824.48243295019188</v>
      </c>
      <c r="E13" s="352">
        <v>813</v>
      </c>
      <c r="F13" s="353">
        <v>751.71940959409619</v>
      </c>
      <c r="G13" s="352">
        <v>0</v>
      </c>
      <c r="H13" s="353">
        <v>0</v>
      </c>
      <c r="I13" s="352">
        <v>2379</v>
      </c>
      <c r="J13" s="353">
        <v>799.61638083228274</v>
      </c>
      <c r="K13" s="352">
        <v>0</v>
      </c>
      <c r="L13" s="353">
        <v>0</v>
      </c>
      <c r="M13" s="352">
        <v>0</v>
      </c>
      <c r="N13" s="353">
        <v>0</v>
      </c>
      <c r="O13" s="352">
        <v>0</v>
      </c>
      <c r="P13" s="353">
        <v>0</v>
      </c>
      <c r="Q13" s="352">
        <v>0</v>
      </c>
      <c r="R13" s="353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5"/>
      <c r="B14" s="351" t="s">
        <v>15</v>
      </c>
      <c r="C14" s="352">
        <v>6961</v>
      </c>
      <c r="D14" s="353">
        <v>840.57792845855465</v>
      </c>
      <c r="E14" s="352">
        <v>3433</v>
      </c>
      <c r="F14" s="353">
        <v>785.65900087387149</v>
      </c>
      <c r="G14" s="352">
        <v>0</v>
      </c>
      <c r="H14" s="353">
        <v>0</v>
      </c>
      <c r="I14" s="352">
        <v>10394</v>
      </c>
      <c r="J14" s="353">
        <v>822.43893688666549</v>
      </c>
      <c r="K14" s="352">
        <v>0</v>
      </c>
      <c r="L14" s="353">
        <v>0</v>
      </c>
      <c r="M14" s="352">
        <v>0</v>
      </c>
      <c r="N14" s="353">
        <v>0</v>
      </c>
      <c r="O14" s="352">
        <v>0</v>
      </c>
      <c r="P14" s="353">
        <v>0</v>
      </c>
      <c r="Q14" s="352">
        <v>0</v>
      </c>
      <c r="R14" s="353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5"/>
      <c r="B15" s="351" t="s">
        <v>16</v>
      </c>
      <c r="C15" s="352">
        <v>19355</v>
      </c>
      <c r="D15" s="353">
        <v>905.22477706019151</v>
      </c>
      <c r="E15" s="352">
        <v>10683</v>
      </c>
      <c r="F15" s="353">
        <v>839.65883459702354</v>
      </c>
      <c r="G15" s="352">
        <v>0</v>
      </c>
      <c r="H15" s="353">
        <v>0</v>
      </c>
      <c r="I15" s="352">
        <v>30038</v>
      </c>
      <c r="J15" s="353">
        <v>881.9062817098345</v>
      </c>
      <c r="K15" s="352">
        <v>0</v>
      </c>
      <c r="L15" s="353">
        <v>0</v>
      </c>
      <c r="M15" s="352">
        <v>0</v>
      </c>
      <c r="N15" s="353">
        <v>0</v>
      </c>
      <c r="O15" s="352">
        <v>0</v>
      </c>
      <c r="P15" s="353">
        <v>0</v>
      </c>
      <c r="Q15" s="352">
        <v>0</v>
      </c>
      <c r="R15" s="353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5"/>
      <c r="B16" s="351" t="s">
        <v>17</v>
      </c>
      <c r="C16" s="352">
        <v>42492</v>
      </c>
      <c r="D16" s="353">
        <v>957.47796785277092</v>
      </c>
      <c r="E16" s="352">
        <v>25051</v>
      </c>
      <c r="F16" s="353">
        <v>885.62401061833918</v>
      </c>
      <c r="G16" s="352">
        <v>0</v>
      </c>
      <c r="H16" s="353">
        <v>0</v>
      </c>
      <c r="I16" s="352">
        <v>67543</v>
      </c>
      <c r="J16" s="353">
        <v>930.828078409309</v>
      </c>
      <c r="K16" s="352">
        <v>0</v>
      </c>
      <c r="L16" s="353">
        <v>0</v>
      </c>
      <c r="M16" s="352">
        <v>0</v>
      </c>
      <c r="N16" s="353">
        <v>0</v>
      </c>
      <c r="O16" s="352">
        <v>0</v>
      </c>
      <c r="P16" s="353">
        <v>0</v>
      </c>
      <c r="Q16" s="352">
        <v>0</v>
      </c>
      <c r="R16" s="353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5"/>
      <c r="B17" s="351" t="s">
        <v>18</v>
      </c>
      <c r="C17" s="352">
        <v>71016</v>
      </c>
      <c r="D17" s="353">
        <v>979.3735684916071</v>
      </c>
      <c r="E17" s="352">
        <v>42285</v>
      </c>
      <c r="F17" s="353">
        <v>908.22454487406867</v>
      </c>
      <c r="G17" s="352">
        <v>0</v>
      </c>
      <c r="H17" s="353">
        <v>0</v>
      </c>
      <c r="I17" s="352">
        <v>113301</v>
      </c>
      <c r="J17" s="353">
        <v>952.8200829648456</v>
      </c>
      <c r="K17" s="352">
        <v>39</v>
      </c>
      <c r="L17" s="353">
        <v>2295.8256410256413</v>
      </c>
      <c r="M17" s="352">
        <v>13</v>
      </c>
      <c r="N17" s="353">
        <v>2374.4369230769234</v>
      </c>
      <c r="O17" s="352">
        <v>0</v>
      </c>
      <c r="P17" s="353">
        <v>0</v>
      </c>
      <c r="Q17" s="352">
        <v>52</v>
      </c>
      <c r="R17" s="353">
        <v>2315.4784615384619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5"/>
      <c r="B18" s="351" t="s">
        <v>19</v>
      </c>
      <c r="C18" s="352">
        <v>103682</v>
      </c>
      <c r="D18" s="353">
        <v>989.46823508419925</v>
      </c>
      <c r="E18" s="352">
        <v>60836</v>
      </c>
      <c r="F18" s="353">
        <v>888.67457722401048</v>
      </c>
      <c r="G18" s="352">
        <v>0</v>
      </c>
      <c r="H18" s="353">
        <v>0</v>
      </c>
      <c r="I18" s="352">
        <v>164518</v>
      </c>
      <c r="J18" s="353">
        <v>952.19642914453038</v>
      </c>
      <c r="K18" s="352">
        <v>393</v>
      </c>
      <c r="L18" s="353">
        <v>2431.2898982188303</v>
      </c>
      <c r="M18" s="352">
        <v>123</v>
      </c>
      <c r="N18" s="353">
        <v>2148.4993495934959</v>
      </c>
      <c r="O18" s="352">
        <v>0</v>
      </c>
      <c r="P18" s="353">
        <v>0</v>
      </c>
      <c r="Q18" s="352">
        <v>516</v>
      </c>
      <c r="R18" s="353">
        <v>2363.8805232558148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5"/>
      <c r="B19" s="351" t="s">
        <v>20</v>
      </c>
      <c r="C19" s="352">
        <v>151358</v>
      </c>
      <c r="D19" s="353">
        <v>1126.474728854769</v>
      </c>
      <c r="E19" s="352">
        <v>86545</v>
      </c>
      <c r="F19" s="353">
        <v>965.72628008550396</v>
      </c>
      <c r="G19" s="352">
        <v>0</v>
      </c>
      <c r="H19" s="353">
        <v>0</v>
      </c>
      <c r="I19" s="352">
        <v>237903</v>
      </c>
      <c r="J19" s="353">
        <v>1067.9972212204136</v>
      </c>
      <c r="K19" s="352">
        <v>9927</v>
      </c>
      <c r="L19" s="353">
        <v>2469.9949864007244</v>
      </c>
      <c r="M19" s="352">
        <v>995</v>
      </c>
      <c r="N19" s="353">
        <v>2271.3609949748734</v>
      </c>
      <c r="O19" s="352">
        <v>0</v>
      </c>
      <c r="P19" s="353">
        <v>0</v>
      </c>
      <c r="Q19" s="352">
        <v>10922</v>
      </c>
      <c r="R19" s="353">
        <v>2451.899324299578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5"/>
      <c r="B20" s="351" t="s">
        <v>21</v>
      </c>
      <c r="C20" s="352">
        <v>199849</v>
      </c>
      <c r="D20" s="353">
        <v>1208.6061204209186</v>
      </c>
      <c r="E20" s="352">
        <v>120113</v>
      </c>
      <c r="F20" s="353">
        <v>1014.7302447695112</v>
      </c>
      <c r="G20" s="352">
        <v>0</v>
      </c>
      <c r="H20" s="353">
        <v>0</v>
      </c>
      <c r="I20" s="352">
        <v>319962</v>
      </c>
      <c r="J20" s="353">
        <v>1135.8255619417321</v>
      </c>
      <c r="K20" s="352">
        <v>189465</v>
      </c>
      <c r="L20" s="353">
        <v>1806.8022305438978</v>
      </c>
      <c r="M20" s="352">
        <v>79677</v>
      </c>
      <c r="N20" s="353">
        <v>1543.0937979592604</v>
      </c>
      <c r="O20" s="352">
        <v>0</v>
      </c>
      <c r="P20" s="353">
        <v>0</v>
      </c>
      <c r="Q20" s="352">
        <v>269142</v>
      </c>
      <c r="R20" s="353">
        <v>1728.7337879260747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5"/>
      <c r="B21" s="351" t="s">
        <v>22</v>
      </c>
      <c r="C21" s="352">
        <v>1043</v>
      </c>
      <c r="D21" s="353">
        <v>1211.5876126558003</v>
      </c>
      <c r="E21" s="352">
        <v>625</v>
      </c>
      <c r="F21" s="353">
        <v>998.25377600000002</v>
      </c>
      <c r="G21" s="352">
        <v>0</v>
      </c>
      <c r="H21" s="353">
        <v>0</v>
      </c>
      <c r="I21" s="352">
        <v>1668</v>
      </c>
      <c r="J21" s="353">
        <v>1131.6513729016785</v>
      </c>
      <c r="K21" s="352">
        <v>939653</v>
      </c>
      <c r="L21" s="353">
        <v>1529.6803303666375</v>
      </c>
      <c r="M21" s="352">
        <v>646436</v>
      </c>
      <c r="N21" s="353">
        <v>1235.230517731067</v>
      </c>
      <c r="O21" s="352">
        <v>0</v>
      </c>
      <c r="P21" s="353">
        <v>0</v>
      </c>
      <c r="Q21" s="352">
        <v>1586089</v>
      </c>
      <c r="R21" s="353">
        <v>1409.6725886315346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5"/>
      <c r="B22" s="351" t="s">
        <v>23</v>
      </c>
      <c r="C22" s="352">
        <v>10</v>
      </c>
      <c r="D22" s="353">
        <v>819.11799999999994</v>
      </c>
      <c r="E22" s="352">
        <v>19</v>
      </c>
      <c r="F22" s="353">
        <v>721.80894736842106</v>
      </c>
      <c r="G22" s="352">
        <v>0</v>
      </c>
      <c r="H22" s="353">
        <v>0</v>
      </c>
      <c r="I22" s="352">
        <v>29</v>
      </c>
      <c r="J22" s="353">
        <v>755.3637931034483</v>
      </c>
      <c r="K22" s="352">
        <v>899326</v>
      </c>
      <c r="L22" s="353">
        <v>1520.9712874308077</v>
      </c>
      <c r="M22" s="352">
        <v>593076</v>
      </c>
      <c r="N22" s="353">
        <v>1059.2799216120723</v>
      </c>
      <c r="O22" s="352">
        <v>1</v>
      </c>
      <c r="P22" s="353">
        <v>1619.35</v>
      </c>
      <c r="Q22" s="352">
        <v>1492403</v>
      </c>
      <c r="R22" s="353">
        <v>1337.4967365919258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5"/>
      <c r="B23" s="351" t="s">
        <v>24</v>
      </c>
      <c r="C23" s="352">
        <v>29</v>
      </c>
      <c r="D23" s="353">
        <v>429.08724137931051</v>
      </c>
      <c r="E23" s="352">
        <v>104</v>
      </c>
      <c r="F23" s="353">
        <v>437.00278846153844</v>
      </c>
      <c r="G23" s="352">
        <v>0</v>
      </c>
      <c r="H23" s="353">
        <v>0</v>
      </c>
      <c r="I23" s="352">
        <v>133</v>
      </c>
      <c r="J23" s="353">
        <v>435.2768421052632</v>
      </c>
      <c r="K23" s="352">
        <v>735590</v>
      </c>
      <c r="L23" s="353">
        <v>1435.9419069182575</v>
      </c>
      <c r="M23" s="352">
        <v>469867</v>
      </c>
      <c r="N23" s="353">
        <v>858.12116360587027</v>
      </c>
      <c r="O23" s="352">
        <v>2</v>
      </c>
      <c r="P23" s="353">
        <v>685</v>
      </c>
      <c r="Q23" s="352">
        <v>1205459</v>
      </c>
      <c r="R23" s="353">
        <v>1210.716162134092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5"/>
      <c r="B24" s="351" t="s">
        <v>25</v>
      </c>
      <c r="C24" s="352">
        <v>34</v>
      </c>
      <c r="D24" s="353">
        <v>400.28647058823543</v>
      </c>
      <c r="E24" s="352">
        <v>187</v>
      </c>
      <c r="F24" s="353">
        <v>432.19609625668414</v>
      </c>
      <c r="G24" s="352">
        <v>0</v>
      </c>
      <c r="H24" s="353">
        <v>0</v>
      </c>
      <c r="I24" s="352">
        <v>221</v>
      </c>
      <c r="J24" s="353">
        <v>427.28692307692285</v>
      </c>
      <c r="K24" s="352">
        <v>463355</v>
      </c>
      <c r="L24" s="353">
        <v>1281.2711819663068</v>
      </c>
      <c r="M24" s="352">
        <v>306014</v>
      </c>
      <c r="N24" s="353">
        <v>723.33964423195994</v>
      </c>
      <c r="O24" s="352">
        <v>4</v>
      </c>
      <c r="P24" s="353">
        <v>919.76</v>
      </c>
      <c r="Q24" s="352">
        <v>769373</v>
      </c>
      <c r="R24" s="353">
        <v>1059.3550143428442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5"/>
      <c r="B25" s="351" t="s">
        <v>26</v>
      </c>
      <c r="C25" s="352">
        <v>123</v>
      </c>
      <c r="D25" s="353">
        <v>448.55422764227563</v>
      </c>
      <c r="E25" s="352">
        <v>3774</v>
      </c>
      <c r="F25" s="353">
        <v>432.64792527822112</v>
      </c>
      <c r="G25" s="352">
        <v>0</v>
      </c>
      <c r="H25" s="353">
        <v>0</v>
      </c>
      <c r="I25" s="352">
        <v>3897</v>
      </c>
      <c r="J25" s="353">
        <v>433.14997177316047</v>
      </c>
      <c r="K25" s="352">
        <v>510461</v>
      </c>
      <c r="L25" s="353">
        <v>1138.8445199143446</v>
      </c>
      <c r="M25" s="352">
        <v>409332</v>
      </c>
      <c r="N25" s="353">
        <v>652.11762034240439</v>
      </c>
      <c r="O25" s="352">
        <v>25</v>
      </c>
      <c r="P25" s="353">
        <v>758.51840000000016</v>
      </c>
      <c r="Q25" s="352">
        <v>919818</v>
      </c>
      <c r="R25" s="353">
        <v>922.23383887898842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5"/>
      <c r="B26" s="351" t="s">
        <v>5</v>
      </c>
      <c r="C26" s="352">
        <v>7</v>
      </c>
      <c r="D26" s="353">
        <v>963.89</v>
      </c>
      <c r="E26" s="352">
        <v>0</v>
      </c>
      <c r="F26" s="353">
        <v>0</v>
      </c>
      <c r="G26" s="352">
        <v>0</v>
      </c>
      <c r="H26" s="353">
        <v>0</v>
      </c>
      <c r="I26" s="352">
        <v>7</v>
      </c>
      <c r="J26" s="353">
        <v>963.89</v>
      </c>
      <c r="K26" s="352">
        <v>60</v>
      </c>
      <c r="L26" s="353">
        <v>1888.4814999999992</v>
      </c>
      <c r="M26" s="352">
        <v>21</v>
      </c>
      <c r="N26" s="353">
        <v>1112.611904761905</v>
      </c>
      <c r="O26" s="352">
        <v>0</v>
      </c>
      <c r="P26" s="353">
        <v>0</v>
      </c>
      <c r="Q26" s="352">
        <v>81</v>
      </c>
      <c r="R26" s="353">
        <v>1687.3301234567896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5"/>
      <c r="B27" s="355" t="s">
        <v>6</v>
      </c>
      <c r="C27" s="356">
        <v>597810</v>
      </c>
      <c r="D27" s="357">
        <v>1089.1788772185143</v>
      </c>
      <c r="E27" s="356">
        <v>354599</v>
      </c>
      <c r="F27" s="357">
        <v>944.40671950569561</v>
      </c>
      <c r="G27" s="356">
        <v>0</v>
      </c>
      <c r="H27" s="357">
        <v>0</v>
      </c>
      <c r="I27" s="356">
        <v>952409</v>
      </c>
      <c r="J27" s="357">
        <v>1035.2775991407054</v>
      </c>
      <c r="K27" s="356">
        <v>3748269</v>
      </c>
      <c r="L27" s="357">
        <v>1441.866934224837</v>
      </c>
      <c r="M27" s="356">
        <v>2505554</v>
      </c>
      <c r="N27" s="357">
        <v>975.33162121830026</v>
      </c>
      <c r="O27" s="356">
        <v>32</v>
      </c>
      <c r="P27" s="357">
        <v>800.97968750000007</v>
      </c>
      <c r="Q27" s="356">
        <v>6253855</v>
      </c>
      <c r="R27" s="357">
        <v>1254.9502359584596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5"/>
      <c r="B28" s="358" t="s">
        <v>27</v>
      </c>
      <c r="C28" s="352">
        <v>54.685540219771397</v>
      </c>
      <c r="D28" s="352" t="s">
        <v>226</v>
      </c>
      <c r="E28" s="352">
        <v>55.228850053158638</v>
      </c>
      <c r="F28" s="352" t="s">
        <v>226</v>
      </c>
      <c r="G28" s="352">
        <v>0</v>
      </c>
      <c r="H28" s="352">
        <v>0</v>
      </c>
      <c r="I28" s="352">
        <v>54.887825729051386</v>
      </c>
      <c r="J28" s="352" t="s">
        <v>226</v>
      </c>
      <c r="K28" s="352">
        <v>74.721204180449917</v>
      </c>
      <c r="L28" s="352" t="s">
        <v>226</v>
      </c>
      <c r="M28" s="352">
        <v>75.409915175733062</v>
      </c>
      <c r="N28" s="352" t="s">
        <v>226</v>
      </c>
      <c r="O28" s="352">
        <v>86.875</v>
      </c>
      <c r="P28" s="352" t="s">
        <v>226</v>
      </c>
      <c r="Q28" s="352">
        <v>74.997193854462921</v>
      </c>
      <c r="R28" s="352" t="s">
        <v>226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5"/>
      <c r="B29" s="346"/>
      <c r="C29" s="359"/>
      <c r="D29" s="360"/>
      <c r="E29" s="361"/>
      <c r="F29" s="361"/>
      <c r="G29" s="359"/>
      <c r="H29" s="361"/>
      <c r="I29" s="359"/>
      <c r="J29" s="361"/>
      <c r="K29" s="359"/>
      <c r="L29" s="360"/>
      <c r="M29" s="359"/>
      <c r="N29" s="360"/>
      <c r="O29" s="359"/>
      <c r="P29" s="360"/>
      <c r="Q29" s="359"/>
      <c r="R29" s="360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555" t="s">
        <v>0</v>
      </c>
      <c r="C30" s="556" t="s">
        <v>30</v>
      </c>
      <c r="D30" s="556"/>
      <c r="E30" s="556"/>
      <c r="F30" s="556"/>
      <c r="G30" s="556"/>
      <c r="H30" s="556"/>
      <c r="I30" s="556"/>
      <c r="J30" s="556"/>
      <c r="K30" s="556" t="s">
        <v>31</v>
      </c>
      <c r="L30" s="556"/>
      <c r="M30" s="556"/>
      <c r="N30" s="556"/>
      <c r="O30" s="556"/>
      <c r="P30" s="556"/>
      <c r="Q30" s="556"/>
      <c r="R30" s="556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555"/>
      <c r="C31" s="556" t="s">
        <v>3</v>
      </c>
      <c r="D31" s="556"/>
      <c r="E31" s="557" t="s">
        <v>4</v>
      </c>
      <c r="F31" s="557"/>
      <c r="G31" s="556" t="s">
        <v>5</v>
      </c>
      <c r="H31" s="556"/>
      <c r="I31" s="556" t="s">
        <v>6</v>
      </c>
      <c r="J31" s="556"/>
      <c r="K31" s="556" t="s">
        <v>3</v>
      </c>
      <c r="L31" s="556"/>
      <c r="M31" s="557" t="s">
        <v>4</v>
      </c>
      <c r="N31" s="557"/>
      <c r="O31" s="556" t="s">
        <v>5</v>
      </c>
      <c r="P31" s="556"/>
      <c r="Q31" s="556" t="s">
        <v>6</v>
      </c>
      <c r="R31" s="556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555"/>
      <c r="C32" s="348" t="s">
        <v>7</v>
      </c>
      <c r="D32" s="349" t="s">
        <v>8</v>
      </c>
      <c r="E32" s="350" t="s">
        <v>7</v>
      </c>
      <c r="F32" s="350" t="s">
        <v>8</v>
      </c>
      <c r="G32" s="348" t="s">
        <v>7</v>
      </c>
      <c r="H32" s="350" t="s">
        <v>8</v>
      </c>
      <c r="I32" s="348" t="s">
        <v>7</v>
      </c>
      <c r="J32" s="350" t="s">
        <v>8</v>
      </c>
      <c r="K32" s="348" t="s">
        <v>7</v>
      </c>
      <c r="L32" s="349" t="s">
        <v>8</v>
      </c>
      <c r="M32" s="350" t="s">
        <v>7</v>
      </c>
      <c r="N32" s="350" t="s">
        <v>8</v>
      </c>
      <c r="O32" s="348" t="s">
        <v>7</v>
      </c>
      <c r="P32" s="350" t="s">
        <v>8</v>
      </c>
      <c r="Q32" s="348" t="s">
        <v>7</v>
      </c>
      <c r="R32" s="350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1" t="s">
        <v>9</v>
      </c>
      <c r="C33" s="352">
        <v>0</v>
      </c>
      <c r="D33" s="353">
        <v>0</v>
      </c>
      <c r="E33" s="352">
        <v>0</v>
      </c>
      <c r="F33" s="353">
        <v>0</v>
      </c>
      <c r="G33" s="352">
        <v>0</v>
      </c>
      <c r="H33" s="353">
        <v>0</v>
      </c>
      <c r="I33" s="352">
        <v>0</v>
      </c>
      <c r="J33" s="353">
        <v>0</v>
      </c>
      <c r="K33" s="352">
        <v>1176</v>
      </c>
      <c r="L33" s="353">
        <v>320.6525510204084</v>
      </c>
      <c r="M33" s="352">
        <v>1217</v>
      </c>
      <c r="N33" s="353">
        <v>310.04534100246565</v>
      </c>
      <c r="O33" s="352">
        <v>0</v>
      </c>
      <c r="P33" s="353">
        <v>0</v>
      </c>
      <c r="Q33" s="352">
        <v>2393</v>
      </c>
      <c r="R33" s="353">
        <v>315.25807772670328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4" t="s">
        <v>10</v>
      </c>
      <c r="C34" s="352">
        <v>0</v>
      </c>
      <c r="D34" s="353">
        <v>0</v>
      </c>
      <c r="E34" s="352">
        <v>0</v>
      </c>
      <c r="F34" s="353">
        <v>0</v>
      </c>
      <c r="G34" s="352">
        <v>0</v>
      </c>
      <c r="H34" s="353">
        <v>0</v>
      </c>
      <c r="I34" s="352">
        <v>0</v>
      </c>
      <c r="J34" s="353">
        <v>0</v>
      </c>
      <c r="K34" s="352">
        <v>5821</v>
      </c>
      <c r="L34" s="353">
        <v>322.7290723243425</v>
      </c>
      <c r="M34" s="352">
        <v>5449</v>
      </c>
      <c r="N34" s="353">
        <v>323.2526812259124</v>
      </c>
      <c r="O34" s="352">
        <v>0</v>
      </c>
      <c r="P34" s="353">
        <v>0</v>
      </c>
      <c r="Q34" s="352">
        <v>11270</v>
      </c>
      <c r="R34" s="353">
        <v>322.98223513753277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1" t="s">
        <v>11</v>
      </c>
      <c r="C35" s="352">
        <v>0</v>
      </c>
      <c r="D35" s="353">
        <v>0</v>
      </c>
      <c r="E35" s="352">
        <v>0</v>
      </c>
      <c r="F35" s="353">
        <v>0</v>
      </c>
      <c r="G35" s="352">
        <v>0</v>
      </c>
      <c r="H35" s="353">
        <v>0</v>
      </c>
      <c r="I35" s="352">
        <v>0</v>
      </c>
      <c r="J35" s="353">
        <v>0</v>
      </c>
      <c r="K35" s="352">
        <v>15554</v>
      </c>
      <c r="L35" s="353">
        <v>324.41327825639831</v>
      </c>
      <c r="M35" s="352">
        <v>14704</v>
      </c>
      <c r="N35" s="353">
        <v>320.28439200217673</v>
      </c>
      <c r="O35" s="352">
        <v>0</v>
      </c>
      <c r="P35" s="353">
        <v>0</v>
      </c>
      <c r="Q35" s="352">
        <v>30258</v>
      </c>
      <c r="R35" s="353">
        <v>322.40682893780246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1" t="s">
        <v>12</v>
      </c>
      <c r="C36" s="352">
        <v>0</v>
      </c>
      <c r="D36" s="353">
        <v>0</v>
      </c>
      <c r="E36" s="352">
        <v>0</v>
      </c>
      <c r="F36" s="353">
        <v>0</v>
      </c>
      <c r="G36" s="352">
        <v>0</v>
      </c>
      <c r="H36" s="353">
        <v>0</v>
      </c>
      <c r="I36" s="352">
        <v>0</v>
      </c>
      <c r="J36" s="353">
        <v>0</v>
      </c>
      <c r="K36" s="352">
        <v>30482</v>
      </c>
      <c r="L36" s="353">
        <v>325.46868610983603</v>
      </c>
      <c r="M36" s="352">
        <v>29415</v>
      </c>
      <c r="N36" s="353">
        <v>324.06420023797426</v>
      </c>
      <c r="O36" s="352">
        <v>0</v>
      </c>
      <c r="P36" s="353">
        <v>0</v>
      </c>
      <c r="Q36" s="352">
        <v>59897</v>
      </c>
      <c r="R36" s="353">
        <v>324.77895286909251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1" t="s">
        <v>13</v>
      </c>
      <c r="C37" s="352">
        <v>1</v>
      </c>
      <c r="D37" s="353">
        <v>843.29</v>
      </c>
      <c r="E37" s="352">
        <v>26</v>
      </c>
      <c r="F37" s="353">
        <v>747.16961538461533</v>
      </c>
      <c r="G37" s="352">
        <v>0</v>
      </c>
      <c r="H37" s="353">
        <v>0</v>
      </c>
      <c r="I37" s="352">
        <v>27</v>
      </c>
      <c r="J37" s="353">
        <v>750.7296296296297</v>
      </c>
      <c r="K37" s="352">
        <v>45179</v>
      </c>
      <c r="L37" s="353">
        <v>331.40388565483897</v>
      </c>
      <c r="M37" s="352">
        <v>44188</v>
      </c>
      <c r="N37" s="353">
        <v>330.55090069702078</v>
      </c>
      <c r="O37" s="352">
        <v>1</v>
      </c>
      <c r="P37" s="353">
        <v>622.92999999999995</v>
      </c>
      <c r="Q37" s="352">
        <v>89368</v>
      </c>
      <c r="R37" s="353">
        <v>330.98538940112712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1" t="s">
        <v>14</v>
      </c>
      <c r="C38" s="352">
        <v>15</v>
      </c>
      <c r="D38" s="353">
        <v>904.52266666666651</v>
      </c>
      <c r="E38" s="352">
        <v>165</v>
      </c>
      <c r="F38" s="353">
        <v>774.29666666666674</v>
      </c>
      <c r="G38" s="352">
        <v>0</v>
      </c>
      <c r="H38" s="353">
        <v>0</v>
      </c>
      <c r="I38" s="352">
        <v>180</v>
      </c>
      <c r="J38" s="353">
        <v>785.14883333333341</v>
      </c>
      <c r="K38" s="352">
        <v>2854</v>
      </c>
      <c r="L38" s="353">
        <v>376.66466362999199</v>
      </c>
      <c r="M38" s="352">
        <v>2652</v>
      </c>
      <c r="N38" s="353">
        <v>375.95450226244287</v>
      </c>
      <c r="O38" s="352">
        <v>1</v>
      </c>
      <c r="P38" s="353">
        <v>242.64</v>
      </c>
      <c r="Q38" s="352">
        <v>5507</v>
      </c>
      <c r="R38" s="353">
        <v>376.29833484655813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1" t="s">
        <v>15</v>
      </c>
      <c r="C39" s="352">
        <v>113</v>
      </c>
      <c r="D39" s="353">
        <v>727.95938053097336</v>
      </c>
      <c r="E39" s="352">
        <v>964</v>
      </c>
      <c r="F39" s="353">
        <v>817.491286307054</v>
      </c>
      <c r="G39" s="352">
        <v>0</v>
      </c>
      <c r="H39" s="353">
        <v>0</v>
      </c>
      <c r="I39" s="352">
        <v>1077</v>
      </c>
      <c r="J39" s="353">
        <v>808.09750232126294</v>
      </c>
      <c r="K39" s="352">
        <v>2175</v>
      </c>
      <c r="L39" s="353">
        <v>370.3221609195399</v>
      </c>
      <c r="M39" s="352">
        <v>1450</v>
      </c>
      <c r="N39" s="353">
        <v>363.64595862069041</v>
      </c>
      <c r="O39" s="352">
        <v>0</v>
      </c>
      <c r="P39" s="353">
        <v>0</v>
      </c>
      <c r="Q39" s="352">
        <v>3625</v>
      </c>
      <c r="R39" s="353">
        <v>367.65168000000011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1" t="s">
        <v>16</v>
      </c>
      <c r="C40" s="352">
        <v>604</v>
      </c>
      <c r="D40" s="353">
        <v>711.82663907284768</v>
      </c>
      <c r="E40" s="352">
        <v>3316</v>
      </c>
      <c r="F40" s="353">
        <v>838.67321170084472</v>
      </c>
      <c r="G40" s="352">
        <v>0</v>
      </c>
      <c r="H40" s="353">
        <v>0</v>
      </c>
      <c r="I40" s="352">
        <v>3920</v>
      </c>
      <c r="J40" s="353">
        <v>819.12848469387779</v>
      </c>
      <c r="K40" s="352">
        <v>3478</v>
      </c>
      <c r="L40" s="353">
        <v>402.53603220241422</v>
      </c>
      <c r="M40" s="352">
        <v>2271</v>
      </c>
      <c r="N40" s="353">
        <v>420.55795244385655</v>
      </c>
      <c r="O40" s="352">
        <v>0</v>
      </c>
      <c r="P40" s="353">
        <v>0</v>
      </c>
      <c r="Q40" s="352">
        <v>5749</v>
      </c>
      <c r="R40" s="353">
        <v>409.65514524265001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1" t="s">
        <v>17</v>
      </c>
      <c r="C41" s="352">
        <v>1911</v>
      </c>
      <c r="D41" s="353">
        <v>744.23430664573596</v>
      </c>
      <c r="E41" s="352">
        <v>9417</v>
      </c>
      <c r="F41" s="353">
        <v>857.94150047785888</v>
      </c>
      <c r="G41" s="352">
        <v>0</v>
      </c>
      <c r="H41" s="353">
        <v>0</v>
      </c>
      <c r="I41" s="352">
        <v>11328</v>
      </c>
      <c r="J41" s="353">
        <v>838.7594341454801</v>
      </c>
      <c r="K41" s="352">
        <v>6096</v>
      </c>
      <c r="L41" s="353">
        <v>450.00899606299254</v>
      </c>
      <c r="M41" s="352">
        <v>4261</v>
      </c>
      <c r="N41" s="353">
        <v>455.39692325745</v>
      </c>
      <c r="O41" s="352">
        <v>0</v>
      </c>
      <c r="P41" s="353">
        <v>0</v>
      </c>
      <c r="Q41" s="352">
        <v>10357</v>
      </c>
      <c r="R41" s="353">
        <v>452.22565704354514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1" t="s">
        <v>18</v>
      </c>
      <c r="C42" s="352">
        <v>4446</v>
      </c>
      <c r="D42" s="353">
        <v>742.69203778677377</v>
      </c>
      <c r="E42" s="352">
        <v>20745</v>
      </c>
      <c r="F42" s="353">
        <v>845.05582598216358</v>
      </c>
      <c r="G42" s="352">
        <v>0</v>
      </c>
      <c r="H42" s="353">
        <v>0</v>
      </c>
      <c r="I42" s="352">
        <v>25191</v>
      </c>
      <c r="J42" s="353">
        <v>826.98947679726814</v>
      </c>
      <c r="K42" s="352">
        <v>10071</v>
      </c>
      <c r="L42" s="353">
        <v>502.93852944097017</v>
      </c>
      <c r="M42" s="352">
        <v>6990</v>
      </c>
      <c r="N42" s="353">
        <v>500.53690271817067</v>
      </c>
      <c r="O42" s="352">
        <v>0</v>
      </c>
      <c r="P42" s="353">
        <v>0</v>
      </c>
      <c r="Q42" s="352">
        <v>17061</v>
      </c>
      <c r="R42" s="353">
        <v>501.95456772756717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1" t="s">
        <v>19</v>
      </c>
      <c r="C43" s="352">
        <v>8210</v>
      </c>
      <c r="D43" s="353">
        <v>707.03315347137584</v>
      </c>
      <c r="E43" s="352">
        <v>43051</v>
      </c>
      <c r="F43" s="353">
        <v>811.44208380757652</v>
      </c>
      <c r="G43" s="352">
        <v>0</v>
      </c>
      <c r="H43" s="353">
        <v>0</v>
      </c>
      <c r="I43" s="352">
        <v>51261</v>
      </c>
      <c r="J43" s="353">
        <v>794.7198716373066</v>
      </c>
      <c r="K43" s="352">
        <v>13132</v>
      </c>
      <c r="L43" s="353">
        <v>565.09497106305275</v>
      </c>
      <c r="M43" s="352">
        <v>9217</v>
      </c>
      <c r="N43" s="353">
        <v>579.26430725832961</v>
      </c>
      <c r="O43" s="352">
        <v>1</v>
      </c>
      <c r="P43" s="353">
        <v>406.97</v>
      </c>
      <c r="Q43" s="352">
        <v>22350</v>
      </c>
      <c r="R43" s="353">
        <v>570.93124161073979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1" t="s">
        <v>20</v>
      </c>
      <c r="C44" s="352">
        <v>13808</v>
      </c>
      <c r="D44" s="353">
        <v>687.3579830533032</v>
      </c>
      <c r="E44" s="352">
        <v>79417</v>
      </c>
      <c r="F44" s="353">
        <v>800.76910019265415</v>
      </c>
      <c r="G44" s="352">
        <v>0</v>
      </c>
      <c r="H44" s="353">
        <v>0</v>
      </c>
      <c r="I44" s="352">
        <v>93225</v>
      </c>
      <c r="J44" s="353">
        <v>783.97123797264715</v>
      </c>
      <c r="K44" s="352">
        <v>14762</v>
      </c>
      <c r="L44" s="353">
        <v>623.24348123560571</v>
      </c>
      <c r="M44" s="352">
        <v>10599</v>
      </c>
      <c r="N44" s="353">
        <v>628.31708840456747</v>
      </c>
      <c r="O44" s="352">
        <v>0</v>
      </c>
      <c r="P44" s="353">
        <v>0</v>
      </c>
      <c r="Q44" s="352">
        <v>25361</v>
      </c>
      <c r="R44" s="353">
        <v>625.36386932692017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1" t="s">
        <v>21</v>
      </c>
      <c r="C45" s="352">
        <v>20301</v>
      </c>
      <c r="D45" s="353">
        <v>671.95981232451686</v>
      </c>
      <c r="E45" s="352">
        <v>126931</v>
      </c>
      <c r="F45" s="353">
        <v>828.83442634187327</v>
      </c>
      <c r="G45" s="352">
        <v>1</v>
      </c>
      <c r="H45" s="353">
        <v>820.78</v>
      </c>
      <c r="I45" s="352">
        <v>147233</v>
      </c>
      <c r="J45" s="353">
        <v>807.20395223897049</v>
      </c>
      <c r="K45" s="352">
        <v>12295</v>
      </c>
      <c r="L45" s="353">
        <v>651.41171939813057</v>
      </c>
      <c r="M45" s="352">
        <v>9801</v>
      </c>
      <c r="N45" s="353">
        <v>665.81932966023874</v>
      </c>
      <c r="O45" s="352">
        <v>0</v>
      </c>
      <c r="P45" s="353">
        <v>0</v>
      </c>
      <c r="Q45" s="352">
        <v>22096</v>
      </c>
      <c r="R45" s="353">
        <v>657.80242306299851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1" t="s">
        <v>22</v>
      </c>
      <c r="C46" s="352">
        <v>24266</v>
      </c>
      <c r="D46" s="353">
        <v>617.94310516772407</v>
      </c>
      <c r="E46" s="352">
        <v>177989</v>
      </c>
      <c r="F46" s="353">
        <v>834.58869413278342</v>
      </c>
      <c r="G46" s="352">
        <v>0</v>
      </c>
      <c r="H46" s="353">
        <v>0</v>
      </c>
      <c r="I46" s="352">
        <v>202255</v>
      </c>
      <c r="J46" s="353">
        <v>808.59615075029035</v>
      </c>
      <c r="K46" s="352">
        <v>8162</v>
      </c>
      <c r="L46" s="353">
        <v>671.95228742955169</v>
      </c>
      <c r="M46" s="352">
        <v>7459</v>
      </c>
      <c r="N46" s="353">
        <v>680.93018233007183</v>
      </c>
      <c r="O46" s="352">
        <v>0</v>
      </c>
      <c r="P46" s="353">
        <v>0</v>
      </c>
      <c r="Q46" s="352">
        <v>15621</v>
      </c>
      <c r="R46" s="353">
        <v>676.23921643940901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1" t="s">
        <v>23</v>
      </c>
      <c r="C47" s="352">
        <v>26114</v>
      </c>
      <c r="D47" s="353">
        <v>553.09244964386846</v>
      </c>
      <c r="E47" s="352">
        <v>254810</v>
      </c>
      <c r="F47" s="353">
        <v>845.42627126093703</v>
      </c>
      <c r="G47" s="352">
        <v>1</v>
      </c>
      <c r="H47" s="353">
        <v>721.7</v>
      </c>
      <c r="I47" s="352">
        <v>280925</v>
      </c>
      <c r="J47" s="353">
        <v>818.251298780811</v>
      </c>
      <c r="K47" s="352">
        <v>5034</v>
      </c>
      <c r="L47" s="353">
        <v>646.57160905840374</v>
      </c>
      <c r="M47" s="352">
        <v>5537</v>
      </c>
      <c r="N47" s="353">
        <v>670.07324002167354</v>
      </c>
      <c r="O47" s="352">
        <v>1</v>
      </c>
      <c r="P47" s="353">
        <v>778.54</v>
      </c>
      <c r="Q47" s="352">
        <v>10572</v>
      </c>
      <c r="R47" s="353">
        <v>658.8928821415069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1" t="s">
        <v>24</v>
      </c>
      <c r="C48" s="352">
        <v>26493</v>
      </c>
      <c r="D48" s="353">
        <v>498.39801494734485</v>
      </c>
      <c r="E48" s="352">
        <v>344632</v>
      </c>
      <c r="F48" s="353">
        <v>826.98185844611078</v>
      </c>
      <c r="G48" s="352">
        <v>1</v>
      </c>
      <c r="H48" s="353">
        <v>683.88</v>
      </c>
      <c r="I48" s="352">
        <v>371126</v>
      </c>
      <c r="J48" s="353">
        <v>803.52536424287177</v>
      </c>
      <c r="K48" s="352">
        <v>2661</v>
      </c>
      <c r="L48" s="353">
        <v>646.27871476888424</v>
      </c>
      <c r="M48" s="352">
        <v>3760</v>
      </c>
      <c r="N48" s="353">
        <v>644.26817287234064</v>
      </c>
      <c r="O48" s="352">
        <v>0</v>
      </c>
      <c r="P48" s="353">
        <v>0</v>
      </c>
      <c r="Q48" s="352">
        <v>6421</v>
      </c>
      <c r="R48" s="353">
        <v>645.1013845195456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1" t="s">
        <v>25</v>
      </c>
      <c r="C49" s="352">
        <v>23001</v>
      </c>
      <c r="D49" s="353">
        <v>461.74861701665225</v>
      </c>
      <c r="E49" s="352">
        <v>356835</v>
      </c>
      <c r="F49" s="353">
        <v>800.0046613981242</v>
      </c>
      <c r="G49" s="352">
        <v>4</v>
      </c>
      <c r="H49" s="353">
        <v>885.17750000000001</v>
      </c>
      <c r="I49" s="352">
        <v>379840</v>
      </c>
      <c r="J49" s="353">
        <v>779.52265164279606</v>
      </c>
      <c r="K49" s="352">
        <v>1002</v>
      </c>
      <c r="L49" s="353">
        <v>636.30027944111771</v>
      </c>
      <c r="M49" s="352">
        <v>1963</v>
      </c>
      <c r="N49" s="353">
        <v>647.05875700458478</v>
      </c>
      <c r="O49" s="352">
        <v>0</v>
      </c>
      <c r="P49" s="353">
        <v>0</v>
      </c>
      <c r="Q49" s="352">
        <v>2965</v>
      </c>
      <c r="R49" s="353">
        <v>643.42300843170312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1" t="s">
        <v>26</v>
      </c>
      <c r="C50" s="352">
        <v>47036</v>
      </c>
      <c r="D50" s="353">
        <v>429.11168551747335</v>
      </c>
      <c r="E50" s="352">
        <v>737762</v>
      </c>
      <c r="F50" s="353">
        <v>755.69895191131013</v>
      </c>
      <c r="G50" s="352">
        <v>4</v>
      </c>
      <c r="H50" s="353">
        <v>455.53250000000003</v>
      </c>
      <c r="I50" s="352">
        <v>784802</v>
      </c>
      <c r="J50" s="353">
        <v>736.12387523221378</v>
      </c>
      <c r="K50" s="352">
        <v>635</v>
      </c>
      <c r="L50" s="353">
        <v>664.93708661417338</v>
      </c>
      <c r="M50" s="352">
        <v>1757</v>
      </c>
      <c r="N50" s="353">
        <v>658.38566875355684</v>
      </c>
      <c r="O50" s="352">
        <v>0</v>
      </c>
      <c r="P50" s="353">
        <v>0</v>
      </c>
      <c r="Q50" s="352">
        <v>2392</v>
      </c>
      <c r="R50" s="353">
        <v>660.12486204013351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1" t="s">
        <v>5</v>
      </c>
      <c r="C51" s="352">
        <v>0</v>
      </c>
      <c r="D51" s="353">
        <v>0</v>
      </c>
      <c r="E51" s="352">
        <v>11</v>
      </c>
      <c r="F51" s="353">
        <v>683.44545454545448</v>
      </c>
      <c r="G51" s="352">
        <v>0</v>
      </c>
      <c r="H51" s="353">
        <v>0</v>
      </c>
      <c r="I51" s="352">
        <v>11</v>
      </c>
      <c r="J51" s="353">
        <v>683.44545454545448</v>
      </c>
      <c r="K51" s="352">
        <v>0</v>
      </c>
      <c r="L51" s="353">
        <v>0</v>
      </c>
      <c r="M51" s="352">
        <v>1</v>
      </c>
      <c r="N51" s="353">
        <v>767.5</v>
      </c>
      <c r="O51" s="352">
        <v>0</v>
      </c>
      <c r="P51" s="353">
        <v>0</v>
      </c>
      <c r="Q51" s="352">
        <v>1</v>
      </c>
      <c r="R51" s="353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5" t="s">
        <v>6</v>
      </c>
      <c r="C52" s="356">
        <v>196319</v>
      </c>
      <c r="D52" s="357">
        <v>548.26578767210458</v>
      </c>
      <c r="E52" s="356">
        <v>2156071</v>
      </c>
      <c r="F52" s="357">
        <v>800.08371682100983</v>
      </c>
      <c r="G52" s="356">
        <v>11</v>
      </c>
      <c r="H52" s="357">
        <v>689.92727272727268</v>
      </c>
      <c r="I52" s="356">
        <v>2352401</v>
      </c>
      <c r="J52" s="357">
        <v>779.06780339746126</v>
      </c>
      <c r="K52" s="356">
        <v>180569</v>
      </c>
      <c r="L52" s="357">
        <v>439.9038428523171</v>
      </c>
      <c r="M52" s="356">
        <v>162691</v>
      </c>
      <c r="N52" s="357">
        <v>436.83586344665679</v>
      </c>
      <c r="O52" s="356">
        <v>4</v>
      </c>
      <c r="P52" s="357">
        <v>512.77</v>
      </c>
      <c r="Q52" s="356">
        <v>343264</v>
      </c>
      <c r="R52" s="357">
        <v>438.45061392980364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8" t="s">
        <v>27</v>
      </c>
      <c r="C53" s="352">
        <v>73.612009026125847</v>
      </c>
      <c r="D53" s="352" t="s">
        <v>226</v>
      </c>
      <c r="E53" s="352">
        <v>78.172791573518367</v>
      </c>
      <c r="F53" s="352" t="s">
        <v>226</v>
      </c>
      <c r="G53" s="352">
        <v>81.63636363636364</v>
      </c>
      <c r="H53" s="352" t="s">
        <v>226</v>
      </c>
      <c r="I53" s="352">
        <v>77.792187094826957</v>
      </c>
      <c r="J53" s="352" t="s">
        <v>226</v>
      </c>
      <c r="K53" s="352">
        <v>34.907376127685261</v>
      </c>
      <c r="L53" s="352" t="s">
        <v>226</v>
      </c>
      <c r="M53" s="352">
        <v>34.483465486508081</v>
      </c>
      <c r="N53" s="352" t="s">
        <v>226</v>
      </c>
      <c r="O53" s="352">
        <v>43</v>
      </c>
      <c r="P53" s="352" t="s">
        <v>226</v>
      </c>
      <c r="Q53" s="352">
        <v>34.706557362721881</v>
      </c>
      <c r="R53" s="352" t="s">
        <v>226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6"/>
      <c r="C54" s="359"/>
      <c r="D54" s="360"/>
      <c r="E54" s="361"/>
      <c r="F54" s="361"/>
      <c r="G54" s="359"/>
      <c r="H54" s="361"/>
      <c r="I54" s="359"/>
      <c r="J54" s="361"/>
      <c r="K54" s="359"/>
      <c r="L54" s="360"/>
      <c r="M54" s="359"/>
      <c r="N54" s="360"/>
      <c r="O54" s="359"/>
      <c r="P54" s="360"/>
      <c r="Q54" s="359"/>
      <c r="R54" s="360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555" t="s">
        <v>0</v>
      </c>
      <c r="C55" s="556" t="s">
        <v>1</v>
      </c>
      <c r="D55" s="556"/>
      <c r="E55" s="556"/>
      <c r="F55" s="556"/>
      <c r="G55" s="556"/>
      <c r="H55" s="556"/>
      <c r="I55" s="556"/>
      <c r="J55" s="556"/>
      <c r="K55" s="556" t="s">
        <v>2</v>
      </c>
      <c r="L55" s="556"/>
      <c r="M55" s="556"/>
      <c r="N55" s="556"/>
      <c r="O55" s="556"/>
      <c r="P55" s="556"/>
      <c r="Q55" s="556"/>
      <c r="R55" s="556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555"/>
      <c r="C56" s="556" t="s">
        <v>3</v>
      </c>
      <c r="D56" s="556"/>
      <c r="E56" s="557" t="s">
        <v>4</v>
      </c>
      <c r="F56" s="557"/>
      <c r="G56" s="556" t="s">
        <v>5</v>
      </c>
      <c r="H56" s="556"/>
      <c r="I56" s="556" t="s">
        <v>6</v>
      </c>
      <c r="J56" s="556"/>
      <c r="K56" s="556" t="s">
        <v>3</v>
      </c>
      <c r="L56" s="556"/>
      <c r="M56" s="557" t="s">
        <v>4</v>
      </c>
      <c r="N56" s="557"/>
      <c r="O56" s="556" t="s">
        <v>5</v>
      </c>
      <c r="P56" s="556"/>
      <c r="Q56" s="556" t="s">
        <v>6</v>
      </c>
      <c r="R56" s="556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555"/>
      <c r="C57" s="348" t="s">
        <v>7</v>
      </c>
      <c r="D57" s="349" t="s">
        <v>8</v>
      </c>
      <c r="E57" s="350" t="s">
        <v>7</v>
      </c>
      <c r="F57" s="350" t="s">
        <v>8</v>
      </c>
      <c r="G57" s="348" t="s">
        <v>7</v>
      </c>
      <c r="H57" s="350" t="s">
        <v>8</v>
      </c>
      <c r="I57" s="348" t="s">
        <v>7</v>
      </c>
      <c r="J57" s="350" t="s">
        <v>8</v>
      </c>
      <c r="K57" s="348" t="s">
        <v>7</v>
      </c>
      <c r="L57" s="349" t="s">
        <v>8</v>
      </c>
      <c r="M57" s="350" t="s">
        <v>7</v>
      </c>
      <c r="N57" s="350" t="s">
        <v>8</v>
      </c>
      <c r="O57" s="348" t="s">
        <v>7</v>
      </c>
      <c r="P57" s="350" t="s">
        <v>8</v>
      </c>
      <c r="Q57" s="348" t="s">
        <v>7</v>
      </c>
      <c r="R57" s="350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1" t="s">
        <v>9</v>
      </c>
      <c r="C58" s="352">
        <v>0</v>
      </c>
      <c r="D58" s="353">
        <v>0</v>
      </c>
      <c r="E58" s="352">
        <v>0</v>
      </c>
      <c r="F58" s="353">
        <v>0</v>
      </c>
      <c r="G58" s="352">
        <v>0</v>
      </c>
      <c r="H58" s="353">
        <v>0</v>
      </c>
      <c r="I58" s="352">
        <v>0</v>
      </c>
      <c r="J58" s="353">
        <v>0</v>
      </c>
      <c r="K58" s="352">
        <v>1176</v>
      </c>
      <c r="L58" s="353">
        <v>320.6525510204084</v>
      </c>
      <c r="M58" s="352">
        <v>1217</v>
      </c>
      <c r="N58" s="353">
        <v>310.04534100246565</v>
      </c>
      <c r="O58" s="352">
        <v>0</v>
      </c>
      <c r="P58" s="353">
        <v>0</v>
      </c>
      <c r="Q58" s="352">
        <v>2393</v>
      </c>
      <c r="R58" s="353">
        <v>315.25807772670328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4" t="s">
        <v>10</v>
      </c>
      <c r="C59" s="352">
        <v>0</v>
      </c>
      <c r="D59" s="353">
        <v>0</v>
      </c>
      <c r="E59" s="352">
        <v>1</v>
      </c>
      <c r="F59" s="353">
        <v>220.7</v>
      </c>
      <c r="G59" s="352">
        <v>0</v>
      </c>
      <c r="H59" s="353">
        <v>0</v>
      </c>
      <c r="I59" s="352">
        <v>1</v>
      </c>
      <c r="J59" s="353">
        <v>220.7</v>
      </c>
      <c r="K59" s="352">
        <v>5821</v>
      </c>
      <c r="L59" s="353">
        <v>322.7290723243425</v>
      </c>
      <c r="M59" s="352">
        <v>5450</v>
      </c>
      <c r="N59" s="353">
        <v>323.23386422018285</v>
      </c>
      <c r="O59" s="352">
        <v>0</v>
      </c>
      <c r="P59" s="353">
        <v>0</v>
      </c>
      <c r="Q59" s="352">
        <v>11271</v>
      </c>
      <c r="R59" s="353">
        <v>322.9731603229522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1" t="s">
        <v>11</v>
      </c>
      <c r="C60" s="352">
        <v>10</v>
      </c>
      <c r="D60" s="353">
        <v>260.35199999999998</v>
      </c>
      <c r="E60" s="352">
        <v>8</v>
      </c>
      <c r="F60" s="353">
        <v>246.04000000000002</v>
      </c>
      <c r="G60" s="352">
        <v>0</v>
      </c>
      <c r="H60" s="353">
        <v>0</v>
      </c>
      <c r="I60" s="352">
        <v>18</v>
      </c>
      <c r="J60" s="353">
        <v>253.99111111111111</v>
      </c>
      <c r="K60" s="352">
        <v>15564</v>
      </c>
      <c r="L60" s="353">
        <v>324.37211835003978</v>
      </c>
      <c r="M60" s="352">
        <v>14712</v>
      </c>
      <c r="N60" s="353">
        <v>320.2440198477438</v>
      </c>
      <c r="O60" s="352">
        <v>0</v>
      </c>
      <c r="P60" s="353">
        <v>0</v>
      </c>
      <c r="Q60" s="352">
        <v>30276</v>
      </c>
      <c r="R60" s="353">
        <v>322.3661537191183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1" t="s">
        <v>12</v>
      </c>
      <c r="C61" s="352">
        <v>19</v>
      </c>
      <c r="D61" s="353">
        <v>334.20684210526315</v>
      </c>
      <c r="E61" s="352">
        <v>24</v>
      </c>
      <c r="F61" s="353">
        <v>354.23791666666671</v>
      </c>
      <c r="G61" s="352">
        <v>0</v>
      </c>
      <c r="H61" s="353">
        <v>0</v>
      </c>
      <c r="I61" s="352">
        <v>43</v>
      </c>
      <c r="J61" s="353">
        <v>345.38697674418609</v>
      </c>
      <c r="K61" s="352">
        <v>30506</v>
      </c>
      <c r="L61" s="353">
        <v>325.63819543696394</v>
      </c>
      <c r="M61" s="352">
        <v>29440</v>
      </c>
      <c r="N61" s="353">
        <v>324.08856216032649</v>
      </c>
      <c r="O61" s="352">
        <v>0</v>
      </c>
      <c r="P61" s="353">
        <v>0</v>
      </c>
      <c r="Q61" s="352">
        <v>59946</v>
      </c>
      <c r="R61" s="353">
        <v>324.87715710806447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1" t="s">
        <v>13</v>
      </c>
      <c r="C62" s="352">
        <v>19</v>
      </c>
      <c r="D62" s="353">
        <v>441.57210526315782</v>
      </c>
      <c r="E62" s="352">
        <v>20</v>
      </c>
      <c r="F62" s="353">
        <v>353.56900000000002</v>
      </c>
      <c r="G62" s="352">
        <v>0</v>
      </c>
      <c r="H62" s="353">
        <v>0</v>
      </c>
      <c r="I62" s="352">
        <v>39</v>
      </c>
      <c r="J62" s="353">
        <v>396.44230769230768</v>
      </c>
      <c r="K62" s="352">
        <v>45479</v>
      </c>
      <c r="L62" s="353">
        <v>334.39971239473095</v>
      </c>
      <c r="M62" s="352">
        <v>44364</v>
      </c>
      <c r="N62" s="353">
        <v>331.99493034893055</v>
      </c>
      <c r="O62" s="352">
        <v>1</v>
      </c>
      <c r="P62" s="353">
        <v>622.92999999999995</v>
      </c>
      <c r="Q62" s="352">
        <v>89844</v>
      </c>
      <c r="R62" s="353">
        <v>333.21546836739151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1" t="s">
        <v>14</v>
      </c>
      <c r="C63" s="352">
        <v>123</v>
      </c>
      <c r="D63" s="353">
        <v>280.93731707317068</v>
      </c>
      <c r="E63" s="352">
        <v>109</v>
      </c>
      <c r="F63" s="353">
        <v>304.90834862385327</v>
      </c>
      <c r="G63" s="352">
        <v>0</v>
      </c>
      <c r="H63" s="353">
        <v>0</v>
      </c>
      <c r="I63" s="352">
        <v>232</v>
      </c>
      <c r="J63" s="353">
        <v>292.19956896551724</v>
      </c>
      <c r="K63" s="352">
        <v>4558</v>
      </c>
      <c r="L63" s="353">
        <v>529.67607942079803</v>
      </c>
      <c r="M63" s="352">
        <v>3739</v>
      </c>
      <c r="N63" s="353">
        <v>473.1674725862527</v>
      </c>
      <c r="O63" s="352">
        <v>1</v>
      </c>
      <c r="P63" s="353">
        <v>242.64</v>
      </c>
      <c r="Q63" s="352">
        <v>8298</v>
      </c>
      <c r="R63" s="353">
        <v>504.17924680645893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1" t="s">
        <v>15</v>
      </c>
      <c r="C64" s="352">
        <v>81</v>
      </c>
      <c r="D64" s="353">
        <v>329.74543209876543</v>
      </c>
      <c r="E64" s="352">
        <v>73</v>
      </c>
      <c r="F64" s="353">
        <v>294.86013698630143</v>
      </c>
      <c r="G64" s="352">
        <v>0</v>
      </c>
      <c r="H64" s="353">
        <v>0</v>
      </c>
      <c r="I64" s="352">
        <v>154</v>
      </c>
      <c r="J64" s="353">
        <v>313.20889610389617</v>
      </c>
      <c r="K64" s="352">
        <v>9330</v>
      </c>
      <c r="L64" s="353">
        <v>725.15353161843495</v>
      </c>
      <c r="M64" s="352">
        <v>5920</v>
      </c>
      <c r="N64" s="353">
        <v>681.42573986486525</v>
      </c>
      <c r="O64" s="352">
        <v>0</v>
      </c>
      <c r="P64" s="353">
        <v>0</v>
      </c>
      <c r="Q64" s="352">
        <v>15250</v>
      </c>
      <c r="R64" s="353">
        <v>708.17854622950824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1" t="s">
        <v>16</v>
      </c>
      <c r="C65" s="352">
        <v>87</v>
      </c>
      <c r="D65" s="353">
        <v>315.74954022988527</v>
      </c>
      <c r="E65" s="352">
        <v>80</v>
      </c>
      <c r="F65" s="353">
        <v>319.57650000000024</v>
      </c>
      <c r="G65" s="352">
        <v>0</v>
      </c>
      <c r="H65" s="353">
        <v>0</v>
      </c>
      <c r="I65" s="352">
        <v>167</v>
      </c>
      <c r="J65" s="353">
        <v>317.58281437125765</v>
      </c>
      <c r="K65" s="352">
        <v>23524</v>
      </c>
      <c r="L65" s="353">
        <v>823.75698775718422</v>
      </c>
      <c r="M65" s="352">
        <v>16350</v>
      </c>
      <c r="N65" s="353">
        <v>778.70146360856268</v>
      </c>
      <c r="O65" s="352">
        <v>0</v>
      </c>
      <c r="P65" s="353">
        <v>0</v>
      </c>
      <c r="Q65" s="352">
        <v>39874</v>
      </c>
      <c r="R65" s="353">
        <v>805.28234714350208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1" t="s">
        <v>17</v>
      </c>
      <c r="C66" s="352">
        <v>125</v>
      </c>
      <c r="D66" s="353">
        <v>302.12767999999994</v>
      </c>
      <c r="E66" s="352">
        <v>135</v>
      </c>
      <c r="F66" s="353">
        <v>286.99844444444443</v>
      </c>
      <c r="G66" s="352">
        <v>0</v>
      </c>
      <c r="H66" s="353">
        <v>0</v>
      </c>
      <c r="I66" s="352">
        <v>260</v>
      </c>
      <c r="J66" s="353">
        <v>294.2721153846154</v>
      </c>
      <c r="K66" s="352">
        <v>50624</v>
      </c>
      <c r="L66" s="353">
        <v>886.70208537452481</v>
      </c>
      <c r="M66" s="352">
        <v>38864</v>
      </c>
      <c r="N66" s="353">
        <v>829.66738575545503</v>
      </c>
      <c r="O66" s="352">
        <v>0</v>
      </c>
      <c r="P66" s="353">
        <v>0</v>
      </c>
      <c r="Q66" s="352">
        <v>89488</v>
      </c>
      <c r="R66" s="353">
        <v>861.93232221079859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1" t="s">
        <v>18</v>
      </c>
      <c r="C67" s="352">
        <v>599</v>
      </c>
      <c r="D67" s="353">
        <v>550.51909849749597</v>
      </c>
      <c r="E67" s="352">
        <v>593</v>
      </c>
      <c r="F67" s="353">
        <v>558.22005059021933</v>
      </c>
      <c r="G67" s="352">
        <v>0</v>
      </c>
      <c r="H67" s="353">
        <v>0</v>
      </c>
      <c r="I67" s="352">
        <v>1192</v>
      </c>
      <c r="J67" s="353">
        <v>554.35019295302027</v>
      </c>
      <c r="K67" s="352">
        <v>86171</v>
      </c>
      <c r="L67" s="353">
        <v>909.09463984403078</v>
      </c>
      <c r="M67" s="352">
        <v>70626</v>
      </c>
      <c r="N67" s="353">
        <v>846.65141888256437</v>
      </c>
      <c r="O67" s="352">
        <v>0</v>
      </c>
      <c r="P67" s="353">
        <v>0</v>
      </c>
      <c r="Q67" s="352">
        <v>156797</v>
      </c>
      <c r="R67" s="353">
        <v>880.96836878256579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1" t="s">
        <v>19</v>
      </c>
      <c r="C68" s="352">
        <v>2481</v>
      </c>
      <c r="D68" s="353">
        <v>602.45318823055095</v>
      </c>
      <c r="E68" s="352">
        <v>2554</v>
      </c>
      <c r="F68" s="353">
        <v>610.64566953797862</v>
      </c>
      <c r="G68" s="352">
        <v>0</v>
      </c>
      <c r="H68" s="353">
        <v>0</v>
      </c>
      <c r="I68" s="352">
        <v>5035</v>
      </c>
      <c r="J68" s="353">
        <v>606.60881827209425</v>
      </c>
      <c r="K68" s="352">
        <v>127898</v>
      </c>
      <c r="L68" s="353">
        <v>924.68840943564373</v>
      </c>
      <c r="M68" s="352">
        <v>115781</v>
      </c>
      <c r="N68" s="353">
        <v>830.53120382446082</v>
      </c>
      <c r="O68" s="352">
        <v>1</v>
      </c>
      <c r="P68" s="353">
        <v>406.97</v>
      </c>
      <c r="Q68" s="352">
        <v>243680</v>
      </c>
      <c r="R68" s="353">
        <v>879.94886108831201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1" t="s">
        <v>20</v>
      </c>
      <c r="C69" s="352">
        <v>3933</v>
      </c>
      <c r="D69" s="353">
        <v>617.65650648359951</v>
      </c>
      <c r="E69" s="352">
        <v>4560</v>
      </c>
      <c r="F69" s="353">
        <v>663.36584649122744</v>
      </c>
      <c r="G69" s="352">
        <v>0</v>
      </c>
      <c r="H69" s="353">
        <v>0</v>
      </c>
      <c r="I69" s="352">
        <v>8493</v>
      </c>
      <c r="J69" s="353">
        <v>642.19843400447348</v>
      </c>
      <c r="K69" s="352">
        <v>193788</v>
      </c>
      <c r="L69" s="353">
        <v>1115.348755237683</v>
      </c>
      <c r="M69" s="352">
        <v>182116</v>
      </c>
      <c r="N69" s="353">
        <v>873.71755260383475</v>
      </c>
      <c r="O69" s="352">
        <v>0</v>
      </c>
      <c r="P69" s="353">
        <v>0</v>
      </c>
      <c r="Q69" s="352">
        <v>375904</v>
      </c>
      <c r="R69" s="353">
        <v>998.28453645079628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1" t="s">
        <v>21</v>
      </c>
      <c r="C70" s="352">
        <v>3408</v>
      </c>
      <c r="D70" s="353">
        <v>635.40161091549146</v>
      </c>
      <c r="E70" s="352">
        <v>5215</v>
      </c>
      <c r="F70" s="353">
        <v>677.37684372003741</v>
      </c>
      <c r="G70" s="352">
        <v>0</v>
      </c>
      <c r="H70" s="353">
        <v>0</v>
      </c>
      <c r="I70" s="352">
        <v>8623</v>
      </c>
      <c r="J70" s="353">
        <v>660.78730488229041</v>
      </c>
      <c r="K70" s="352">
        <v>425318</v>
      </c>
      <c r="L70" s="353">
        <v>1428.7674659901525</v>
      </c>
      <c r="M70" s="352">
        <v>341737</v>
      </c>
      <c r="N70" s="353">
        <v>1053.7178487843007</v>
      </c>
      <c r="O70" s="352">
        <v>1</v>
      </c>
      <c r="P70" s="353">
        <v>820.78</v>
      </c>
      <c r="Q70" s="352">
        <v>767056</v>
      </c>
      <c r="R70" s="353">
        <v>1261.6754426925806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1" t="s">
        <v>22</v>
      </c>
      <c r="C71" s="352">
        <v>1719</v>
      </c>
      <c r="D71" s="353">
        <v>671.92856893542614</v>
      </c>
      <c r="E71" s="352">
        <v>3843</v>
      </c>
      <c r="F71" s="353">
        <v>727.62047619047848</v>
      </c>
      <c r="G71" s="352">
        <v>0</v>
      </c>
      <c r="H71" s="353">
        <v>0</v>
      </c>
      <c r="I71" s="352">
        <v>5562</v>
      </c>
      <c r="J71" s="353">
        <v>710.40825242718563</v>
      </c>
      <c r="K71" s="352">
        <v>974843</v>
      </c>
      <c r="L71" s="353">
        <v>1497.9508746741806</v>
      </c>
      <c r="M71" s="352">
        <v>836352</v>
      </c>
      <c r="N71" s="353">
        <v>1142.5145086877296</v>
      </c>
      <c r="O71" s="352">
        <v>0</v>
      </c>
      <c r="P71" s="353">
        <v>0</v>
      </c>
      <c r="Q71" s="352">
        <v>1811195</v>
      </c>
      <c r="R71" s="353">
        <v>1333.8217137801298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1" t="s">
        <v>23</v>
      </c>
      <c r="C72" s="352">
        <v>1031</v>
      </c>
      <c r="D72" s="353">
        <v>651.36221144519664</v>
      </c>
      <c r="E72" s="352">
        <v>3398</v>
      </c>
      <c r="F72" s="353">
        <v>686.72723072395661</v>
      </c>
      <c r="G72" s="352">
        <v>0</v>
      </c>
      <c r="H72" s="353">
        <v>0</v>
      </c>
      <c r="I72" s="352">
        <v>4429</v>
      </c>
      <c r="J72" s="353">
        <v>678.49482275908827</v>
      </c>
      <c r="K72" s="352">
        <v>931515</v>
      </c>
      <c r="L72" s="353">
        <v>1488.1425069590921</v>
      </c>
      <c r="M72" s="352">
        <v>856840</v>
      </c>
      <c r="N72" s="353">
        <v>991.68336678959986</v>
      </c>
      <c r="O72" s="352">
        <v>3</v>
      </c>
      <c r="P72" s="353">
        <v>1039.8633333333335</v>
      </c>
      <c r="Q72" s="352">
        <v>1788358</v>
      </c>
      <c r="R72" s="353">
        <v>1250.2777200985483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1" t="s">
        <v>24</v>
      </c>
      <c r="C73" s="352">
        <v>581</v>
      </c>
      <c r="D73" s="353">
        <v>606.50137693631632</v>
      </c>
      <c r="E73" s="352">
        <v>2986</v>
      </c>
      <c r="F73" s="353">
        <v>651.75125920964717</v>
      </c>
      <c r="G73" s="352">
        <v>0</v>
      </c>
      <c r="H73" s="353">
        <v>0</v>
      </c>
      <c r="I73" s="352">
        <v>3567</v>
      </c>
      <c r="J73" s="353">
        <v>644.38086907765796</v>
      </c>
      <c r="K73" s="352">
        <v>765354</v>
      </c>
      <c r="L73" s="353">
        <v>1400.0751735928745</v>
      </c>
      <c r="M73" s="352">
        <v>821349</v>
      </c>
      <c r="N73" s="353">
        <v>843.27277990233085</v>
      </c>
      <c r="O73" s="352">
        <v>3</v>
      </c>
      <c r="P73" s="353">
        <v>684.62666666666667</v>
      </c>
      <c r="Q73" s="352">
        <v>1586706</v>
      </c>
      <c r="R73" s="353">
        <v>1111.8483466943469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1" t="s">
        <v>25</v>
      </c>
      <c r="C74" s="352">
        <v>254</v>
      </c>
      <c r="D74" s="353">
        <v>539.18283464567025</v>
      </c>
      <c r="E74" s="352">
        <v>2033</v>
      </c>
      <c r="F74" s="353">
        <v>633.5528726020666</v>
      </c>
      <c r="G74" s="352">
        <v>0</v>
      </c>
      <c r="H74" s="353">
        <v>0</v>
      </c>
      <c r="I74" s="352">
        <v>2287</v>
      </c>
      <c r="J74" s="353">
        <v>623.07189768255421</v>
      </c>
      <c r="K74" s="352">
        <v>487646</v>
      </c>
      <c r="L74" s="353">
        <v>1240.843200846512</v>
      </c>
      <c r="M74" s="352">
        <v>667032</v>
      </c>
      <c r="N74" s="353">
        <v>763.77254950287033</v>
      </c>
      <c r="O74" s="352">
        <v>8</v>
      </c>
      <c r="P74" s="353">
        <v>902.46875</v>
      </c>
      <c r="Q74" s="352">
        <v>1154686</v>
      </c>
      <c r="R74" s="353">
        <v>965.24957824897581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1" t="s">
        <v>26</v>
      </c>
      <c r="C75" s="352">
        <v>361</v>
      </c>
      <c r="D75" s="353">
        <v>516.01254847645555</v>
      </c>
      <c r="E75" s="352">
        <v>4007</v>
      </c>
      <c r="F75" s="353">
        <v>592.00125031195671</v>
      </c>
      <c r="G75" s="352">
        <v>0</v>
      </c>
      <c r="H75" s="353">
        <v>0</v>
      </c>
      <c r="I75" s="352">
        <v>4368</v>
      </c>
      <c r="J75" s="353">
        <v>585.72104853480096</v>
      </c>
      <c r="K75" s="352">
        <v>558616</v>
      </c>
      <c r="L75" s="353">
        <v>1077.9911378657182</v>
      </c>
      <c r="M75" s="352">
        <v>1156632</v>
      </c>
      <c r="N75" s="353">
        <v>717.27249966280465</v>
      </c>
      <c r="O75" s="352">
        <v>29</v>
      </c>
      <c r="P75" s="353">
        <v>716.7272413793105</v>
      </c>
      <c r="Q75" s="352">
        <v>1715277</v>
      </c>
      <c r="R75" s="353">
        <v>834.74809514147569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1" t="s">
        <v>5</v>
      </c>
      <c r="C76" s="352">
        <v>0</v>
      </c>
      <c r="D76" s="353">
        <v>0</v>
      </c>
      <c r="E76" s="352">
        <v>0</v>
      </c>
      <c r="F76" s="353">
        <v>0</v>
      </c>
      <c r="G76" s="352">
        <v>0</v>
      </c>
      <c r="H76" s="353">
        <v>0</v>
      </c>
      <c r="I76" s="352">
        <v>0</v>
      </c>
      <c r="J76" s="353">
        <v>0</v>
      </c>
      <c r="K76" s="352">
        <v>67</v>
      </c>
      <c r="L76" s="353">
        <v>1791.8823880597008</v>
      </c>
      <c r="M76" s="352">
        <v>33</v>
      </c>
      <c r="N76" s="353">
        <v>959.0984848484851</v>
      </c>
      <c r="O76" s="352">
        <v>0</v>
      </c>
      <c r="P76" s="353">
        <v>0</v>
      </c>
      <c r="Q76" s="352">
        <v>100</v>
      </c>
      <c r="R76" s="353">
        <v>1517.0636999999997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5" t="s">
        <v>6</v>
      </c>
      <c r="C77" s="356">
        <v>14831</v>
      </c>
      <c r="D77" s="357">
        <v>611.23276313127792</v>
      </c>
      <c r="E77" s="356">
        <v>29639</v>
      </c>
      <c r="F77" s="357">
        <v>651.87593137420367</v>
      </c>
      <c r="G77" s="356">
        <v>0</v>
      </c>
      <c r="H77" s="357">
        <v>0</v>
      </c>
      <c r="I77" s="356">
        <v>44470</v>
      </c>
      <c r="J77" s="357">
        <v>638.32120170901737</v>
      </c>
      <c r="K77" s="356">
        <v>4737798</v>
      </c>
      <c r="L77" s="357">
        <v>1319.5497861137171</v>
      </c>
      <c r="M77" s="356">
        <v>5208554</v>
      </c>
      <c r="N77" s="357">
        <v>882.02200395733416</v>
      </c>
      <c r="O77" s="356">
        <v>47</v>
      </c>
      <c r="P77" s="357">
        <v>750.46021276595752</v>
      </c>
      <c r="Q77" s="356">
        <v>9946399</v>
      </c>
      <c r="R77" s="357">
        <v>1090.4303000492926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8" t="s">
        <v>27</v>
      </c>
      <c r="C78" s="352">
        <v>60.415278807902368</v>
      </c>
      <c r="D78" s="352" t="s">
        <v>226</v>
      </c>
      <c r="E78" s="352">
        <v>68.159924423900947</v>
      </c>
      <c r="F78" s="352" t="s">
        <v>226</v>
      </c>
      <c r="G78" s="352">
        <v>0</v>
      </c>
      <c r="H78" s="352">
        <v>0</v>
      </c>
      <c r="I78" s="352">
        <v>65.577040701596587</v>
      </c>
      <c r="J78" s="352" t="s">
        <v>226</v>
      </c>
      <c r="K78" s="352">
        <v>70.584980843639244</v>
      </c>
      <c r="L78" s="352" t="s">
        <v>226</v>
      </c>
      <c r="M78" s="352">
        <v>73.860065575280885</v>
      </c>
      <c r="N78" s="352" t="s">
        <v>226</v>
      </c>
      <c r="O78" s="352">
        <v>81.914893617021278</v>
      </c>
      <c r="P78" s="352" t="s">
        <v>226</v>
      </c>
      <c r="Q78" s="352">
        <v>72.300061258966778</v>
      </c>
      <c r="R78" s="352" t="s">
        <v>226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525" t="s">
        <v>227</v>
      </c>
      <c r="C80" s="525"/>
      <c r="D80" s="525"/>
      <c r="E80" s="525"/>
      <c r="F80" s="525"/>
      <c r="G80" s="525"/>
      <c r="H80" s="525"/>
      <c r="I80" s="525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2:70">
      <c r="B81" s="525"/>
      <c r="C81" s="525"/>
      <c r="D81" s="525"/>
      <c r="E81" s="525"/>
      <c r="F81" s="525"/>
      <c r="G81" s="525"/>
      <c r="H81" s="525"/>
      <c r="I81" s="525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2:70">
      <c r="B82" s="525"/>
      <c r="C82" s="525"/>
      <c r="D82" s="525"/>
      <c r="E82" s="525"/>
      <c r="F82" s="525"/>
      <c r="G82" s="525"/>
      <c r="H82" s="525"/>
      <c r="I82" s="525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2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66" sqref="M66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3"/>
      <c r="B3" s="363"/>
      <c r="C3" s="363"/>
      <c r="D3" s="363"/>
      <c r="E3" s="363"/>
      <c r="F3" s="363"/>
      <c r="G3" s="363"/>
      <c r="H3" s="363"/>
      <c r="I3" s="363"/>
    </row>
    <row r="4" spans="1:11" s="34" customFormat="1" ht="32.1" customHeight="1">
      <c r="A4" s="364"/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1:11" s="34" customFormat="1">
      <c r="B5" s="313"/>
      <c r="C5" s="313"/>
      <c r="D5" s="362"/>
      <c r="E5" s="313"/>
      <c r="F5" s="313"/>
      <c r="G5" s="313"/>
      <c r="H5" s="313"/>
      <c r="I5" s="313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123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57" t="s">
        <v>124</v>
      </c>
      <c r="D34" s="58">
        <v>951469</v>
      </c>
      <c r="E34" s="58">
        <v>6234368</v>
      </c>
      <c r="F34" s="58">
        <v>2347153</v>
      </c>
      <c r="G34" s="58">
        <v>341631</v>
      </c>
      <c r="H34" s="58">
        <v>44375</v>
      </c>
      <c r="I34" s="58">
        <v>9918996</v>
      </c>
      <c r="J34" s="39"/>
      <c r="AC34" s="33"/>
      <c r="AD34" s="33"/>
      <c r="AE34" s="33"/>
    </row>
    <row r="35" spans="2:42">
      <c r="B35" s="57"/>
      <c r="C35" s="57" t="s">
        <v>125</v>
      </c>
      <c r="D35" s="58">
        <v>952436</v>
      </c>
      <c r="E35" s="58">
        <v>6246506</v>
      </c>
      <c r="F35" s="58">
        <v>2350353</v>
      </c>
      <c r="G35" s="58">
        <v>342472</v>
      </c>
      <c r="H35" s="58">
        <v>44415</v>
      </c>
      <c r="I35" s="58">
        <v>9936182</v>
      </c>
      <c r="J35" s="39"/>
    </row>
    <row r="36" spans="2:42">
      <c r="B36" s="57"/>
      <c r="C36" s="61" t="s">
        <v>126</v>
      </c>
      <c r="D36" s="62">
        <v>952409</v>
      </c>
      <c r="E36" s="62">
        <v>6253855</v>
      </c>
      <c r="F36" s="62">
        <v>2352401</v>
      </c>
      <c r="G36" s="62">
        <v>343264</v>
      </c>
      <c r="H36" s="62">
        <v>44470</v>
      </c>
      <c r="I36" s="63">
        <v>9946399</v>
      </c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8"/>
    </row>
    <row r="71" spans="2:17">
      <c r="B71" s="57"/>
      <c r="C71" s="67" t="s">
        <v>123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7" t="s">
        <v>124</v>
      </c>
      <c r="D72" s="65">
        <v>0.37545758563577447</v>
      </c>
      <c r="E72" s="65">
        <v>1.3980195211381385</v>
      </c>
      <c r="F72" s="65">
        <v>-0.31690955846285229</v>
      </c>
      <c r="G72" s="65">
        <v>-6.2893817683984388E-2</v>
      </c>
      <c r="H72" s="65">
        <v>2.4069971383734901</v>
      </c>
      <c r="I72" s="65">
        <v>0.84261926583819591</v>
      </c>
    </row>
    <row r="73" spans="2:17">
      <c r="B73" s="57"/>
      <c r="C73" s="67" t="s">
        <v>125</v>
      </c>
      <c r="D73" s="65">
        <v>0.25821514700790082</v>
      </c>
      <c r="E73" s="65">
        <v>1.4004992019781115</v>
      </c>
      <c r="F73" s="65">
        <v>-0.32134117637080406</v>
      </c>
      <c r="G73" s="65">
        <v>-0.13355495290584551</v>
      </c>
      <c r="H73" s="65">
        <v>1.8459069020866803</v>
      </c>
      <c r="I73" s="65">
        <v>0.82698736692243813</v>
      </c>
    </row>
    <row r="74" spans="2:17">
      <c r="B74" s="57"/>
      <c r="C74" s="68" t="s">
        <v>126</v>
      </c>
      <c r="D74" s="69">
        <v>0.11552490775876834</v>
      </c>
      <c r="E74" s="69">
        <v>1.3584683527829711</v>
      </c>
      <c r="F74" s="69">
        <v>-0.28890941358934441</v>
      </c>
      <c r="G74" s="69">
        <v>-0.15154820600083996</v>
      </c>
      <c r="H74" s="69">
        <v>1.5204090950598159</v>
      </c>
      <c r="I74" s="69">
        <v>0.79291433766783825</v>
      </c>
    </row>
    <row r="75" spans="2:17">
      <c r="B75" s="57"/>
      <c r="C75" s="67" t="s">
        <v>127</v>
      </c>
      <c r="D75" s="65" t="s">
        <v>132</v>
      </c>
      <c r="E75" s="65" t="s">
        <v>132</v>
      </c>
      <c r="F75" s="65" t="s">
        <v>132</v>
      </c>
      <c r="G75" s="65" t="s">
        <v>132</v>
      </c>
      <c r="H75" s="65" t="s">
        <v>132</v>
      </c>
      <c r="I75" s="65" t="s">
        <v>132</v>
      </c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78" sqref="K7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5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123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57" t="s">
        <v>124</v>
      </c>
      <c r="D34" s="58">
        <v>985196.42394000024</v>
      </c>
      <c r="E34" s="58">
        <v>7820163.3506099796</v>
      </c>
      <c r="F34" s="58">
        <v>1826945.5167200025</v>
      </c>
      <c r="G34" s="58">
        <v>149823.72634000005</v>
      </c>
      <c r="H34" s="58">
        <v>28227.983300000018</v>
      </c>
      <c r="I34" s="58">
        <v>10810357.000909982</v>
      </c>
    </row>
    <row r="35" spans="2:43">
      <c r="B35" s="57"/>
      <c r="C35" s="57" t="s">
        <v>125</v>
      </c>
      <c r="D35" s="58">
        <v>986183.37166000076</v>
      </c>
      <c r="E35" s="58">
        <v>7837241.174000008</v>
      </c>
      <c r="F35" s="58">
        <v>1830294.081190004</v>
      </c>
      <c r="G35" s="58">
        <v>150160.49911</v>
      </c>
      <c r="H35" s="58">
        <v>28309.288980000012</v>
      </c>
      <c r="I35" s="58">
        <v>10832188.414940011</v>
      </c>
    </row>
    <row r="36" spans="2:43">
      <c r="B36" s="57"/>
      <c r="C36" s="61" t="s">
        <v>126</v>
      </c>
      <c r="D36" s="63">
        <v>986007.702920001</v>
      </c>
      <c r="E36" s="63">
        <v>7848276.8078999929</v>
      </c>
      <c r="F36" s="63">
        <v>1832679.8797800019</v>
      </c>
      <c r="G36" s="63">
        <v>150504.31154000008</v>
      </c>
      <c r="H36" s="63">
        <v>28386.143840000012</v>
      </c>
      <c r="I36" s="63">
        <v>10845854.845979996</v>
      </c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123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>
        <v>4.5789909541599005</v>
      </c>
      <c r="E72" s="65">
        <v>7.0805556585289864</v>
      </c>
      <c r="F72" s="65">
        <v>4.9656016766701283</v>
      </c>
      <c r="G72" s="65">
        <v>5.2314486703490815</v>
      </c>
      <c r="H72" s="65">
        <v>8.0802547396905631</v>
      </c>
      <c r="I72" s="65">
        <v>6.4625910766447969</v>
      </c>
    </row>
    <row r="73" spans="2:20" s="34" customFormat="1">
      <c r="B73" s="57"/>
      <c r="C73" s="57" t="s">
        <v>125</v>
      </c>
      <c r="D73" s="65">
        <v>4.4583060558349485</v>
      </c>
      <c r="E73" s="65">
        <v>7.0236151762417931</v>
      </c>
      <c r="F73" s="65">
        <v>4.9437763246742872</v>
      </c>
      <c r="G73" s="65">
        <v>5.0926773036339412</v>
      </c>
      <c r="H73" s="65">
        <v>7.74894110674893</v>
      </c>
      <c r="I73" s="65">
        <v>6.4041674578726004</v>
      </c>
    </row>
    <row r="74" spans="2:20" s="34" customFormat="1">
      <c r="B74" s="57"/>
      <c r="C74" s="61" t="s">
        <v>126</v>
      </c>
      <c r="D74" s="69">
        <v>4.2754674452213814</v>
      </c>
      <c r="E74" s="69">
        <v>6.9143831218302587</v>
      </c>
      <c r="F74" s="69">
        <v>4.9482954448470728</v>
      </c>
      <c r="G74" s="69">
        <v>5.0211750634183261</v>
      </c>
      <c r="H74" s="69">
        <v>7.4222940255008529</v>
      </c>
      <c r="I74" s="69">
        <v>6.3079984147573764</v>
      </c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564"/>
      <c r="D82" s="565"/>
      <c r="E82" s="565"/>
      <c r="F82" s="565"/>
      <c r="G82" s="565"/>
      <c r="H82" s="565"/>
      <c r="I82" s="565"/>
    </row>
    <row r="83" spans="2:9">
      <c r="C83" s="564"/>
      <c r="D83" s="566"/>
      <c r="E83" s="566"/>
      <c r="F83" s="566"/>
      <c r="G83" s="566"/>
      <c r="H83" s="566"/>
      <c r="I83" s="566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G77" sqref="G7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2:16">
      <c r="B5" s="43"/>
      <c r="C5" s="313"/>
      <c r="D5" s="362"/>
      <c r="E5" s="313"/>
      <c r="F5" s="313"/>
      <c r="G5" s="313"/>
      <c r="H5" s="313"/>
      <c r="I5" s="313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>
        <v>1035.4477381186357</v>
      </c>
      <c r="E34" s="65">
        <v>1254.363449608682</v>
      </c>
      <c r="F34" s="65">
        <v>778.36660700005598</v>
      </c>
      <c r="G34" s="65">
        <v>438.55424812151142</v>
      </c>
      <c r="H34" s="65">
        <v>636.12356732394414</v>
      </c>
      <c r="I34" s="65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>
        <v>1035.4326922333898</v>
      </c>
      <c r="E35" s="65">
        <v>1254.659992962467</v>
      </c>
      <c r="F35" s="65">
        <v>778.73156976420307</v>
      </c>
      <c r="G35" s="65">
        <v>438.46065987876386</v>
      </c>
      <c r="H35" s="65">
        <v>637.3812671394802</v>
      </c>
      <c r="I35" s="65">
        <v>1090.1761275045094</v>
      </c>
      <c r="K35" s="40"/>
      <c r="L35" s="40"/>
      <c r="M35" s="40"/>
      <c r="N35" s="40"/>
      <c r="O35" s="40"/>
      <c r="P35" s="40"/>
    </row>
    <row r="36" spans="2:42">
      <c r="B36" s="57"/>
      <c r="C36" s="61" t="s">
        <v>126</v>
      </c>
      <c r="D36" s="69">
        <v>1035.2775991407063</v>
      </c>
      <c r="E36" s="69">
        <v>1254.9502359584596</v>
      </c>
      <c r="F36" s="69">
        <v>779.06780339746581</v>
      </c>
      <c r="G36" s="69">
        <v>438.45061392980352</v>
      </c>
      <c r="H36" s="69">
        <v>638.3212017090176</v>
      </c>
      <c r="I36" s="69">
        <v>1090.4303000492937</v>
      </c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>
        <v>4.1878099185130635</v>
      </c>
      <c r="E72" s="65">
        <v>5.6041884883227144</v>
      </c>
      <c r="F72" s="65">
        <v>5.2993052399705531</v>
      </c>
      <c r="G72" s="65">
        <v>5.2976743977102725</v>
      </c>
      <c r="H72" s="65">
        <v>5.5399120761751464</v>
      </c>
      <c r="I72" s="65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>
        <v>4.1892735699199379</v>
      </c>
      <c r="E73" s="65">
        <v>5.5454519637650801</v>
      </c>
      <c r="F73" s="65">
        <v>5.2820910345123595</v>
      </c>
      <c r="G73" s="65">
        <v>5.2332214830268953</v>
      </c>
      <c r="H73" s="65">
        <v>5.7960446170284952</v>
      </c>
      <c r="I73" s="65">
        <v>5.5314358155461596</v>
      </c>
      <c r="K73" s="40"/>
      <c r="L73" s="40"/>
      <c r="M73" s="40"/>
      <c r="N73" s="40"/>
      <c r="O73" s="40"/>
      <c r="P73" s="40"/>
    </row>
    <row r="74" spans="2:16">
      <c r="B74" s="57"/>
      <c r="C74" s="61" t="s">
        <v>126</v>
      </c>
      <c r="D74" s="69">
        <v>4.155142313138116</v>
      </c>
      <c r="E74" s="69">
        <v>5.4814509920470211</v>
      </c>
      <c r="F74" s="69">
        <v>5.2523794771834442</v>
      </c>
      <c r="G74" s="69">
        <v>5.1805743368872559</v>
      </c>
      <c r="H74" s="69">
        <v>5.8134960083885856</v>
      </c>
      <c r="I74" s="69">
        <v>5.4716981975670764</v>
      </c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564"/>
      <c r="D82" s="567"/>
      <c r="E82" s="567"/>
      <c r="F82" s="567"/>
      <c r="G82" s="567"/>
      <c r="H82" s="567"/>
      <c r="I82" s="567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2" sqref="K22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6" width="11.28515625" style="13" customWidth="1"/>
    <col min="7" max="7" width="11.7109375" style="13" customWidth="1"/>
    <col min="8" max="16384" width="11.42578125" style="13"/>
  </cols>
  <sheetData>
    <row r="1" spans="1:138" ht="26.1" customHeight="1">
      <c r="B1" s="571" t="s">
        <v>33</v>
      </c>
      <c r="C1" s="572"/>
      <c r="D1" s="572"/>
      <c r="E1" s="572"/>
      <c r="F1" s="572"/>
      <c r="G1" s="572"/>
    </row>
    <row r="3" spans="1:138" ht="18.75">
      <c r="B3" s="367" t="s">
        <v>218</v>
      </c>
      <c r="C3" s="368"/>
      <c r="D3" s="368"/>
      <c r="E3" s="368"/>
      <c r="F3" s="368"/>
      <c r="G3" s="368"/>
      <c r="K3" s="9" t="s">
        <v>177</v>
      </c>
    </row>
    <row r="4" spans="1:138" ht="23.65" customHeight="1">
      <c r="A4" s="369"/>
      <c r="B4" s="573" t="s">
        <v>41</v>
      </c>
      <c r="C4" s="575" t="s">
        <v>40</v>
      </c>
      <c r="D4" s="576"/>
      <c r="E4" s="370" t="s">
        <v>34</v>
      </c>
      <c r="F4" s="370"/>
      <c r="G4" s="370"/>
      <c r="J4" s="75"/>
      <c r="K4" s="75"/>
      <c r="L4" s="75"/>
      <c r="M4" s="75"/>
      <c r="N4" s="75"/>
    </row>
    <row r="5" spans="1:138" ht="18.600000000000001" customHeight="1">
      <c r="A5" s="369"/>
      <c r="B5" s="574"/>
      <c r="C5" s="371" t="s">
        <v>7</v>
      </c>
      <c r="D5" s="371" t="s">
        <v>32</v>
      </c>
      <c r="E5" s="372" t="s">
        <v>4</v>
      </c>
      <c r="F5" s="372" t="s">
        <v>3</v>
      </c>
      <c r="G5" s="372" t="s">
        <v>6</v>
      </c>
      <c r="J5" s="76"/>
      <c r="K5" s="77"/>
      <c r="L5" s="76"/>
      <c r="M5" s="78"/>
      <c r="N5" s="76"/>
    </row>
    <row r="6" spans="1:138" s="81" customFormat="1" ht="27.6" customHeight="1">
      <c r="A6" s="373"/>
      <c r="B6" s="374" t="s">
        <v>29</v>
      </c>
      <c r="C6" s="375">
        <v>1000712</v>
      </c>
      <c r="D6" s="376">
        <f>C6/$C$14</f>
        <v>0.45391277921288559</v>
      </c>
      <c r="E6" s="377">
        <v>0.29459045800557382</v>
      </c>
      <c r="F6" s="377">
        <v>0.1347269261884847</v>
      </c>
      <c r="G6" s="377">
        <v>0.19475591870288314</v>
      </c>
      <c r="H6" s="4"/>
      <c r="I6" s="4"/>
      <c r="J6" s="79"/>
      <c r="K6" s="80"/>
      <c r="L6" s="79"/>
      <c r="M6" s="80"/>
      <c r="N6" s="79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 spans="1:138" s="81" customFormat="1" ht="27.6" customHeight="1">
      <c r="A7" s="373"/>
      <c r="B7" s="378" t="s">
        <v>28</v>
      </c>
      <c r="C7" s="375">
        <v>137359</v>
      </c>
      <c r="D7" s="376">
        <f t="shared" ref="D7:D11" si="0">C7/$C$14</f>
        <v>6.2304644532995258E-2</v>
      </c>
      <c r="E7" s="377">
        <v>0.19072085539528938</v>
      </c>
      <c r="F7" s="377">
        <v>0.11797738708182248</v>
      </c>
      <c r="G7" s="377">
        <v>0.1448703845695464</v>
      </c>
      <c r="H7" s="4"/>
      <c r="I7" s="237"/>
      <c r="J7" s="238"/>
      <c r="K7" s="238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06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 spans="1:138" s="81" customFormat="1" ht="27.6" customHeight="1">
      <c r="A8" s="373"/>
      <c r="B8" s="374" t="s">
        <v>35</v>
      </c>
      <c r="C8" s="375">
        <v>273659</v>
      </c>
      <c r="D8" s="376">
        <f t="shared" si="0"/>
        <v>0.12412893744315953</v>
      </c>
      <c r="E8" s="377">
        <v>0.36238448031749154</v>
      </c>
      <c r="F8" s="377">
        <v>0.26371597069160663</v>
      </c>
      <c r="G8" s="377">
        <v>0.30513216197954179</v>
      </c>
      <c r="H8" s="4"/>
      <c r="I8" s="237"/>
      <c r="J8" s="569"/>
      <c r="K8" s="569"/>
      <c r="L8" s="569"/>
      <c r="M8" s="569"/>
      <c r="N8" s="569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25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 spans="1:138" s="81" customFormat="1" ht="27.6" customHeight="1">
      <c r="A9" s="373"/>
      <c r="B9" s="374" t="s">
        <v>30</v>
      </c>
      <c r="C9" s="375">
        <v>619366</v>
      </c>
      <c r="D9" s="376">
        <f t="shared" si="0"/>
        <v>0.2809381144724637</v>
      </c>
      <c r="E9" s="377">
        <v>0.28325264104072234</v>
      </c>
      <c r="F9" s="377">
        <v>7.1648032554739297E-2</v>
      </c>
      <c r="G9" s="377">
        <v>0.2655088348477827</v>
      </c>
      <c r="H9" s="4"/>
      <c r="I9" s="237"/>
      <c r="J9" s="205"/>
      <c r="K9" s="229"/>
      <c r="L9" s="205"/>
      <c r="M9" s="230"/>
      <c r="N9" s="205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06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</row>
    <row r="10" spans="1:138" s="81" customFormat="1" ht="27.6" customHeight="1">
      <c r="A10" s="373"/>
      <c r="B10" s="374" t="s">
        <v>31</v>
      </c>
      <c r="C10" s="375">
        <v>149809</v>
      </c>
      <c r="D10" s="376">
        <f t="shared" si="0"/>
        <v>6.7951837832566392E-2</v>
      </c>
      <c r="E10" s="377">
        <v>0.44072505547325913</v>
      </c>
      <c r="F10" s="377">
        <v>0.43256040627128689</v>
      </c>
      <c r="G10" s="377">
        <v>0.43642502563624497</v>
      </c>
      <c r="H10" s="4"/>
      <c r="I10" s="237"/>
      <c r="J10" s="218"/>
      <c r="K10" s="213"/>
      <c r="L10" s="218"/>
      <c r="M10" s="213"/>
      <c r="N10" s="218"/>
      <c r="O10" s="200"/>
      <c r="P10" s="200"/>
      <c r="Q10" s="200"/>
      <c r="R10" s="200"/>
      <c r="S10" s="200"/>
      <c r="T10" s="200"/>
      <c r="U10" s="226"/>
      <c r="V10" s="200"/>
      <c r="W10" s="227"/>
      <c r="X10" s="200"/>
      <c r="Y10" s="200"/>
      <c r="Z10" s="200"/>
      <c r="AA10" s="200"/>
      <c r="AB10" s="206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</row>
    <row r="11" spans="1:138" s="81" customFormat="1" ht="27.6" customHeight="1">
      <c r="A11" s="373"/>
      <c r="B11" s="374" t="s">
        <v>37</v>
      </c>
      <c r="C11" s="375">
        <v>22869</v>
      </c>
      <c r="D11" s="376">
        <f t="shared" si="0"/>
        <v>1.037314566810379E-2</v>
      </c>
      <c r="E11" s="377">
        <v>0.51179189581294915</v>
      </c>
      <c r="F11" s="377">
        <v>0.51918279279886725</v>
      </c>
      <c r="G11" s="377">
        <v>0.51425680233865523</v>
      </c>
      <c r="H11" s="4"/>
      <c r="I11" s="237"/>
      <c r="J11" s="218"/>
      <c r="K11" s="213"/>
      <c r="L11" s="218"/>
      <c r="M11" s="213"/>
      <c r="N11" s="218"/>
      <c r="O11" s="243"/>
      <c r="P11" s="243"/>
      <c r="Q11" s="243"/>
      <c r="R11" s="243"/>
      <c r="S11" s="243"/>
      <c r="T11" s="243"/>
      <c r="U11" s="243"/>
      <c r="V11" s="200"/>
      <c r="W11" s="243"/>
      <c r="X11" s="243"/>
      <c r="Y11" s="243"/>
      <c r="Z11" s="243"/>
      <c r="AA11" s="243"/>
      <c r="AB11" s="206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81" customFormat="1" ht="27.6" customHeight="1">
      <c r="A12" s="373"/>
      <c r="B12" s="379" t="s">
        <v>36</v>
      </c>
      <c r="C12" s="380">
        <f>SUM(C6:C11)</f>
        <v>2203774</v>
      </c>
      <c r="D12" s="381">
        <f>SUM(D6:D11)</f>
        <v>0.99960945916217436</v>
      </c>
      <c r="E12" s="382">
        <v>0.29360000000000003</v>
      </c>
      <c r="F12" s="382">
        <v>0.15679999999999999</v>
      </c>
      <c r="G12" s="382">
        <v>0.2271</v>
      </c>
      <c r="H12" s="4"/>
      <c r="I12" s="237"/>
      <c r="J12" s="218"/>
      <c r="K12" s="213"/>
      <c r="L12" s="218"/>
      <c r="M12" s="213"/>
      <c r="N12" s="218"/>
      <c r="O12" s="228"/>
      <c r="P12" s="203"/>
      <c r="Q12" s="228"/>
      <c r="R12" s="203"/>
      <c r="S12" s="228"/>
      <c r="T12" s="203"/>
      <c r="U12" s="228"/>
      <c r="V12" s="204"/>
      <c r="W12" s="205"/>
      <c r="X12" s="229"/>
      <c r="Y12" s="205"/>
      <c r="Z12" s="230"/>
      <c r="AA12" s="205"/>
      <c r="AB12" s="206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81" customFormat="1" ht="27.6" customHeight="1">
      <c r="A13" s="373"/>
      <c r="B13" s="374" t="s">
        <v>38</v>
      </c>
      <c r="C13" s="375">
        <v>861</v>
      </c>
      <c r="D13" s="376">
        <f>C13/C14</f>
        <v>3.9054083782576253E-4</v>
      </c>
      <c r="E13" s="377">
        <v>3.5000000000000001E-3</v>
      </c>
      <c r="F13" s="377">
        <v>4.4999999999999997E-3</v>
      </c>
      <c r="G13" s="377">
        <v>3.5000000000000001E-3</v>
      </c>
      <c r="H13" s="4"/>
      <c r="I13" s="237"/>
      <c r="J13" s="218"/>
      <c r="K13" s="213"/>
      <c r="L13" s="218"/>
      <c r="M13" s="213"/>
      <c r="N13" s="218"/>
      <c r="O13" s="202"/>
      <c r="P13" s="203"/>
      <c r="Q13" s="202"/>
      <c r="R13" s="203"/>
      <c r="S13" s="202"/>
      <c r="T13" s="203"/>
      <c r="U13" s="202"/>
      <c r="V13" s="204"/>
      <c r="W13" s="205"/>
      <c r="X13" s="206"/>
      <c r="Y13" s="205"/>
      <c r="Z13" s="206"/>
      <c r="AA13" s="205"/>
      <c r="AB13" s="206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s="81" customFormat="1" ht="32.1" customHeight="1">
      <c r="A14" s="373"/>
      <c r="B14" s="383" t="s">
        <v>39</v>
      </c>
      <c r="C14" s="384">
        <f>SUM(C12:C13)</f>
        <v>2204635</v>
      </c>
      <c r="D14" s="385">
        <v>1</v>
      </c>
      <c r="E14" s="385">
        <v>0.28120000000000001</v>
      </c>
      <c r="F14" s="385">
        <v>0.15620000000000001</v>
      </c>
      <c r="G14" s="385">
        <v>0.22170000000000001</v>
      </c>
      <c r="H14" s="4"/>
      <c r="I14" s="237"/>
      <c r="J14" s="218"/>
      <c r="K14" s="213"/>
      <c r="L14" s="218"/>
      <c r="M14" s="213"/>
      <c r="N14" s="218"/>
      <c r="O14" s="202"/>
      <c r="P14" s="203"/>
      <c r="Q14" s="202"/>
      <c r="R14" s="203"/>
      <c r="S14" s="202"/>
      <c r="T14" s="203"/>
      <c r="U14" s="202"/>
      <c r="V14" s="204"/>
      <c r="W14" s="231"/>
      <c r="X14" s="206"/>
      <c r="Y14" s="231"/>
      <c r="Z14" s="206"/>
      <c r="AA14" s="231"/>
      <c r="AB14" s="206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</row>
    <row r="15" spans="1:138" ht="22.9" customHeight="1">
      <c r="B15" s="82"/>
      <c r="C15" s="83"/>
      <c r="D15" s="83"/>
      <c r="H15" s="5"/>
      <c r="I15" s="239"/>
      <c r="J15" s="218"/>
      <c r="K15" s="213"/>
      <c r="L15" s="218"/>
      <c r="M15" s="213"/>
      <c r="N15" s="218"/>
      <c r="O15" s="210"/>
      <c r="P15" s="211"/>
      <c r="Q15" s="210"/>
      <c r="R15" s="211"/>
      <c r="S15" s="210"/>
      <c r="T15" s="211"/>
      <c r="U15" s="210"/>
      <c r="V15" s="212"/>
      <c r="W15" s="210"/>
      <c r="X15" s="213"/>
      <c r="Y15" s="210"/>
      <c r="Z15" s="213"/>
      <c r="AA15" s="214"/>
      <c r="AB15" s="206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</row>
    <row r="16" spans="1:138" ht="18" customHeight="1">
      <c r="B16" s="84" t="s">
        <v>44</v>
      </c>
      <c r="C16" s="85"/>
      <c r="D16" s="85"/>
      <c r="E16" s="85"/>
      <c r="F16" s="85"/>
      <c r="G16" s="85"/>
      <c r="H16" s="5"/>
      <c r="I16" s="239"/>
      <c r="J16" s="218"/>
      <c r="K16" s="213"/>
      <c r="L16" s="218"/>
      <c r="M16" s="213"/>
      <c r="N16" s="218"/>
      <c r="O16" s="210"/>
      <c r="P16" s="211"/>
      <c r="Q16" s="210"/>
      <c r="R16" s="211"/>
      <c r="S16" s="210"/>
      <c r="T16" s="211"/>
      <c r="U16" s="210"/>
      <c r="V16" s="212"/>
      <c r="W16" s="210"/>
      <c r="X16" s="213"/>
      <c r="Y16" s="210"/>
      <c r="Z16" s="213"/>
      <c r="AA16" s="214"/>
      <c r="AB16" s="206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</row>
    <row r="17" spans="1:138" ht="18" customHeight="1">
      <c r="H17" s="5"/>
      <c r="I17" s="239"/>
      <c r="J17" s="214"/>
      <c r="K17" s="213"/>
      <c r="L17" s="214"/>
      <c r="M17" s="213"/>
      <c r="N17" s="214"/>
      <c r="O17" s="217"/>
      <c r="P17" s="211"/>
      <c r="Q17" s="217"/>
      <c r="R17" s="211"/>
      <c r="S17" s="217"/>
      <c r="T17" s="211"/>
      <c r="U17" s="217"/>
      <c r="V17" s="212"/>
      <c r="W17" s="218"/>
      <c r="X17" s="213"/>
      <c r="Y17" s="218"/>
      <c r="Z17" s="213"/>
      <c r="AA17" s="218"/>
      <c r="AB17" s="206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</row>
    <row r="18" spans="1:138" ht="18" customHeight="1">
      <c r="H18" s="5"/>
      <c r="I18" s="239"/>
      <c r="J18" s="214"/>
      <c r="K18" s="213"/>
      <c r="L18" s="214"/>
      <c r="M18" s="213"/>
      <c r="N18" s="214"/>
      <c r="O18" s="210"/>
      <c r="P18" s="211"/>
      <c r="Q18" s="210"/>
      <c r="R18" s="211"/>
      <c r="S18" s="210"/>
      <c r="T18" s="211"/>
      <c r="U18" s="210"/>
      <c r="V18" s="212"/>
      <c r="W18" s="214"/>
      <c r="X18" s="213"/>
      <c r="Y18" s="214"/>
      <c r="Z18" s="213"/>
      <c r="AA18" s="214"/>
      <c r="AB18" s="206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</row>
    <row r="19" spans="1:138" ht="15" customHeight="1">
      <c r="H19" s="5"/>
      <c r="I19" s="239"/>
      <c r="J19" s="214"/>
      <c r="K19" s="213"/>
      <c r="L19" s="214"/>
      <c r="M19" s="213"/>
      <c r="N19" s="214"/>
      <c r="O19" s="202"/>
      <c r="P19" s="203"/>
      <c r="Q19" s="202"/>
      <c r="R19" s="203"/>
      <c r="S19" s="202"/>
      <c r="T19" s="223"/>
      <c r="U19" s="233"/>
      <c r="V19" s="212"/>
      <c r="W19" s="231"/>
      <c r="X19" s="206"/>
      <c r="Y19" s="231"/>
      <c r="Z19" s="206"/>
      <c r="AA19" s="231"/>
      <c r="AB19" s="206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</row>
    <row r="20" spans="1:138">
      <c r="H20" s="5"/>
      <c r="I20" s="239"/>
      <c r="J20" s="214"/>
      <c r="K20" s="213"/>
      <c r="L20" s="214"/>
      <c r="M20" s="213"/>
      <c r="N20" s="214"/>
      <c r="O20" s="210"/>
      <c r="P20" s="211"/>
      <c r="Q20" s="210"/>
      <c r="R20" s="211"/>
      <c r="S20" s="210"/>
      <c r="T20" s="211"/>
      <c r="U20" s="210"/>
      <c r="V20" s="212"/>
      <c r="W20" s="214"/>
      <c r="X20" s="213"/>
      <c r="Y20" s="214"/>
      <c r="Z20" s="213"/>
      <c r="AA20" s="214"/>
      <c r="AB20" s="206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</row>
    <row r="21" spans="1:138">
      <c r="H21" s="5"/>
      <c r="I21" s="239"/>
      <c r="J21" s="214"/>
      <c r="K21" s="213"/>
      <c r="L21" s="214"/>
      <c r="M21" s="213"/>
      <c r="N21" s="214"/>
      <c r="O21" s="210"/>
      <c r="P21" s="211"/>
      <c r="Q21" s="210"/>
      <c r="R21" s="211"/>
      <c r="S21" s="210"/>
      <c r="T21" s="211"/>
      <c r="U21" s="210"/>
      <c r="V21" s="212"/>
      <c r="W21" s="214"/>
      <c r="X21" s="213"/>
      <c r="Y21" s="214"/>
      <c r="Z21" s="213"/>
      <c r="AA21" s="214"/>
      <c r="AB21" s="206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</row>
    <row r="22" spans="1:138">
      <c r="H22" s="5"/>
      <c r="I22" s="239"/>
      <c r="J22" s="214"/>
      <c r="K22" s="213"/>
      <c r="L22" s="214"/>
      <c r="M22" s="213"/>
      <c r="N22" s="214"/>
      <c r="O22" s="210"/>
      <c r="P22" s="211"/>
      <c r="Q22" s="210"/>
      <c r="R22" s="211"/>
      <c r="S22" s="210"/>
      <c r="T22" s="211"/>
      <c r="U22" s="210"/>
      <c r="V22" s="212"/>
      <c r="W22" s="214"/>
      <c r="X22" s="213"/>
      <c r="Y22" s="214"/>
      <c r="Z22" s="213"/>
      <c r="AA22" s="214"/>
      <c r="AB22" s="206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</row>
    <row r="23" spans="1:138">
      <c r="H23" s="5"/>
      <c r="I23" s="239"/>
      <c r="J23" s="214"/>
      <c r="K23" s="213"/>
      <c r="L23" s="214"/>
      <c r="M23" s="213"/>
      <c r="N23" s="214"/>
      <c r="O23" s="210"/>
      <c r="P23" s="211"/>
      <c r="Q23" s="210"/>
      <c r="R23" s="211"/>
      <c r="S23" s="210"/>
      <c r="T23" s="211"/>
      <c r="U23" s="210"/>
      <c r="V23" s="212"/>
      <c r="W23" s="214"/>
      <c r="X23" s="213"/>
      <c r="Y23" s="214"/>
      <c r="Z23" s="213"/>
      <c r="AA23" s="214"/>
      <c r="AB23" s="206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</row>
    <row r="24" spans="1:138">
      <c r="H24" s="5"/>
      <c r="I24" s="239"/>
      <c r="J24" s="218"/>
      <c r="K24" s="213"/>
      <c r="L24" s="218"/>
      <c r="M24" s="213"/>
      <c r="N24" s="218"/>
      <c r="O24" s="210"/>
      <c r="P24" s="211"/>
      <c r="Q24" s="210"/>
      <c r="R24" s="211"/>
      <c r="S24" s="210"/>
      <c r="T24" s="211"/>
      <c r="U24" s="210"/>
      <c r="V24" s="212"/>
      <c r="W24" s="214"/>
      <c r="X24" s="213"/>
      <c r="Y24" s="214"/>
      <c r="Z24" s="213"/>
      <c r="AA24" s="214"/>
      <c r="AB24" s="206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</row>
    <row r="25" spans="1:138" ht="15" customHeight="1">
      <c r="H25" s="5"/>
      <c r="I25" s="239"/>
      <c r="J25" s="214"/>
      <c r="K25" s="213"/>
      <c r="L25" s="214"/>
      <c r="M25" s="213"/>
      <c r="N25" s="214"/>
      <c r="O25" s="210"/>
      <c r="P25" s="211"/>
      <c r="Q25" s="210"/>
      <c r="R25" s="211"/>
      <c r="S25" s="210"/>
      <c r="T25" s="211"/>
      <c r="U25" s="210"/>
      <c r="V25" s="212"/>
      <c r="W25" s="214"/>
      <c r="X25" s="213"/>
      <c r="Y25" s="214"/>
      <c r="Z25" s="213"/>
      <c r="AA25" s="214"/>
      <c r="AB25" s="206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</row>
    <row r="26" spans="1:138" ht="15" customHeight="1">
      <c r="H26" s="5"/>
      <c r="I26" s="239"/>
      <c r="J26" s="236"/>
      <c r="K26" s="236"/>
      <c r="L26" s="236"/>
      <c r="M26" s="236"/>
      <c r="N26" s="236"/>
      <c r="O26" s="210"/>
      <c r="P26" s="211"/>
      <c r="Q26" s="210"/>
      <c r="R26" s="211"/>
      <c r="S26" s="210"/>
      <c r="T26" s="211"/>
      <c r="U26" s="210"/>
      <c r="V26" s="212"/>
      <c r="W26" s="214"/>
      <c r="X26" s="213"/>
      <c r="Y26" s="214"/>
      <c r="Z26" s="213"/>
      <c r="AA26" s="214"/>
      <c r="AB26" s="206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</row>
    <row r="27" spans="1:138" ht="15.75">
      <c r="A27" s="86"/>
      <c r="H27" s="5"/>
      <c r="I27" s="239"/>
      <c r="J27" s="236"/>
      <c r="K27" s="236"/>
      <c r="L27" s="236"/>
      <c r="M27" s="236"/>
      <c r="N27" s="236"/>
      <c r="O27" s="217"/>
      <c r="P27" s="211"/>
      <c r="Q27" s="217"/>
      <c r="R27" s="211"/>
      <c r="S27" s="217"/>
      <c r="T27" s="211"/>
      <c r="U27" s="217"/>
      <c r="V27" s="212"/>
      <c r="W27" s="218"/>
      <c r="X27" s="213"/>
      <c r="Y27" s="218"/>
      <c r="Z27" s="213"/>
      <c r="AA27" s="218"/>
      <c r="AB27" s="206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</row>
    <row r="28" spans="1:138">
      <c r="H28" s="5"/>
      <c r="I28" s="5"/>
      <c r="O28" s="210"/>
      <c r="P28" s="211"/>
      <c r="Q28" s="210"/>
      <c r="R28" s="211"/>
      <c r="S28" s="210"/>
      <c r="T28" s="211"/>
      <c r="U28" s="210"/>
      <c r="V28" s="212"/>
      <c r="W28" s="214"/>
      <c r="X28" s="213"/>
      <c r="Y28" s="214"/>
      <c r="Z28" s="213"/>
      <c r="AA28" s="214"/>
      <c r="AB28" s="206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</row>
    <row r="29" spans="1:138">
      <c r="H29" s="5"/>
      <c r="I29" s="5"/>
      <c r="O29" s="202"/>
      <c r="P29" s="203"/>
      <c r="Q29" s="202"/>
      <c r="R29" s="203"/>
      <c r="S29" s="202"/>
      <c r="T29" s="223"/>
      <c r="U29" s="202"/>
      <c r="V29" s="212"/>
      <c r="W29" s="231"/>
      <c r="X29" s="206"/>
      <c r="Y29" s="231"/>
      <c r="Z29" s="206"/>
      <c r="AA29" s="231"/>
      <c r="AB29" s="206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</row>
    <row r="30" spans="1:138">
      <c r="H30" s="5"/>
      <c r="I30" s="5"/>
      <c r="O30" s="210"/>
      <c r="P30" s="211"/>
      <c r="Q30" s="210"/>
      <c r="R30" s="211"/>
      <c r="S30" s="210"/>
      <c r="T30" s="211"/>
      <c r="U30" s="210"/>
      <c r="V30" s="212"/>
      <c r="W30" s="214"/>
      <c r="X30" s="213"/>
      <c r="Y30" s="214"/>
      <c r="Z30" s="213"/>
      <c r="AA30" s="214"/>
      <c r="AB30" s="206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</row>
    <row r="31" spans="1:138">
      <c r="H31" s="5"/>
      <c r="I31" s="5"/>
      <c r="O31" s="210"/>
      <c r="P31" s="211"/>
      <c r="Q31" s="210"/>
      <c r="R31" s="211"/>
      <c r="S31" s="210"/>
      <c r="T31" s="211"/>
      <c r="U31" s="210"/>
      <c r="V31" s="212"/>
      <c r="W31" s="214"/>
      <c r="X31" s="213"/>
      <c r="Y31" s="214"/>
      <c r="Z31" s="213"/>
      <c r="AA31" s="214"/>
      <c r="AB31" s="206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</row>
    <row r="32" spans="1:138">
      <c r="H32" s="5"/>
      <c r="I32" s="7"/>
      <c r="J32" s="7"/>
      <c r="K32" s="7"/>
      <c r="L32" s="7"/>
      <c r="M32" s="7"/>
      <c r="N32" s="7"/>
      <c r="O32" s="246"/>
      <c r="P32" s="211"/>
      <c r="Q32" s="210"/>
      <c r="R32" s="211"/>
      <c r="S32" s="210"/>
      <c r="T32" s="211"/>
      <c r="U32" s="210"/>
      <c r="V32" s="212"/>
      <c r="W32" s="214"/>
      <c r="X32" s="213"/>
      <c r="Y32" s="214"/>
      <c r="Z32" s="213"/>
      <c r="AA32" s="214"/>
      <c r="AB32" s="206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</row>
    <row r="33" spans="1:138">
      <c r="A33" s="5"/>
      <c r="B33" s="5"/>
      <c r="C33" s="5"/>
      <c r="D33" s="5"/>
      <c r="E33" s="5"/>
      <c r="F33" s="5"/>
      <c r="G33" s="5"/>
      <c r="H33" s="5"/>
      <c r="I33" s="7"/>
      <c r="J33" s="247"/>
      <c r="K33" s="248"/>
      <c r="L33" s="247"/>
      <c r="M33" s="248"/>
      <c r="N33" s="247"/>
      <c r="O33" s="246"/>
      <c r="P33" s="211"/>
      <c r="Q33" s="210"/>
      <c r="R33" s="211"/>
      <c r="S33" s="210"/>
      <c r="T33" s="211"/>
      <c r="U33" s="210"/>
      <c r="V33" s="212"/>
      <c r="W33" s="214"/>
      <c r="X33" s="213"/>
      <c r="Y33" s="214"/>
      <c r="Z33" s="213"/>
      <c r="AA33" s="214"/>
      <c r="AB33" s="206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</row>
    <row r="34" spans="1:138">
      <c r="A34" s="5"/>
      <c r="B34" s="6"/>
      <c r="C34" s="6"/>
      <c r="D34" s="6"/>
      <c r="E34" s="6"/>
      <c r="F34" s="5"/>
      <c r="G34" s="5"/>
      <c r="H34" s="5"/>
      <c r="I34" s="7"/>
      <c r="J34" s="249"/>
      <c r="K34" s="248"/>
      <c r="L34" s="249"/>
      <c r="M34" s="248"/>
      <c r="N34" s="249"/>
      <c r="O34" s="246"/>
      <c r="P34" s="211"/>
      <c r="Q34" s="210"/>
      <c r="R34" s="211"/>
      <c r="S34" s="210"/>
      <c r="T34" s="211"/>
      <c r="U34" s="210"/>
      <c r="V34" s="212"/>
      <c r="W34" s="214"/>
      <c r="X34" s="213"/>
      <c r="Y34" s="214"/>
      <c r="Z34" s="213"/>
      <c r="AA34" s="214"/>
      <c r="AB34" s="206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</row>
    <row r="35" spans="1:138">
      <c r="A35" s="5"/>
      <c r="B35" s="6"/>
      <c r="C35" s="6"/>
      <c r="D35" s="6"/>
      <c r="E35" s="6"/>
      <c r="F35" s="5"/>
      <c r="G35" s="5"/>
      <c r="H35" s="5"/>
      <c r="I35" s="7"/>
      <c r="J35" s="7"/>
      <c r="K35" s="250"/>
      <c r="L35" s="251"/>
      <c r="M35" s="252"/>
      <c r="N35" s="253"/>
      <c r="O35" s="246"/>
      <c r="P35" s="211"/>
      <c r="Q35" s="210"/>
      <c r="R35" s="211"/>
      <c r="S35" s="210"/>
      <c r="T35" s="211"/>
      <c r="U35" s="210"/>
      <c r="V35" s="212"/>
      <c r="W35" s="214"/>
      <c r="X35" s="213"/>
      <c r="Y35" s="214"/>
      <c r="Z35" s="213"/>
      <c r="AA35" s="214"/>
      <c r="AB35" s="206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</row>
    <row r="36" spans="1:138">
      <c r="A36" s="5"/>
      <c r="B36" s="6"/>
      <c r="C36" s="6"/>
      <c r="D36" s="6"/>
      <c r="E36" s="6"/>
      <c r="F36" s="5"/>
      <c r="G36" s="5"/>
      <c r="H36" s="5"/>
      <c r="I36" s="7"/>
      <c r="J36" s="7"/>
      <c r="K36" s="250"/>
      <c r="L36" s="251"/>
      <c r="M36" s="252"/>
      <c r="N36" s="253"/>
      <c r="O36" s="246"/>
      <c r="P36" s="211"/>
      <c r="Q36" s="210"/>
      <c r="R36" s="211"/>
      <c r="S36" s="210"/>
      <c r="T36" s="211"/>
      <c r="U36" s="210"/>
      <c r="V36" s="212"/>
      <c r="W36" s="214"/>
      <c r="X36" s="213"/>
      <c r="Y36" s="214"/>
      <c r="Z36" s="213"/>
      <c r="AA36" s="214"/>
      <c r="AB36" s="206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</row>
    <row r="37" spans="1:138">
      <c r="A37" s="5"/>
      <c r="B37" s="5"/>
      <c r="C37" s="5"/>
      <c r="D37" s="5"/>
      <c r="E37" s="5"/>
      <c r="F37" s="5"/>
      <c r="G37" s="5"/>
      <c r="H37" s="5"/>
      <c r="I37" s="7"/>
      <c r="J37" s="7"/>
      <c r="K37" s="250"/>
      <c r="L37" s="254"/>
      <c r="M37" s="255"/>
      <c r="N37" s="253"/>
      <c r="O37" s="256"/>
      <c r="P37" s="211"/>
      <c r="Q37" s="217"/>
      <c r="R37" s="211"/>
      <c r="S37" s="217"/>
      <c r="T37" s="211"/>
      <c r="U37" s="217"/>
      <c r="V37" s="212"/>
      <c r="W37" s="218"/>
      <c r="X37" s="213"/>
      <c r="Y37" s="218"/>
      <c r="Z37" s="213"/>
      <c r="AA37" s="218"/>
      <c r="AB37" s="206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</row>
    <row r="38" spans="1:138">
      <c r="A38" s="5"/>
      <c r="B38" s="5"/>
      <c r="C38" s="5"/>
      <c r="D38" s="5"/>
      <c r="E38" s="5"/>
      <c r="F38" s="5"/>
      <c r="G38" s="5"/>
      <c r="H38" s="5"/>
      <c r="I38" s="7"/>
      <c r="J38" s="7"/>
      <c r="K38" s="250"/>
      <c r="L38" s="251"/>
      <c r="M38" s="252"/>
      <c r="N38" s="257"/>
      <c r="O38" s="246"/>
      <c r="P38" s="211"/>
      <c r="Q38" s="210"/>
      <c r="R38" s="211"/>
      <c r="S38" s="210"/>
      <c r="T38" s="211"/>
      <c r="U38" s="210"/>
      <c r="V38" s="212"/>
      <c r="W38" s="214"/>
      <c r="X38" s="213"/>
      <c r="Y38" s="214"/>
      <c r="Z38" s="213"/>
      <c r="AA38" s="214"/>
      <c r="AB38" s="206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</row>
    <row r="39" spans="1:138">
      <c r="A39" s="6"/>
      <c r="B39" s="6"/>
      <c r="C39" s="6"/>
      <c r="D39" s="6"/>
      <c r="E39" s="6"/>
      <c r="F39" s="6"/>
      <c r="G39" s="5"/>
      <c r="H39" s="5"/>
      <c r="I39" s="5"/>
      <c r="J39" s="5"/>
      <c r="K39" s="239"/>
      <c r="L39" s="215"/>
      <c r="M39" s="224"/>
      <c r="N39" s="232"/>
      <c r="O39" s="202"/>
      <c r="P39" s="203"/>
      <c r="Q39" s="202"/>
      <c r="R39" s="203"/>
      <c r="S39" s="202"/>
      <c r="T39" s="223"/>
      <c r="U39" s="202"/>
      <c r="V39" s="212"/>
      <c r="W39" s="231"/>
      <c r="X39" s="206"/>
      <c r="Y39" s="231"/>
      <c r="Z39" s="206"/>
      <c r="AA39" s="231"/>
      <c r="AB39" s="206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</row>
    <row r="40" spans="1:138">
      <c r="A40" s="7"/>
      <c r="B40" s="7"/>
      <c r="C40" s="7"/>
      <c r="D40" s="6"/>
      <c r="E40" s="6"/>
      <c r="F40" s="6"/>
      <c r="G40" s="5"/>
      <c r="H40" s="5"/>
      <c r="I40" s="5"/>
      <c r="J40" s="5"/>
      <c r="K40" s="239"/>
      <c r="L40" s="207"/>
      <c r="M40" s="208"/>
      <c r="N40" s="209"/>
      <c r="O40" s="210"/>
      <c r="P40" s="211"/>
      <c r="Q40" s="210"/>
      <c r="R40" s="211"/>
      <c r="S40" s="210"/>
      <c r="T40" s="211"/>
      <c r="U40" s="210"/>
      <c r="V40" s="212"/>
      <c r="W40" s="214"/>
      <c r="X40" s="213"/>
      <c r="Y40" s="214"/>
      <c r="Z40" s="213"/>
      <c r="AA40" s="214"/>
      <c r="AB40" s="206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</row>
    <row r="41" spans="1:138">
      <c r="A41" s="7"/>
      <c r="B41" s="87" t="s">
        <v>29</v>
      </c>
      <c r="C41" s="88">
        <f>D6</f>
        <v>0.45391277921288559</v>
      </c>
      <c r="D41" s="6"/>
      <c r="E41" s="6"/>
      <c r="F41" s="6"/>
      <c r="G41" s="5"/>
      <c r="H41" s="5"/>
      <c r="I41" s="5"/>
      <c r="J41" s="5"/>
      <c r="K41" s="239"/>
      <c r="L41" s="207"/>
      <c r="M41" s="208"/>
      <c r="N41" s="209"/>
      <c r="O41" s="210"/>
      <c r="P41" s="211"/>
      <c r="Q41" s="210"/>
      <c r="R41" s="211"/>
      <c r="S41" s="210"/>
      <c r="T41" s="211"/>
      <c r="U41" s="210"/>
      <c r="V41" s="212"/>
      <c r="W41" s="214"/>
      <c r="X41" s="213"/>
      <c r="Y41" s="214"/>
      <c r="Z41" s="213"/>
      <c r="AA41" s="214"/>
      <c r="AB41" s="206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</row>
    <row r="42" spans="1:138" ht="25.5">
      <c r="A42" s="7"/>
      <c r="B42" s="87" t="s">
        <v>35</v>
      </c>
      <c r="C42" s="88">
        <f>D8</f>
        <v>0.12412893744315953</v>
      </c>
      <c r="D42" s="6"/>
      <c r="E42" s="6"/>
      <c r="F42" s="6"/>
      <c r="G42" s="5"/>
      <c r="H42" s="5"/>
      <c r="I42" s="5"/>
      <c r="J42" s="5"/>
      <c r="K42" s="239"/>
      <c r="L42" s="207"/>
      <c r="M42" s="208"/>
      <c r="N42" s="209"/>
      <c r="O42" s="210"/>
      <c r="P42" s="211"/>
      <c r="Q42" s="210"/>
      <c r="R42" s="211"/>
      <c r="S42" s="210"/>
      <c r="T42" s="211"/>
      <c r="U42" s="210"/>
      <c r="V42" s="212"/>
      <c r="W42" s="214"/>
      <c r="X42" s="213"/>
      <c r="Y42" s="214"/>
      <c r="Z42" s="213"/>
      <c r="AA42" s="214"/>
      <c r="AB42" s="206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>
      <c r="A43" s="7"/>
      <c r="B43" s="87" t="s">
        <v>30</v>
      </c>
      <c r="C43" s="88">
        <f>D9</f>
        <v>0.2809381144724637</v>
      </c>
      <c r="D43" s="6"/>
      <c r="E43" s="6"/>
      <c r="F43" s="6"/>
      <c r="G43" s="5"/>
      <c r="H43" s="5"/>
      <c r="I43" s="5"/>
      <c r="J43" s="5"/>
      <c r="K43" s="239"/>
      <c r="L43" s="215"/>
      <c r="M43" s="208"/>
      <c r="N43" s="209"/>
      <c r="O43" s="210"/>
      <c r="P43" s="211"/>
      <c r="Q43" s="210"/>
      <c r="R43" s="211"/>
      <c r="S43" s="210"/>
      <c r="T43" s="211"/>
      <c r="U43" s="210"/>
      <c r="V43" s="212"/>
      <c r="W43" s="214"/>
      <c r="X43" s="213"/>
      <c r="Y43" s="214"/>
      <c r="Z43" s="213"/>
      <c r="AA43" s="214"/>
      <c r="AB43" s="206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</row>
    <row r="44" spans="1:138">
      <c r="A44" s="7"/>
      <c r="B44" s="87" t="s">
        <v>43</v>
      </c>
      <c r="C44" s="88">
        <f>SUM(C45:C48)</f>
        <v>0.14102016887149121</v>
      </c>
      <c r="D44" s="6"/>
      <c r="E44" s="6"/>
      <c r="F44" s="6"/>
      <c r="G44" s="5"/>
      <c r="H44" s="5"/>
      <c r="I44" s="5"/>
      <c r="J44" s="5"/>
      <c r="K44" s="239"/>
      <c r="L44" s="215"/>
      <c r="M44" s="216"/>
      <c r="N44" s="209"/>
      <c r="O44" s="210"/>
      <c r="P44" s="211"/>
      <c r="Q44" s="217"/>
      <c r="R44" s="211"/>
      <c r="S44" s="210"/>
      <c r="T44" s="211"/>
      <c r="U44" s="217"/>
      <c r="V44" s="212"/>
      <c r="W44" s="218"/>
      <c r="X44" s="213"/>
      <c r="Y44" s="218"/>
      <c r="Z44" s="213"/>
      <c r="AA44" s="218"/>
      <c r="AB44" s="234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</row>
    <row r="45" spans="1:138">
      <c r="A45" s="7"/>
      <c r="B45" s="87" t="s">
        <v>31</v>
      </c>
      <c r="C45" s="88">
        <f>D10</f>
        <v>6.7951837832566392E-2</v>
      </c>
      <c r="D45" s="89">
        <f>SUM(C41:C44)</f>
        <v>1</v>
      </c>
      <c r="E45" s="89">
        <f>SUM(C41:C44)</f>
        <v>1</v>
      </c>
      <c r="F45" s="6"/>
      <c r="G45" s="5"/>
      <c r="H45" s="5"/>
      <c r="I45" s="5"/>
      <c r="J45" s="5"/>
      <c r="K45" s="239"/>
      <c r="L45" s="207"/>
      <c r="M45" s="208"/>
      <c r="N45" s="212"/>
      <c r="O45" s="210"/>
      <c r="P45" s="211"/>
      <c r="Q45" s="210"/>
      <c r="R45" s="211"/>
      <c r="S45" s="210"/>
      <c r="T45" s="211"/>
      <c r="U45" s="210"/>
      <c r="V45" s="212"/>
      <c r="W45" s="214"/>
      <c r="X45" s="213"/>
      <c r="Y45" s="214"/>
      <c r="Z45" s="213"/>
      <c r="AA45" s="214"/>
      <c r="AB45" s="206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</row>
    <row r="46" spans="1:138">
      <c r="A46" s="7"/>
      <c r="B46" s="87" t="s">
        <v>37</v>
      </c>
      <c r="C46" s="88">
        <f>D11</f>
        <v>1.037314566810379E-2</v>
      </c>
      <c r="D46" s="6"/>
      <c r="E46" s="6"/>
      <c r="F46" s="6"/>
      <c r="G46" s="5"/>
      <c r="H46" s="5"/>
      <c r="I46" s="5"/>
      <c r="J46" s="5"/>
      <c r="K46" s="239"/>
      <c r="L46" s="215"/>
      <c r="M46" s="224"/>
      <c r="N46" s="232"/>
      <c r="O46" s="202"/>
      <c r="P46" s="203"/>
      <c r="Q46" s="202"/>
      <c r="R46" s="203"/>
      <c r="S46" s="202"/>
      <c r="T46" s="223"/>
      <c r="U46" s="233"/>
      <c r="V46" s="212"/>
      <c r="W46" s="231"/>
      <c r="X46" s="206"/>
      <c r="Y46" s="231"/>
      <c r="Z46" s="206"/>
      <c r="AA46" s="231"/>
      <c r="AB46" s="206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</row>
    <row r="47" spans="1:138">
      <c r="A47" s="7"/>
      <c r="B47" s="90" t="s">
        <v>28</v>
      </c>
      <c r="C47" s="88">
        <f>D7</f>
        <v>6.2304644532995258E-2</v>
      </c>
      <c r="D47" s="6"/>
      <c r="E47" s="6"/>
      <c r="F47" s="6"/>
      <c r="G47" s="5"/>
      <c r="H47" s="5"/>
      <c r="I47" s="5"/>
      <c r="J47" s="5"/>
      <c r="K47" s="239"/>
      <c r="L47" s="207"/>
      <c r="M47" s="208"/>
      <c r="N47" s="209"/>
      <c r="O47" s="210"/>
      <c r="P47" s="211"/>
      <c r="Q47" s="210"/>
      <c r="R47" s="211"/>
      <c r="S47" s="210"/>
      <c r="T47" s="211"/>
      <c r="U47" s="210"/>
      <c r="V47" s="212"/>
      <c r="W47" s="214"/>
      <c r="X47" s="213"/>
      <c r="Y47" s="214"/>
      <c r="Z47" s="213"/>
      <c r="AA47" s="214"/>
      <c r="AB47" s="206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</row>
    <row r="48" spans="1:138">
      <c r="A48" s="7"/>
      <c r="B48" s="7" t="s">
        <v>42</v>
      </c>
      <c r="C48" s="91">
        <f>D13</f>
        <v>3.9054083782576253E-4</v>
      </c>
      <c r="D48" s="6"/>
      <c r="E48" s="6"/>
      <c r="F48" s="6"/>
      <c r="G48" s="5"/>
      <c r="H48" s="5"/>
      <c r="I48" s="5"/>
      <c r="J48" s="5"/>
      <c r="K48" s="239"/>
      <c r="L48" s="207"/>
      <c r="M48" s="208"/>
      <c r="N48" s="209"/>
      <c r="O48" s="210"/>
      <c r="P48" s="211"/>
      <c r="Q48" s="210"/>
      <c r="R48" s="211"/>
      <c r="S48" s="210"/>
      <c r="T48" s="211"/>
      <c r="U48" s="210"/>
      <c r="V48" s="212"/>
      <c r="W48" s="214"/>
      <c r="X48" s="213"/>
      <c r="Y48" s="214"/>
      <c r="Z48" s="213"/>
      <c r="AA48" s="214"/>
      <c r="AB48" s="206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</row>
    <row r="49" spans="1:138">
      <c r="A49" s="6"/>
      <c r="B49" s="6"/>
      <c r="C49" s="89">
        <f>SUM(C44:C48)</f>
        <v>0.28204033774298243</v>
      </c>
      <c r="D49" s="6"/>
      <c r="E49" s="6"/>
      <c r="F49" s="6"/>
      <c r="G49" s="5"/>
      <c r="H49" s="5"/>
      <c r="I49" s="5"/>
      <c r="J49" s="5"/>
      <c r="K49" s="239"/>
      <c r="L49" s="215"/>
      <c r="M49" s="208"/>
      <c r="N49" s="209"/>
      <c r="O49" s="210"/>
      <c r="P49" s="211"/>
      <c r="Q49" s="210"/>
      <c r="R49" s="211"/>
      <c r="S49" s="210"/>
      <c r="T49" s="211"/>
      <c r="U49" s="210"/>
      <c r="V49" s="212"/>
      <c r="W49" s="214"/>
      <c r="X49" s="213"/>
      <c r="Y49" s="214"/>
      <c r="Z49" s="213"/>
      <c r="AA49" s="214"/>
      <c r="AB49" s="206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</row>
    <row r="50" spans="1:138" ht="15" customHeight="1">
      <c r="A50" s="6"/>
      <c r="B50" s="6"/>
      <c r="C50" s="89">
        <f>SUM(C41:C44)</f>
        <v>1</v>
      </c>
      <c r="D50" s="6"/>
      <c r="E50" s="6"/>
      <c r="F50" s="6"/>
      <c r="G50" s="5"/>
      <c r="H50" s="5"/>
      <c r="I50" s="5"/>
      <c r="J50" s="5"/>
      <c r="K50" s="239"/>
      <c r="L50" s="215"/>
      <c r="M50" s="216"/>
      <c r="N50" s="209"/>
      <c r="O50" s="210"/>
      <c r="P50" s="211"/>
      <c r="Q50" s="217"/>
      <c r="R50" s="211"/>
      <c r="S50" s="210"/>
      <c r="T50" s="211"/>
      <c r="U50" s="217"/>
      <c r="V50" s="212"/>
      <c r="W50" s="218"/>
      <c r="X50" s="213"/>
      <c r="Y50" s="218"/>
      <c r="Z50" s="213"/>
      <c r="AA50" s="218"/>
      <c r="AB50" s="206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</row>
    <row r="51" spans="1:138">
      <c r="A51" s="6"/>
      <c r="B51" s="6"/>
      <c r="C51" s="6"/>
      <c r="D51" s="6"/>
      <c r="E51" s="6"/>
      <c r="F51" s="6"/>
      <c r="G51" s="5"/>
      <c r="H51" s="5"/>
      <c r="I51" s="5"/>
      <c r="J51" s="5"/>
      <c r="K51" s="239"/>
      <c r="L51" s="207"/>
      <c r="M51" s="208"/>
      <c r="N51" s="212"/>
      <c r="O51" s="210"/>
      <c r="P51" s="211"/>
      <c r="Q51" s="210"/>
      <c r="R51" s="211"/>
      <c r="S51" s="210"/>
      <c r="T51" s="211"/>
      <c r="U51" s="210"/>
      <c r="V51" s="212"/>
      <c r="W51" s="214"/>
      <c r="X51" s="213"/>
      <c r="Y51" s="214"/>
      <c r="Z51" s="213"/>
      <c r="AA51" s="214"/>
      <c r="AB51" s="206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</row>
    <row r="52" spans="1:138" ht="15" customHeight="1">
      <c r="A52" s="6"/>
      <c r="B52" s="6"/>
      <c r="C52" s="6"/>
      <c r="D52" s="6"/>
      <c r="E52" s="6"/>
      <c r="F52" s="6"/>
      <c r="G52" s="5"/>
      <c r="H52" s="5"/>
      <c r="I52" s="5"/>
      <c r="J52" s="5"/>
      <c r="K52" s="239"/>
      <c r="L52" s="215"/>
      <c r="M52" s="224"/>
      <c r="N52" s="209"/>
      <c r="O52" s="210"/>
      <c r="P52" s="211"/>
      <c r="Q52" s="217"/>
      <c r="R52" s="211"/>
      <c r="S52" s="210"/>
      <c r="T52" s="211"/>
      <c r="U52" s="217"/>
      <c r="V52" s="212"/>
      <c r="W52" s="218"/>
      <c r="X52" s="213"/>
      <c r="Y52" s="218"/>
      <c r="Z52" s="213"/>
      <c r="AA52" s="218"/>
      <c r="AB52" s="206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</row>
    <row r="53" spans="1:138" ht="18" customHeight="1">
      <c r="A53" s="6"/>
      <c r="B53" s="6"/>
      <c r="C53" s="6"/>
      <c r="D53" s="6"/>
      <c r="E53" s="6"/>
      <c r="F53" s="6"/>
      <c r="G53" s="5"/>
      <c r="H53" s="5"/>
      <c r="I53" s="5"/>
      <c r="J53" s="5"/>
      <c r="K53" s="239"/>
      <c r="L53" s="219"/>
      <c r="M53" s="220"/>
      <c r="N53" s="221"/>
      <c r="O53" s="202"/>
      <c r="P53" s="222"/>
      <c r="Q53" s="202"/>
      <c r="R53" s="222"/>
      <c r="S53" s="202"/>
      <c r="T53" s="223"/>
      <c r="U53" s="202"/>
      <c r="V53" s="212"/>
      <c r="W53" s="214"/>
      <c r="X53" s="213"/>
      <c r="Y53" s="214"/>
      <c r="Z53" s="213"/>
      <c r="AA53" s="214"/>
      <c r="AB53" s="206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</row>
    <row r="54" spans="1:138" ht="18" customHeight="1">
      <c r="A54" s="6"/>
      <c r="B54" s="6"/>
      <c r="C54" s="6"/>
      <c r="D54" s="6"/>
      <c r="E54" s="6"/>
      <c r="F54" s="6"/>
      <c r="G54" s="5"/>
      <c r="H54" s="5"/>
      <c r="I54" s="5"/>
      <c r="J54" s="5"/>
      <c r="K54" s="239"/>
      <c r="L54" s="570"/>
      <c r="M54" s="570"/>
      <c r="N54" s="219"/>
      <c r="O54" s="217"/>
      <c r="P54" s="211"/>
      <c r="Q54" s="217"/>
      <c r="R54" s="211"/>
      <c r="S54" s="217"/>
      <c r="T54" s="211"/>
      <c r="U54" s="217"/>
      <c r="V54" s="223"/>
      <c r="W54" s="218"/>
      <c r="X54" s="213"/>
      <c r="Y54" s="218"/>
      <c r="Z54" s="213"/>
      <c r="AA54" s="218"/>
      <c r="AB54" s="206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</row>
    <row r="55" spans="1:138" ht="18" customHeight="1">
      <c r="A55" s="6"/>
      <c r="B55" s="6"/>
      <c r="C55" s="6"/>
      <c r="D55" s="6"/>
      <c r="E55" s="6"/>
      <c r="F55" s="6"/>
      <c r="G55" s="5"/>
      <c r="H55" s="5"/>
      <c r="I55" s="5"/>
      <c r="J55" s="5"/>
      <c r="K55" s="239"/>
      <c r="L55" s="224"/>
      <c r="M55" s="224"/>
      <c r="N55" s="219"/>
      <c r="O55" s="217"/>
      <c r="P55" s="211"/>
      <c r="Q55" s="217"/>
      <c r="R55" s="211"/>
      <c r="S55" s="217"/>
      <c r="T55" s="211"/>
      <c r="U55" s="217"/>
      <c r="V55" s="223"/>
      <c r="W55" s="218"/>
      <c r="X55" s="213"/>
      <c r="Y55" s="218"/>
      <c r="Z55" s="213"/>
      <c r="AA55" s="218"/>
      <c r="AB55" s="206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</row>
    <row r="56" spans="1:138" ht="18" customHeight="1">
      <c r="A56" s="6"/>
      <c r="B56" s="6"/>
      <c r="C56" s="6"/>
      <c r="D56" s="6"/>
      <c r="E56" s="6"/>
      <c r="F56" s="6"/>
      <c r="G56" s="5"/>
      <c r="H56" s="5"/>
      <c r="I56" s="5"/>
      <c r="J56" s="5"/>
      <c r="K56" s="239"/>
      <c r="L56" s="570"/>
      <c r="M56" s="570"/>
      <c r="N56" s="219"/>
      <c r="O56" s="217"/>
      <c r="P56" s="211"/>
      <c r="Q56" s="217"/>
      <c r="R56" s="211"/>
      <c r="S56" s="217"/>
      <c r="T56" s="211"/>
      <c r="U56" s="210"/>
      <c r="V56" s="223"/>
      <c r="W56" s="218"/>
      <c r="X56" s="213"/>
      <c r="Y56" s="218"/>
      <c r="Z56" s="213"/>
      <c r="AA56" s="218"/>
      <c r="AB56" s="206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</row>
    <row r="57" spans="1:138" ht="18" customHeight="1">
      <c r="A57" s="6"/>
      <c r="B57" s="6"/>
      <c r="C57" s="6"/>
      <c r="D57" s="6"/>
      <c r="E57" s="6"/>
      <c r="F57" s="6"/>
      <c r="G57" s="5"/>
      <c r="H57" s="5"/>
      <c r="I57" s="5"/>
      <c r="J57" s="5"/>
      <c r="K57" s="239"/>
      <c r="L57" s="207"/>
      <c r="M57" s="208"/>
      <c r="N57" s="209"/>
      <c r="O57" s="210"/>
      <c r="P57" s="211"/>
      <c r="Q57" s="210"/>
      <c r="R57" s="211"/>
      <c r="S57" s="210"/>
      <c r="T57" s="211"/>
      <c r="U57" s="210"/>
      <c r="V57" s="212"/>
      <c r="W57" s="214"/>
      <c r="X57" s="213"/>
      <c r="Y57" s="214"/>
      <c r="Z57" s="213"/>
      <c r="AA57" s="214"/>
      <c r="AB57" s="206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</row>
    <row r="58" spans="1:138" ht="18" customHeight="1">
      <c r="A58" s="6"/>
      <c r="B58" s="6"/>
      <c r="C58" s="6"/>
      <c r="D58" s="6"/>
      <c r="E58" s="6"/>
      <c r="F58" s="6"/>
      <c r="G58" s="5"/>
      <c r="H58" s="5"/>
      <c r="I58" s="5"/>
      <c r="J58" s="5"/>
      <c r="K58" s="239"/>
      <c r="L58" s="207"/>
      <c r="M58" s="208"/>
      <c r="N58" s="209"/>
      <c r="O58" s="210"/>
      <c r="P58" s="211"/>
      <c r="Q58" s="210"/>
      <c r="R58" s="211"/>
      <c r="S58" s="210"/>
      <c r="T58" s="211"/>
      <c r="U58" s="210"/>
      <c r="V58" s="212"/>
      <c r="W58" s="214"/>
      <c r="X58" s="213"/>
      <c r="Y58" s="214"/>
      <c r="Z58" s="213"/>
      <c r="AA58" s="214"/>
      <c r="AB58" s="206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</row>
    <row r="59" spans="1:138" ht="33" customHeight="1">
      <c r="A59" s="6"/>
      <c r="B59" s="6"/>
      <c r="C59" s="6"/>
      <c r="D59" s="6"/>
      <c r="E59" s="6"/>
      <c r="F59" s="6"/>
      <c r="G59" s="5"/>
      <c r="H59" s="5"/>
      <c r="I59" s="5"/>
      <c r="J59" s="5"/>
      <c r="K59" s="239"/>
      <c r="L59" s="207"/>
      <c r="M59" s="208"/>
      <c r="N59" s="209"/>
      <c r="O59" s="210"/>
      <c r="P59" s="211"/>
      <c r="Q59" s="210"/>
      <c r="R59" s="211"/>
      <c r="S59" s="210"/>
      <c r="T59" s="211"/>
      <c r="U59" s="210"/>
      <c r="V59" s="212"/>
      <c r="W59" s="214"/>
      <c r="X59" s="213"/>
      <c r="Y59" s="214"/>
      <c r="Z59" s="213"/>
      <c r="AA59" s="214"/>
      <c r="AB59" s="206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</row>
    <row r="60" spans="1:138">
      <c r="A60" s="6"/>
      <c r="B60" s="6"/>
      <c r="C60" s="6"/>
      <c r="D60" s="6"/>
      <c r="E60" s="6"/>
      <c r="F60" s="6"/>
      <c r="G60" s="5"/>
      <c r="H60" s="5"/>
      <c r="I60" s="5"/>
      <c r="J60" s="5"/>
      <c r="K60" s="239"/>
      <c r="L60" s="207"/>
      <c r="M60" s="216"/>
      <c r="N60" s="209"/>
      <c r="O60" s="210"/>
      <c r="P60" s="211"/>
      <c r="Q60" s="210"/>
      <c r="R60" s="211"/>
      <c r="S60" s="210"/>
      <c r="T60" s="211"/>
      <c r="U60" s="217"/>
      <c r="V60" s="212"/>
      <c r="W60" s="218"/>
      <c r="X60" s="213"/>
      <c r="Y60" s="218"/>
      <c r="Z60" s="213"/>
      <c r="AA60" s="218"/>
      <c r="AB60" s="206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</row>
    <row r="61" spans="1:138">
      <c r="A61" s="6"/>
      <c r="B61" s="6"/>
      <c r="C61" s="6"/>
      <c r="D61" s="6"/>
      <c r="E61" s="6"/>
      <c r="F61" s="6"/>
      <c r="G61" s="5"/>
      <c r="H61" s="5"/>
      <c r="I61" s="5"/>
      <c r="J61" s="5"/>
      <c r="K61" s="239"/>
      <c r="L61" s="207"/>
      <c r="M61" s="216"/>
      <c r="N61" s="209"/>
      <c r="O61" s="210"/>
      <c r="P61" s="211"/>
      <c r="Q61" s="210"/>
      <c r="R61" s="211"/>
      <c r="S61" s="210"/>
      <c r="T61" s="211"/>
      <c r="U61" s="217"/>
      <c r="V61" s="212"/>
      <c r="W61" s="214"/>
      <c r="X61" s="213"/>
      <c r="Y61" s="214"/>
      <c r="Z61" s="213"/>
      <c r="AA61" s="214"/>
      <c r="AB61" s="206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</row>
    <row r="62" spans="1:138">
      <c r="A62" s="6"/>
      <c r="B62" s="6"/>
      <c r="C62" s="6"/>
      <c r="D62" s="6"/>
      <c r="E62" s="6"/>
      <c r="F62" s="6"/>
      <c r="G62" s="5"/>
      <c r="H62" s="5"/>
      <c r="I62" s="5"/>
      <c r="J62" s="5"/>
      <c r="K62" s="239"/>
      <c r="L62" s="570"/>
      <c r="M62" s="570"/>
      <c r="N62" s="219"/>
      <c r="O62" s="217"/>
      <c r="P62" s="211"/>
      <c r="Q62" s="217"/>
      <c r="R62" s="211"/>
      <c r="S62" s="217"/>
      <c r="T62" s="211"/>
      <c r="U62" s="217"/>
      <c r="V62" s="223"/>
      <c r="W62" s="218"/>
      <c r="X62" s="213"/>
      <c r="Y62" s="218"/>
      <c r="Z62" s="213"/>
      <c r="AA62" s="218"/>
      <c r="AB62" s="206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</row>
    <row r="63" spans="1:138">
      <c r="A63" s="6"/>
      <c r="B63" s="6"/>
      <c r="C63" s="6"/>
      <c r="D63" s="6"/>
      <c r="E63" s="6"/>
      <c r="F63" s="6"/>
      <c r="G63" s="5"/>
      <c r="H63" s="5"/>
      <c r="I63" s="5"/>
      <c r="J63" s="5"/>
      <c r="K63" s="239"/>
      <c r="L63" s="568"/>
      <c r="M63" s="568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8"/>
      <c r="AB63" s="206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</row>
    <row r="64" spans="1:138">
      <c r="A64" s="6"/>
      <c r="B64" s="6"/>
      <c r="C64" s="6"/>
      <c r="D64" s="6"/>
      <c r="E64" s="6"/>
      <c r="F64" s="6"/>
      <c r="G64" s="5"/>
      <c r="H64" s="5"/>
      <c r="I64" s="5"/>
      <c r="J64" s="5"/>
      <c r="K64" s="239"/>
      <c r="L64" s="206"/>
      <c r="M64" s="201"/>
      <c r="N64" s="201"/>
      <c r="O64" s="206"/>
      <c r="P64" s="206"/>
      <c r="Q64" s="206"/>
      <c r="R64" s="206"/>
      <c r="S64" s="206"/>
      <c r="T64" s="206"/>
      <c r="U64" s="234"/>
      <c r="V64" s="234"/>
      <c r="W64" s="235"/>
      <c r="X64" s="206"/>
      <c r="Y64" s="235"/>
      <c r="Z64" s="206"/>
      <c r="AA64" s="206"/>
      <c r="AB64" s="206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</row>
    <row r="65" spans="1:138">
      <c r="A65" s="6"/>
      <c r="B65" s="6"/>
      <c r="C65" s="6"/>
      <c r="D65" s="6"/>
      <c r="E65" s="6"/>
      <c r="F65" s="6"/>
      <c r="G65" s="5"/>
      <c r="H65" s="5"/>
      <c r="I65" s="5"/>
      <c r="J65" s="5"/>
      <c r="K65" s="239"/>
      <c r="L65" s="206"/>
      <c r="M65" s="201"/>
      <c r="N65" s="201"/>
      <c r="O65" s="234"/>
      <c r="P65" s="234"/>
      <c r="Q65" s="234"/>
      <c r="R65" s="234"/>
      <c r="S65" s="234"/>
      <c r="T65" s="234"/>
      <c r="U65" s="234"/>
      <c r="V65" s="234"/>
      <c r="W65" s="235"/>
      <c r="X65" s="206"/>
      <c r="Y65" s="235"/>
      <c r="Z65" s="206"/>
      <c r="AA65" s="206"/>
      <c r="AB65" s="206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</row>
    <row r="66" spans="1:138">
      <c r="A66" s="6"/>
      <c r="B66" s="6"/>
      <c r="C66" s="6"/>
      <c r="D66" s="6"/>
      <c r="E66" s="6"/>
      <c r="F66" s="6"/>
      <c r="G66" s="5"/>
      <c r="H66" s="5"/>
      <c r="I66" s="5"/>
      <c r="J66" s="5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</row>
    <row r="67" spans="1:138">
      <c r="A67" s="6"/>
      <c r="B67" s="6"/>
      <c r="C67" s="6"/>
      <c r="D67" s="6"/>
      <c r="E67" s="6"/>
      <c r="F67" s="6"/>
      <c r="G67" s="5"/>
      <c r="H67" s="5"/>
      <c r="I67" s="5"/>
      <c r="J67" s="5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</row>
    <row r="68" spans="1:138">
      <c r="A68" s="6"/>
      <c r="B68" s="6"/>
      <c r="C68" s="6"/>
      <c r="D68" s="6"/>
      <c r="E68" s="6"/>
      <c r="F68" s="6"/>
      <c r="G68" s="5"/>
      <c r="H68" s="5"/>
      <c r="I68" s="5"/>
      <c r="J68" s="5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</row>
    <row r="69" spans="1:138">
      <c r="A69" s="6"/>
      <c r="B69" s="6"/>
      <c r="C69" s="6"/>
      <c r="D69" s="6"/>
      <c r="E69" s="6"/>
      <c r="F69" s="6"/>
      <c r="G69" s="5"/>
      <c r="H69" s="5"/>
      <c r="I69" s="5"/>
      <c r="J69" s="5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</row>
    <row r="70" spans="1:138">
      <c r="A70" s="6"/>
      <c r="B70" s="6"/>
      <c r="C70" s="6"/>
      <c r="D70" s="6"/>
      <c r="E70" s="6"/>
      <c r="F70" s="6"/>
      <c r="G70" s="5"/>
      <c r="H70" s="5"/>
      <c r="I70" s="5"/>
      <c r="J70" s="5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</row>
    <row r="71" spans="1:138">
      <c r="A71" s="6"/>
      <c r="B71" s="6"/>
      <c r="C71" s="6"/>
      <c r="D71" s="6"/>
      <c r="E71" s="6"/>
      <c r="F71" s="6"/>
      <c r="G71" s="5"/>
      <c r="H71" s="5"/>
      <c r="I71" s="5"/>
      <c r="J71" s="5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</row>
    <row r="72" spans="1:138">
      <c r="A72" s="6"/>
      <c r="B72" s="6"/>
      <c r="C72" s="6"/>
      <c r="D72" s="6"/>
      <c r="E72" s="6"/>
      <c r="F72" s="6"/>
      <c r="G72" s="5"/>
      <c r="H72" s="5"/>
      <c r="I72" s="5"/>
      <c r="J72" s="5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</row>
    <row r="73" spans="1:138">
      <c r="A73" s="6"/>
      <c r="B73" s="6"/>
      <c r="C73" s="6"/>
      <c r="D73" s="6"/>
      <c r="E73" s="6"/>
      <c r="F73" s="6"/>
      <c r="G73" s="5"/>
      <c r="H73" s="5"/>
      <c r="I73" s="5"/>
      <c r="J73" s="5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</row>
    <row r="74" spans="1:138">
      <c r="A74" s="6"/>
      <c r="B74" s="6"/>
      <c r="C74" s="6"/>
      <c r="D74" s="6"/>
      <c r="E74" s="6"/>
      <c r="F74" s="6"/>
      <c r="G74" s="5"/>
      <c r="H74" s="5"/>
      <c r="I74" s="5"/>
      <c r="J74" s="5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</row>
    <row r="75" spans="1:138">
      <c r="A75" s="6"/>
      <c r="B75" s="6"/>
      <c r="C75" s="6"/>
      <c r="D75" s="6"/>
      <c r="E75" s="6"/>
      <c r="F75" s="6"/>
      <c r="G75" s="5"/>
      <c r="H75" s="5"/>
      <c r="I75" s="5"/>
      <c r="J75" s="5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</row>
    <row r="76" spans="1:138">
      <c r="A76" s="6"/>
      <c r="B76" s="6"/>
      <c r="C76" s="6"/>
      <c r="D76" s="6"/>
      <c r="E76" s="6"/>
      <c r="F76" s="6"/>
      <c r="G76" s="5"/>
      <c r="H76" s="5"/>
      <c r="I76" s="5"/>
      <c r="J76" s="5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</row>
    <row r="77" spans="1:138">
      <c r="A77" s="6"/>
      <c r="B77" s="6"/>
      <c r="C77" s="6"/>
      <c r="D77" s="6"/>
      <c r="E77" s="6"/>
      <c r="F77" s="6"/>
      <c r="G77" s="5"/>
      <c r="H77" s="5"/>
      <c r="I77" s="5"/>
      <c r="J77" s="5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>
      <c r="A78" s="6"/>
      <c r="B78" s="6"/>
      <c r="C78" s="6"/>
      <c r="D78" s="6"/>
      <c r="E78" s="6"/>
      <c r="F78" s="6"/>
      <c r="G78" s="5"/>
      <c r="H78" s="5"/>
      <c r="I78" s="5"/>
      <c r="J78" s="5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</row>
    <row r="79" spans="1:138">
      <c r="A79" s="6"/>
      <c r="B79" s="6"/>
      <c r="C79" s="6"/>
      <c r="D79" s="6"/>
      <c r="E79" s="6"/>
      <c r="F79" s="6"/>
      <c r="G79" s="5"/>
      <c r="H79" s="5"/>
      <c r="I79" s="5"/>
      <c r="J79" s="5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</row>
    <row r="80" spans="1:138">
      <c r="A80" s="6"/>
      <c r="B80" s="6"/>
      <c r="C80" s="6"/>
      <c r="D80" s="6"/>
      <c r="E80" s="6"/>
      <c r="F80" s="6"/>
      <c r="G80" s="5"/>
      <c r="H80" s="5"/>
      <c r="I80" s="5"/>
      <c r="J80" s="5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</row>
    <row r="81" spans="1:138">
      <c r="A81" s="6"/>
      <c r="B81" s="6"/>
      <c r="C81" s="6"/>
      <c r="D81" s="6"/>
      <c r="E81" s="6"/>
      <c r="F81" s="6"/>
      <c r="G81" s="5"/>
      <c r="H81" s="5"/>
      <c r="I81" s="5"/>
      <c r="J81" s="5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</row>
    <row r="82" spans="1:138">
      <c r="A82" s="6"/>
      <c r="B82" s="6"/>
      <c r="C82" s="6"/>
      <c r="D82" s="6"/>
      <c r="E82" s="6"/>
      <c r="F82" s="6"/>
      <c r="G82" s="5"/>
      <c r="H82" s="5"/>
      <c r="I82" s="5"/>
      <c r="J82" s="5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</row>
    <row r="83" spans="1:138">
      <c r="A83" s="6"/>
      <c r="B83" s="6"/>
      <c r="C83" s="6"/>
      <c r="D83" s="6"/>
      <c r="E83" s="6"/>
      <c r="F83" s="6"/>
      <c r="G83" s="5"/>
      <c r="H83" s="5"/>
      <c r="I83" s="5"/>
      <c r="J83" s="5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</row>
    <row r="84" spans="1:138">
      <c r="A84" s="6"/>
      <c r="B84" s="6"/>
      <c r="C84" s="6"/>
      <c r="D84" s="6"/>
      <c r="E84" s="6"/>
      <c r="F84" s="6"/>
      <c r="G84" s="5"/>
      <c r="H84" s="5"/>
      <c r="I84" s="5"/>
      <c r="J84" s="5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</row>
    <row r="85" spans="1:138">
      <c r="A85" s="6"/>
      <c r="B85" s="6"/>
      <c r="C85" s="6"/>
      <c r="D85" s="6"/>
      <c r="E85" s="6"/>
      <c r="F85" s="6"/>
      <c r="G85" s="5"/>
      <c r="H85" s="5"/>
      <c r="I85" s="5"/>
      <c r="J85" s="5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</row>
    <row r="86" spans="1:138">
      <c r="A86" s="6"/>
      <c r="B86" s="6"/>
      <c r="C86" s="6"/>
      <c r="D86" s="6"/>
      <c r="E86" s="6"/>
      <c r="F86" s="6"/>
      <c r="G86" s="5"/>
      <c r="H86" s="5"/>
      <c r="I86" s="5"/>
      <c r="J86" s="5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</row>
    <row r="87" spans="1:138">
      <c r="A87" s="6"/>
      <c r="B87" s="6"/>
      <c r="C87" s="6"/>
      <c r="D87" s="6"/>
      <c r="E87" s="6"/>
      <c r="F87" s="6"/>
      <c r="G87" s="5"/>
      <c r="H87" s="5"/>
      <c r="I87" s="5"/>
      <c r="J87" s="5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</row>
    <row r="88" spans="1:138">
      <c r="A88" s="6"/>
      <c r="B88" s="6"/>
      <c r="C88" s="6"/>
      <c r="D88" s="6"/>
      <c r="E88" s="6"/>
      <c r="F88" s="6"/>
      <c r="G88" s="5"/>
      <c r="H88" s="5"/>
      <c r="I88" s="5"/>
      <c r="J88" s="5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</row>
    <row r="89" spans="1:138">
      <c r="A89" s="6"/>
      <c r="B89" s="6"/>
      <c r="C89" s="6"/>
      <c r="D89" s="6"/>
      <c r="E89" s="6"/>
      <c r="F89" s="6"/>
      <c r="G89" s="5"/>
      <c r="H89" s="5"/>
      <c r="I89" s="5"/>
      <c r="J89" s="5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</row>
    <row r="90" spans="1:138">
      <c r="A90" s="6"/>
      <c r="B90" s="6"/>
      <c r="C90" s="6"/>
      <c r="D90" s="6"/>
      <c r="E90" s="6"/>
      <c r="F90" s="6"/>
      <c r="G90" s="5"/>
      <c r="H90" s="5"/>
      <c r="I90" s="5"/>
      <c r="J90" s="5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</row>
    <row r="91" spans="1:138">
      <c r="A91" s="6"/>
      <c r="B91" s="6"/>
      <c r="C91" s="6"/>
      <c r="D91" s="6"/>
      <c r="E91" s="6"/>
      <c r="F91" s="6"/>
      <c r="G91" s="5"/>
      <c r="H91" s="5"/>
      <c r="I91" s="5"/>
      <c r="J91" s="5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</row>
    <row r="92" spans="1:138">
      <c r="A92" s="6"/>
      <c r="B92" s="6"/>
      <c r="C92" s="6"/>
      <c r="D92" s="6"/>
      <c r="E92" s="6"/>
      <c r="F92" s="6"/>
      <c r="G92" s="5"/>
      <c r="H92" s="5"/>
      <c r="I92" s="5"/>
      <c r="J92" s="5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</row>
    <row r="93" spans="1:138">
      <c r="A93" s="6"/>
      <c r="B93" s="6"/>
      <c r="C93" s="6"/>
      <c r="D93" s="6"/>
      <c r="E93" s="6"/>
      <c r="F93" s="6"/>
      <c r="G93" s="5"/>
      <c r="H93" s="5"/>
      <c r="I93" s="5"/>
      <c r="J93" s="5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</row>
    <row r="94" spans="1:138">
      <c r="A94" s="6"/>
      <c r="B94" s="6"/>
      <c r="C94" s="6"/>
      <c r="D94" s="6"/>
      <c r="E94" s="6"/>
      <c r="F94" s="6"/>
      <c r="G94" s="5"/>
      <c r="H94" s="5"/>
      <c r="I94" s="5"/>
      <c r="J94" s="5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</row>
    <row r="95" spans="1:138">
      <c r="A95" s="6"/>
      <c r="B95" s="6"/>
      <c r="C95" s="6"/>
      <c r="D95" s="6"/>
      <c r="E95" s="6"/>
      <c r="F95" s="6"/>
      <c r="G95" s="5"/>
      <c r="H95" s="5"/>
      <c r="I95" s="5"/>
      <c r="J95" s="5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</row>
    <row r="96" spans="1:138">
      <c r="A96" s="6"/>
      <c r="B96" s="6"/>
      <c r="C96" s="6"/>
      <c r="D96" s="6"/>
      <c r="E96" s="6"/>
      <c r="F96" s="6"/>
      <c r="G96" s="5"/>
      <c r="H96" s="5"/>
      <c r="I96" s="5"/>
      <c r="J96" s="5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</row>
    <row r="97" spans="1:138">
      <c r="A97" s="6"/>
      <c r="B97" s="6"/>
      <c r="C97" s="6"/>
      <c r="D97" s="6"/>
      <c r="E97" s="6"/>
      <c r="F97" s="6"/>
      <c r="G97" s="5"/>
      <c r="H97" s="5"/>
      <c r="I97" s="5"/>
      <c r="J97" s="5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</row>
    <row r="98" spans="1:138">
      <c r="A98" s="6"/>
      <c r="B98" s="6"/>
      <c r="C98" s="6"/>
      <c r="D98" s="6"/>
      <c r="E98" s="6"/>
      <c r="F98" s="6"/>
      <c r="G98" s="5"/>
      <c r="H98" s="5"/>
      <c r="I98" s="5"/>
      <c r="J98" s="5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</row>
    <row r="99" spans="1:138">
      <c r="A99" s="6"/>
      <c r="B99" s="6"/>
      <c r="C99" s="6"/>
      <c r="D99" s="6"/>
      <c r="E99" s="6"/>
      <c r="F99" s="6"/>
      <c r="G99" s="5"/>
      <c r="H99" s="5"/>
      <c r="I99" s="5"/>
      <c r="J99" s="5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</row>
    <row r="100" spans="1:138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</row>
    <row r="101" spans="1:138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</row>
    <row r="102" spans="1:138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</row>
    <row r="103" spans="1:138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</row>
    <row r="104" spans="1:138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</row>
    <row r="105" spans="1:138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</row>
    <row r="106" spans="1:138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</row>
    <row r="107" spans="1:138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</row>
    <row r="108" spans="1:138">
      <c r="A108" s="6"/>
      <c r="B108" s="6"/>
      <c r="C108" s="6"/>
      <c r="D108" s="6"/>
      <c r="E108" s="6"/>
      <c r="F108" s="6"/>
      <c r="G108" s="5"/>
      <c r="H108" s="5"/>
      <c r="I108" s="5"/>
      <c r="J108" s="5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</row>
    <row r="109" spans="1:138">
      <c r="A109" s="6"/>
      <c r="B109" s="6"/>
      <c r="C109" s="6"/>
      <c r="D109" s="6"/>
      <c r="E109" s="6"/>
      <c r="F109" s="6"/>
      <c r="G109" s="5"/>
      <c r="H109" s="5"/>
      <c r="I109" s="5"/>
      <c r="J109" s="5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</row>
    <row r="110" spans="1:138">
      <c r="A110" s="6"/>
      <c r="B110" s="6"/>
      <c r="C110" s="6"/>
      <c r="D110" s="6"/>
      <c r="E110" s="6"/>
      <c r="F110" s="6"/>
      <c r="G110" s="5"/>
      <c r="H110" s="5"/>
      <c r="I110" s="5"/>
      <c r="J110" s="5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</row>
    <row r="111" spans="1:138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</row>
    <row r="112" spans="1:138">
      <c r="A112" s="6"/>
      <c r="B112" s="6"/>
      <c r="C112" s="6"/>
      <c r="D112" s="6"/>
      <c r="E112" s="6"/>
      <c r="F112" s="6"/>
      <c r="G112" s="5"/>
      <c r="H112" s="5"/>
      <c r="I112" s="5"/>
      <c r="J112" s="5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</row>
    <row r="113" spans="1:138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</row>
    <row r="114" spans="1:138">
      <c r="A114" s="6"/>
      <c r="B114" s="6"/>
      <c r="C114" s="6"/>
      <c r="D114" s="6"/>
      <c r="E114" s="6"/>
      <c r="F114" s="6"/>
      <c r="G114" s="5"/>
      <c r="H114" s="5"/>
      <c r="I114" s="5"/>
      <c r="J114" s="5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</row>
    <row r="115" spans="1:138">
      <c r="A115" s="6"/>
      <c r="B115" s="6"/>
      <c r="C115" s="6"/>
      <c r="D115" s="6"/>
      <c r="E115" s="6"/>
      <c r="F115" s="6"/>
      <c r="G115" s="5"/>
      <c r="H115" s="5"/>
      <c r="I115" s="5"/>
      <c r="J115" s="5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</row>
    <row r="116" spans="1:138">
      <c r="A116" s="6"/>
      <c r="B116" s="6"/>
      <c r="C116" s="6"/>
      <c r="D116" s="6"/>
      <c r="E116" s="6"/>
      <c r="F116" s="6"/>
      <c r="G116" s="5"/>
      <c r="H116" s="5"/>
      <c r="I116" s="5"/>
      <c r="J116" s="5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</row>
    <row r="117" spans="1:138">
      <c r="A117" s="6"/>
      <c r="B117" s="6"/>
      <c r="C117" s="6"/>
      <c r="D117" s="6"/>
      <c r="E117" s="6"/>
      <c r="F117" s="6"/>
      <c r="G117" s="5"/>
      <c r="H117" s="5"/>
      <c r="I117" s="5"/>
      <c r="J117" s="5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</row>
    <row r="118" spans="1:13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</row>
    <row r="119" spans="1:13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</row>
    <row r="120" spans="1:13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</row>
    <row r="121" spans="1:13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</row>
    <row r="122" spans="1:13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</row>
    <row r="123" spans="1:13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</row>
    <row r="124" spans="1:13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</row>
    <row r="125" spans="1:13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</row>
    <row r="126" spans="1:13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</row>
    <row r="127" spans="1:13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</row>
    <row r="128" spans="1:13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</row>
    <row r="129" spans="1:13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</row>
    <row r="130" spans="1:13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</row>
    <row r="131" spans="1:13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</row>
    <row r="132" spans="1:13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</row>
    <row r="133" spans="1:13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</row>
    <row r="134" spans="1:13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</row>
    <row r="135" spans="1:13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</row>
    <row r="136" spans="1:13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</row>
    <row r="137" spans="1:13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</row>
    <row r="138" spans="1: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</row>
    <row r="139" spans="1:13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</row>
    <row r="140" spans="1:13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</row>
    <row r="141" spans="1:13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</row>
    <row r="142" spans="1:13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</row>
    <row r="143" spans="1:13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</row>
    <row r="144" spans="1:13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</row>
    <row r="145" spans="1:13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</row>
    <row r="146" spans="1:13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</row>
    <row r="147" spans="1:13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</row>
    <row r="148" spans="1:13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</row>
    <row r="149" spans="1:13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</row>
    <row r="150" spans="1:13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</row>
    <row r="151" spans="1:13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</row>
    <row r="152" spans="1:13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</row>
    <row r="153" spans="1:13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</row>
    <row r="154" spans="1:13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</row>
    <row r="155" spans="1:13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</row>
    <row r="156" spans="1:13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</row>
    <row r="157" spans="1:13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</row>
    <row r="158" spans="1:13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</row>
    <row r="159" spans="1:13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</row>
    <row r="160" spans="1:13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</row>
    <row r="161" spans="1:13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</row>
    <row r="162" spans="1:13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</row>
    <row r="163" spans="1:13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</row>
    <row r="164" spans="1:13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</row>
    <row r="165" spans="1:13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</row>
    <row r="166" spans="1:13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</row>
    <row r="167" spans="1:13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</row>
    <row r="168" spans="1:13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</row>
    <row r="169" spans="1:13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</row>
    <row r="170" spans="1:13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</row>
    <row r="171" spans="1:13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</row>
    <row r="172" spans="1:13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</row>
    <row r="173" spans="1:13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</row>
    <row r="174" spans="1:13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</row>
    <row r="175" spans="1:13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</row>
    <row r="176" spans="1:13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</row>
    <row r="177" spans="1:13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</row>
    <row r="178" spans="1:13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</row>
    <row r="179" spans="1:13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</row>
    <row r="180" spans="1:13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</row>
    <row r="181" spans="1:13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</row>
    <row r="182" spans="1:13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</row>
    <row r="183" spans="1:13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</row>
    <row r="184" spans="1:13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</row>
    <row r="185" spans="1:13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</row>
    <row r="186" spans="1:13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</row>
    <row r="187" spans="1:13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</row>
    <row r="188" spans="1:13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</row>
    <row r="189" spans="1:138">
      <c r="A189" s="5"/>
      <c r="B189" s="5"/>
      <c r="C189" s="5"/>
      <c r="D189" s="5"/>
      <c r="E189" s="5"/>
      <c r="F189" s="5"/>
      <c r="G189" s="5"/>
      <c r="H189" s="5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</row>
    <row r="190" spans="1:138">
      <c r="A190" s="5"/>
      <c r="B190" s="5"/>
      <c r="C190" s="5"/>
      <c r="D190" s="5"/>
      <c r="E190" s="5"/>
      <c r="F190" s="5"/>
      <c r="G190" s="5"/>
      <c r="H190" s="5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</row>
    <row r="191" spans="1:138">
      <c r="A191" s="5"/>
      <c r="B191" s="5"/>
      <c r="C191" s="5"/>
      <c r="D191" s="5"/>
      <c r="E191" s="5"/>
      <c r="F191" s="5"/>
      <c r="G191" s="5"/>
      <c r="H191" s="5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</row>
    <row r="192" spans="1:138">
      <c r="A192" s="5"/>
      <c r="B192" s="5"/>
      <c r="C192" s="5"/>
      <c r="D192" s="5"/>
      <c r="E192" s="5"/>
      <c r="F192" s="5"/>
      <c r="G192" s="5"/>
      <c r="H192" s="5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</row>
    <row r="193" spans="1:48">
      <c r="A193" s="5"/>
      <c r="B193" s="5"/>
      <c r="C193" s="5"/>
      <c r="D193" s="5"/>
      <c r="E193" s="5"/>
      <c r="F193" s="5"/>
      <c r="G193" s="5"/>
      <c r="H193" s="5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</row>
    <row r="194" spans="1:48">
      <c r="A194" s="5"/>
      <c r="B194" s="5"/>
      <c r="C194" s="5"/>
      <c r="D194" s="5"/>
      <c r="E194" s="5"/>
      <c r="F194" s="5"/>
      <c r="G194" s="5"/>
      <c r="H194" s="5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</row>
    <row r="195" spans="1:48">
      <c r="A195" s="5"/>
      <c r="B195" s="5"/>
      <c r="C195" s="5"/>
      <c r="D195" s="5"/>
      <c r="E195" s="5"/>
      <c r="F195" s="5"/>
      <c r="G195" s="5"/>
      <c r="H195" s="5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</row>
    <row r="196" spans="1:48">
      <c r="A196" s="5"/>
      <c r="B196" s="5"/>
      <c r="C196" s="5"/>
      <c r="D196" s="5"/>
      <c r="E196" s="5"/>
      <c r="F196" s="5"/>
      <c r="G196" s="5"/>
      <c r="H196" s="5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</row>
    <row r="197" spans="1:48">
      <c r="A197" s="5"/>
      <c r="B197" s="5"/>
      <c r="C197" s="5"/>
      <c r="D197" s="5"/>
      <c r="E197" s="5"/>
      <c r="F197" s="5"/>
      <c r="G197" s="5"/>
      <c r="H197" s="5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</row>
    <row r="198" spans="1:48">
      <c r="A198" s="5"/>
      <c r="B198" s="5"/>
      <c r="C198" s="5"/>
      <c r="D198" s="5"/>
      <c r="E198" s="5"/>
      <c r="F198" s="5"/>
      <c r="G198" s="5"/>
      <c r="H198" s="5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</row>
    <row r="199" spans="1:48">
      <c r="A199" s="5"/>
      <c r="B199" s="5"/>
      <c r="C199" s="5"/>
      <c r="D199" s="5"/>
      <c r="E199" s="5"/>
      <c r="F199" s="5"/>
      <c r="G199" s="5"/>
      <c r="H199" s="5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</row>
    <row r="200" spans="1:48">
      <c r="A200" s="5"/>
      <c r="B200" s="5"/>
      <c r="C200" s="5"/>
      <c r="D200" s="5"/>
      <c r="E200" s="5"/>
      <c r="F200" s="5"/>
      <c r="G200" s="5"/>
      <c r="H200" s="5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</row>
    <row r="201" spans="1:48">
      <c r="A201" s="5"/>
      <c r="B201" s="5"/>
      <c r="C201" s="5"/>
      <c r="D201" s="5"/>
      <c r="E201" s="5"/>
      <c r="F201" s="5"/>
      <c r="G201" s="5"/>
      <c r="H201" s="5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</row>
    <row r="202" spans="1:48">
      <c r="A202" s="5"/>
      <c r="B202" s="5"/>
      <c r="C202" s="5"/>
      <c r="D202" s="5"/>
      <c r="E202" s="5"/>
      <c r="F202" s="5"/>
      <c r="G202" s="5"/>
      <c r="H202" s="5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</row>
    <row r="203" spans="1:48">
      <c r="A203" s="5"/>
      <c r="B203" s="5"/>
      <c r="C203" s="5"/>
      <c r="D203" s="5"/>
      <c r="E203" s="5"/>
      <c r="F203" s="5"/>
      <c r="G203" s="5"/>
      <c r="H203" s="5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</row>
    <row r="204" spans="1:48">
      <c r="A204" s="5"/>
      <c r="B204" s="5"/>
      <c r="C204" s="5"/>
      <c r="D204" s="5"/>
      <c r="E204" s="5"/>
      <c r="F204" s="5"/>
      <c r="G204" s="5"/>
      <c r="H204" s="5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</row>
    <row r="205" spans="1:48">
      <c r="A205" s="5"/>
      <c r="B205" s="5"/>
      <c r="C205" s="5"/>
      <c r="D205" s="5"/>
      <c r="E205" s="5"/>
      <c r="F205" s="5"/>
      <c r="G205" s="5"/>
      <c r="H205" s="5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</row>
    <row r="206" spans="1:48">
      <c r="A206" s="5"/>
      <c r="B206" s="5"/>
      <c r="C206" s="5"/>
      <c r="D206" s="5"/>
      <c r="E206" s="5"/>
      <c r="F206" s="5"/>
      <c r="G206" s="5"/>
      <c r="H206" s="5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</row>
    <row r="207" spans="1:48">
      <c r="A207" s="5"/>
      <c r="B207" s="5"/>
      <c r="C207" s="5"/>
      <c r="D207" s="5"/>
      <c r="E207" s="5"/>
      <c r="F207" s="5"/>
      <c r="G207" s="5"/>
      <c r="H207" s="5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</row>
    <row r="208" spans="1:48">
      <c r="A208" s="5"/>
      <c r="B208" s="5"/>
      <c r="C208" s="5"/>
      <c r="D208" s="5"/>
      <c r="E208" s="5"/>
      <c r="F208" s="5"/>
      <c r="G208" s="5"/>
      <c r="H208" s="5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</row>
    <row r="209" spans="1:48">
      <c r="A209" s="5"/>
      <c r="B209" s="5"/>
      <c r="C209" s="5"/>
      <c r="D209" s="5"/>
      <c r="E209" s="5"/>
      <c r="F209" s="5"/>
      <c r="G209" s="5"/>
      <c r="H209" s="5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</row>
    <row r="210" spans="1:48">
      <c r="A210" s="5"/>
      <c r="B210" s="5"/>
      <c r="C210" s="5"/>
      <c r="D210" s="5"/>
      <c r="E210" s="5"/>
      <c r="F210" s="5"/>
      <c r="G210" s="5"/>
      <c r="H210" s="5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</row>
    <row r="211" spans="1:48">
      <c r="A211" s="5"/>
      <c r="B211" s="5"/>
      <c r="C211" s="5"/>
      <c r="D211" s="5"/>
      <c r="E211" s="5"/>
      <c r="F211" s="5"/>
      <c r="G211" s="5"/>
      <c r="H211" s="5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</row>
    <row r="212" spans="1:48">
      <c r="A212" s="5"/>
      <c r="B212" s="5"/>
      <c r="C212" s="5"/>
      <c r="D212" s="5"/>
      <c r="E212" s="5"/>
      <c r="F212" s="5"/>
      <c r="G212" s="5"/>
      <c r="H212" s="5"/>
    </row>
    <row r="213" spans="1:48">
      <c r="A213" s="5"/>
      <c r="B213" s="5"/>
      <c r="C213" s="5"/>
      <c r="D213" s="5"/>
      <c r="E213" s="5"/>
      <c r="F213" s="5"/>
      <c r="G213" s="5"/>
      <c r="H213" s="5"/>
    </row>
    <row r="214" spans="1:48">
      <c r="A214" s="5"/>
      <c r="B214" s="5"/>
      <c r="C214" s="5"/>
      <c r="D214" s="5"/>
      <c r="E214" s="5"/>
      <c r="F214" s="5"/>
      <c r="G214" s="5"/>
      <c r="H214" s="5"/>
    </row>
    <row r="215" spans="1:48">
      <c r="A215" s="5"/>
      <c r="B215" s="5"/>
      <c r="C215" s="5"/>
      <c r="D215" s="5"/>
      <c r="E215" s="5"/>
      <c r="F215" s="5"/>
      <c r="G215" s="5"/>
      <c r="H215" s="5"/>
    </row>
    <row r="216" spans="1:48">
      <c r="A216" s="5"/>
      <c r="B216" s="5"/>
      <c r="C216" s="5"/>
      <c r="D216" s="5"/>
      <c r="E216" s="5"/>
      <c r="F216" s="5"/>
      <c r="G216" s="5"/>
      <c r="H216" s="5"/>
    </row>
    <row r="217" spans="1:48">
      <c r="A217" s="5"/>
      <c r="B217" s="5"/>
      <c r="C217" s="5"/>
      <c r="D217" s="5"/>
      <c r="E217" s="5"/>
      <c r="F217" s="5"/>
      <c r="G217" s="5"/>
      <c r="H217" s="5"/>
    </row>
    <row r="218" spans="1:48">
      <c r="A218" s="5"/>
      <c r="B218" s="5"/>
      <c r="C218" s="5"/>
      <c r="D218" s="5"/>
      <c r="E218" s="5"/>
      <c r="F218" s="5"/>
      <c r="G218" s="5"/>
      <c r="H218" s="5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H39" sqref="H39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69"/>
      <c r="B3" s="369"/>
      <c r="C3" s="369"/>
      <c r="D3" s="369"/>
      <c r="E3" s="369"/>
      <c r="F3" s="369"/>
    </row>
    <row r="4" spans="1:8" ht="26.1" customHeight="1">
      <c r="A4" s="369"/>
      <c r="B4" s="577" t="s">
        <v>157</v>
      </c>
      <c r="C4" s="386" t="s">
        <v>154</v>
      </c>
      <c r="D4" s="386"/>
      <c r="E4" s="386" t="s">
        <v>151</v>
      </c>
      <c r="F4" s="386"/>
      <c r="H4" s="9" t="s">
        <v>177</v>
      </c>
    </row>
    <row r="5" spans="1:8" ht="38.65" customHeight="1">
      <c r="A5" s="369"/>
      <c r="B5" s="578"/>
      <c r="C5" s="387" t="s">
        <v>28</v>
      </c>
      <c r="D5" s="387" t="s">
        <v>29</v>
      </c>
      <c r="E5" s="387" t="s">
        <v>28</v>
      </c>
      <c r="F5" s="387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219</v>
      </c>
      <c r="C21" s="260">
        <f>'Distrib - regím. Altas nuevas'!$I$42</f>
        <v>1045.276232481451</v>
      </c>
      <c r="D21" s="260">
        <f>'Distrib - regím. Altas nuevas'!$I$44</f>
        <v>1450.8972126329304</v>
      </c>
      <c r="E21" s="260">
        <f>'Distrib - regím. Altas nuevas'!$O$42</f>
        <v>1019.1123253989014</v>
      </c>
      <c r="F21" s="260">
        <f>'Distrib - regím. Altas nuevas'!$O$44</f>
        <v>1364.3076798401435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2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2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2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2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2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220</v>
      </c>
      <c r="C38" s="100">
        <f>C21/C45-1</f>
        <v>4.0645360626662352E-2</v>
      </c>
      <c r="D38" s="100">
        <f>D21/D45-1</f>
        <v>-2.0175674244560238E-4</v>
      </c>
      <c r="E38" s="100">
        <f>E21/E45-1</f>
        <v>4.0409508028239394E-2</v>
      </c>
      <c r="F38" s="100">
        <f>F21/F45-1</f>
        <v>1.8094473262498356E-2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201</v>
      </c>
    </row>
    <row r="42" spans="1:15" ht="23.85" customHeight="1">
      <c r="B42" s="13" t="s">
        <v>221</v>
      </c>
      <c r="K42" s="310"/>
      <c r="L42" s="310"/>
      <c r="M42" s="310"/>
      <c r="N42" s="310"/>
      <c r="O42" s="299"/>
    </row>
    <row r="43" spans="1:15" ht="35.65" customHeight="1">
      <c r="A43" s="245"/>
      <c r="B43" s="526"/>
      <c r="C43" s="461" t="s">
        <v>158</v>
      </c>
      <c r="D43" s="461"/>
      <c r="E43" s="461" t="s">
        <v>159</v>
      </c>
      <c r="F43" s="462"/>
      <c r="G43" s="521"/>
      <c r="H43" s="302"/>
      <c r="I43" s="302"/>
      <c r="K43" s="310"/>
      <c r="L43" s="310"/>
      <c r="M43" s="310"/>
      <c r="N43" s="310"/>
      <c r="O43" s="299"/>
    </row>
    <row r="44" spans="1:15">
      <c r="A44" s="245"/>
      <c r="B44" s="526"/>
      <c r="C44" s="461" t="s">
        <v>28</v>
      </c>
      <c r="D44" s="461" t="s">
        <v>29</v>
      </c>
      <c r="E44" s="461" t="s">
        <v>28</v>
      </c>
      <c r="F44" s="462" t="s">
        <v>29</v>
      </c>
      <c r="G44" s="521"/>
      <c r="H44" s="302"/>
      <c r="I44" s="302"/>
      <c r="K44" s="310"/>
      <c r="L44" s="311"/>
      <c r="M44" s="311"/>
      <c r="N44" s="310"/>
      <c r="O44" s="309"/>
    </row>
    <row r="45" spans="1:15" ht="21.4" customHeight="1">
      <c r="A45" s="245"/>
      <c r="B45" s="526"/>
      <c r="C45" s="463">
        <v>1004.45</v>
      </c>
      <c r="D45" s="463">
        <v>1451.19</v>
      </c>
      <c r="E45" s="461">
        <v>979.53</v>
      </c>
      <c r="F45" s="464">
        <v>1340.06</v>
      </c>
      <c r="G45" s="521"/>
      <c r="H45" s="302"/>
      <c r="I45" s="302"/>
      <c r="K45" s="310"/>
      <c r="L45" s="310"/>
      <c r="M45" s="310"/>
      <c r="N45" s="310"/>
      <c r="O45" s="299"/>
    </row>
    <row r="46" spans="1:15" ht="19.7" customHeight="1">
      <c r="A46" s="245"/>
      <c r="B46" s="526"/>
      <c r="C46" s="461"/>
      <c r="D46" s="461"/>
      <c r="E46" s="461"/>
      <c r="F46" s="462"/>
      <c r="G46" s="521"/>
      <c r="H46" s="302"/>
      <c r="I46" s="302"/>
      <c r="K46" s="310"/>
      <c r="L46" s="310"/>
      <c r="M46" s="310"/>
      <c r="N46" s="310"/>
      <c r="O46" s="299"/>
    </row>
    <row r="47" spans="1:15">
      <c r="A47" s="245"/>
      <c r="B47" s="526"/>
      <c r="C47" s="461"/>
      <c r="D47" s="461"/>
      <c r="E47" s="461"/>
      <c r="F47" s="462"/>
      <c r="G47" s="521"/>
      <c r="H47" s="302"/>
      <c r="I47" s="302"/>
      <c r="K47" s="310"/>
      <c r="L47" s="310"/>
      <c r="M47" s="310"/>
      <c r="N47" s="310"/>
      <c r="O47" s="299"/>
    </row>
    <row r="48" spans="1:15">
      <c r="A48" s="245"/>
      <c r="B48" s="445"/>
      <c r="C48" s="445"/>
      <c r="D48" s="445"/>
      <c r="E48" s="445"/>
      <c r="F48" s="445"/>
      <c r="G48" s="521"/>
      <c r="H48" s="468"/>
      <c r="I48" s="410"/>
      <c r="K48" s="310"/>
      <c r="L48" s="310"/>
      <c r="M48" s="310"/>
      <c r="N48" s="310"/>
      <c r="O48" s="299"/>
    </row>
    <row r="49" spans="1:15">
      <c r="A49" s="245"/>
      <c r="B49" s="445"/>
      <c r="C49" s="445"/>
      <c r="D49" s="445"/>
      <c r="E49" s="445"/>
      <c r="F49" s="445"/>
      <c r="G49" s="521"/>
      <c r="H49" s="302"/>
      <c r="I49" s="302"/>
      <c r="K49" s="310"/>
      <c r="L49" s="310"/>
      <c r="M49" s="310"/>
      <c r="N49" s="310"/>
      <c r="O49" s="299"/>
    </row>
    <row r="50" spans="1:15">
      <c r="A50" s="245"/>
      <c r="B50" s="445"/>
      <c r="C50" s="445"/>
      <c r="D50" s="445"/>
      <c r="E50" s="445"/>
      <c r="F50" s="445"/>
      <c r="G50" s="521"/>
      <c r="H50" s="302"/>
      <c r="I50" s="301"/>
      <c r="K50" s="299"/>
      <c r="L50" s="299"/>
      <c r="M50" s="299"/>
      <c r="N50" s="299"/>
      <c r="O50" s="299"/>
    </row>
    <row r="51" spans="1:15">
      <c r="A51" s="245"/>
      <c r="B51" s="445"/>
      <c r="C51" s="445"/>
      <c r="D51" s="445"/>
      <c r="E51" s="445"/>
      <c r="F51" s="445"/>
      <c r="G51" s="521"/>
      <c r="H51" s="302"/>
      <c r="I51" s="301"/>
      <c r="K51" s="299"/>
      <c r="L51" s="299"/>
      <c r="M51" s="299"/>
      <c r="N51" s="299"/>
      <c r="O51" s="299"/>
    </row>
    <row r="52" spans="1:15">
      <c r="A52" s="245"/>
      <c r="B52" s="445"/>
      <c r="C52" s="445"/>
      <c r="D52" s="445"/>
      <c r="E52" s="445"/>
      <c r="F52" s="445"/>
      <c r="G52" s="521"/>
      <c r="H52" s="409"/>
      <c r="I52" s="301"/>
      <c r="K52" s="299"/>
      <c r="L52" s="299"/>
      <c r="M52" s="299"/>
      <c r="N52" s="299"/>
      <c r="O52" s="299"/>
    </row>
    <row r="53" spans="1:15">
      <c r="A53" s="245"/>
      <c r="B53" s="445"/>
      <c r="C53" s="445"/>
      <c r="D53" s="445"/>
      <c r="E53" s="445"/>
      <c r="F53" s="445"/>
      <c r="G53" s="521"/>
      <c r="H53" s="302"/>
      <c r="I53" s="301"/>
      <c r="K53" s="302"/>
      <c r="L53" s="299"/>
      <c r="M53" s="299"/>
      <c r="N53" s="299"/>
      <c r="O53" s="299"/>
    </row>
    <row r="54" spans="1:15">
      <c r="B54" s="446"/>
      <c r="C54" s="445"/>
      <c r="D54" s="445"/>
      <c r="E54" s="445"/>
      <c r="F54" s="445"/>
      <c r="G54" s="438"/>
      <c r="H54" s="301"/>
      <c r="I54" s="301"/>
      <c r="K54" s="302"/>
      <c r="L54" s="302"/>
      <c r="M54" s="302"/>
      <c r="N54" s="302"/>
      <c r="O54" s="302"/>
    </row>
    <row r="55" spans="1:15">
      <c r="B55" s="446"/>
      <c r="C55" s="446"/>
      <c r="D55" s="446"/>
      <c r="E55" s="446"/>
      <c r="F55" s="446"/>
      <c r="G55" s="438"/>
      <c r="H55" s="301"/>
      <c r="I55" s="301"/>
    </row>
    <row r="56" spans="1:15">
      <c r="B56" s="446"/>
      <c r="C56" s="446"/>
      <c r="D56" s="446"/>
      <c r="E56" s="446"/>
      <c r="F56" s="446"/>
      <c r="G56" s="301"/>
    </row>
    <row r="57" spans="1:15">
      <c r="B57" s="527"/>
      <c r="C57" s="527"/>
      <c r="D57" s="527"/>
      <c r="E57" s="527"/>
      <c r="F57" s="527"/>
      <c r="G57" s="301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2022-07-19T10:23:36Z</dcterms:modified>
</cp:coreProperties>
</file>