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5\Agosto\"/>
    </mc:Choice>
  </mc:AlternateContent>
  <xr:revisionPtr revIDLastSave="0" documentId="13_ncr:1_{6C83E403-925A-4DCA-B1F9-3D453C6EA5F4}" xr6:coauthVersionLast="47" xr6:coauthVersionMax="47" xr10:uidLastSave="{00000000-0000-0000-0000-000000000000}"/>
  <bookViews>
    <workbookView xWindow="-120" yWindow="-120" windowWidth="29040" windowHeight="15720" tabRatio="779" firstSheet="1" activeTab="1" xr2:uid="{00000000-000D-0000-FFFF-FFFF00000000}"/>
  </bookViews>
  <sheets>
    <sheet name="COMPROBACIONES" sheetId="46" state="hidden" r:id="rId1"/>
    <sheet name="Portada" sheetId="24" r:id="rId2"/>
    <sheet name="Indice" sheetId="28" r:id="rId3"/>
    <sheet name="Distrib - regím. Altas nuevas" sheetId="21" r:id="rId4"/>
    <sheet name="Clase, género y edad" sheetId="26" r:id="rId5"/>
    <sheet name="Nº pens. por clases" sheetId="17" r:id="rId6"/>
    <sheet name="Importe €" sheetId="18" r:id="rId7"/>
    <sheet name="P. Media €" sheetId="19" r:id="rId8"/>
    <sheet name="Pensiones - mínimos" sheetId="27" r:id="rId9"/>
    <sheet name="Pensión media (nuevas altas)" sheetId="25" r:id="rId10"/>
    <sheet name="Número pensiones (IP-J-V)" sheetId="44" r:id="rId11"/>
    <sheet name="Número pensiones (O-FM)" sheetId="45" r:id="rId12"/>
    <sheet name="Evolución y pensión media" sheetId="16" r:id="rId13"/>
    <sheet name="Minimos prov" sheetId="23" r:id="rId14"/>
    <sheet name="Brecha de Género" sheetId="29" r:id="rId15"/>
    <sheet name="Pensionistas" sheetId="30" r:id="rId16"/>
  </sheets>
  <definedNames>
    <definedName name="_xlnm._FilterDatabase" localSheetId="11" hidden="1">'Número pensiones (O-FM)'!$J$11:$J$37</definedName>
    <definedName name="_xlnm._FilterDatabase" localSheetId="15" hidden="1">Pensionistas!$M$30:$N$30</definedName>
    <definedName name="Z_095303A4_F530_4C5F_9C72_91CCE7168F23_.wvu.Cols" localSheetId="11" hidden="1">'Número pensiones (O-FM)'!#REF!,'Número pensiones (O-FM)'!#REF!,'Número pensiones (O-FM)'!#REF!</definedName>
    <definedName name="Z_095303A4_F530_4C5F_9C72_91CCE7168F23_.wvu.FilterData" localSheetId="11" hidden="1">'Número pensiones (O-FM)'!$F$10:$I$10</definedName>
    <definedName name="Z_095303A4_F530_4C5F_9C72_91CCE7168F23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1" hidden="1">'Número pensiones (O-FM)'!$F$10:$I$10</definedName>
    <definedName name="Z_C90E6D43_8625_4133_AC85_82C4D77BFFB6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30" l="1"/>
  <c r="F53" i="30"/>
  <c r="G53" i="30"/>
  <c r="H53" i="30"/>
  <c r="I53" i="30"/>
  <c r="I20" i="46"/>
  <c r="G29" i="46"/>
  <c r="E30" i="46"/>
  <c r="D17" i="46"/>
  <c r="I17" i="46" s="1"/>
  <c r="D18" i="46"/>
  <c r="I18" i="46" s="1"/>
  <c r="D19" i="46"/>
  <c r="I19" i="46" s="1"/>
  <c r="D20" i="46"/>
  <c r="D21" i="46"/>
  <c r="I21" i="46" s="1"/>
  <c r="D22" i="46"/>
  <c r="I22" i="46" s="1"/>
  <c r="D8" i="46"/>
  <c r="I8" i="46" s="1"/>
  <c r="E8" i="46"/>
  <c r="G8" i="46"/>
  <c r="D9" i="46"/>
  <c r="I9" i="46" s="1"/>
  <c r="E9" i="46"/>
  <c r="G9" i="46"/>
  <c r="D10" i="46"/>
  <c r="I10" i="46" s="1"/>
  <c r="E10" i="46"/>
  <c r="G10" i="46"/>
  <c r="D11" i="46"/>
  <c r="I11" i="46" s="1"/>
  <c r="E11" i="46"/>
  <c r="G11" i="46"/>
  <c r="D12" i="46"/>
  <c r="I12" i="46" s="1"/>
  <c r="E12" i="46"/>
  <c r="G12" i="46"/>
  <c r="G32" i="46"/>
  <c r="G31" i="46"/>
  <c r="G30" i="46"/>
  <c r="G28" i="46"/>
  <c r="G27" i="46"/>
  <c r="G7" i="46"/>
  <c r="L36" i="19" a="1"/>
  <c r="L36" i="19" s="1"/>
  <c r="F28" i="46" s="1"/>
  <c r="M36" i="19" a="1"/>
  <c r="M36" i="19" s="1"/>
  <c r="F29" i="46" s="1"/>
  <c r="N36" i="19" a="1"/>
  <c r="N36" i="19" s="1"/>
  <c r="F30" i="46" s="1"/>
  <c r="O36" i="19" a="1"/>
  <c r="O36" i="19" s="1"/>
  <c r="F31" i="46" s="1"/>
  <c r="P36" i="19" a="1"/>
  <c r="P36" i="19" s="1"/>
  <c r="F32" i="46" s="1"/>
  <c r="K36" i="19" a="1"/>
  <c r="K36" i="19" s="1"/>
  <c r="F27" i="46" s="1"/>
  <c r="L30" i="18" a="1"/>
  <c r="L30" i="18" s="1"/>
  <c r="E18" i="46" s="1"/>
  <c r="M30" i="18" a="1"/>
  <c r="M30" i="18" s="1"/>
  <c r="E19" i="46" s="1"/>
  <c r="N30" i="18" a="1"/>
  <c r="N30" i="18" s="1"/>
  <c r="E20" i="46" s="1"/>
  <c r="O30" i="18" a="1"/>
  <c r="O30" i="18" s="1"/>
  <c r="E21" i="46" s="1"/>
  <c r="P30" i="18" a="1"/>
  <c r="P30" i="18" s="1"/>
  <c r="E22" i="46" s="1"/>
  <c r="K30" i="18" a="1"/>
  <c r="K30" i="18" s="1"/>
  <c r="E17" i="46" s="1"/>
  <c r="M31" i="17" a="1"/>
  <c r="M31" i="17" s="1"/>
  <c r="F8" i="46" s="1"/>
  <c r="N31" i="17" a="1"/>
  <c r="N31" i="17" s="1"/>
  <c r="F9" i="46" s="1"/>
  <c r="O31" i="17" a="1"/>
  <c r="O31" i="17" s="1"/>
  <c r="F10" i="46" s="1"/>
  <c r="P31" i="17" a="1"/>
  <c r="P31" i="17" s="1"/>
  <c r="F11" i="46" s="1"/>
  <c r="Q31" i="17" a="1"/>
  <c r="Q31" i="17" s="1"/>
  <c r="F12" i="46" s="1"/>
  <c r="L31" i="17" a="1"/>
  <c r="L31" i="17" s="1"/>
  <c r="F7" i="46" s="1"/>
  <c r="E31" i="46"/>
  <c r="E29" i="46"/>
  <c r="E28" i="46"/>
  <c r="E27" i="46"/>
  <c r="E7" i="46"/>
  <c r="E32" i="46"/>
  <c r="D32" i="46"/>
  <c r="I32" i="46" s="1"/>
  <c r="D31" i="46"/>
  <c r="I31" i="46" s="1"/>
  <c r="D30" i="46"/>
  <c r="I30" i="46" s="1"/>
  <c r="D29" i="46"/>
  <c r="I29" i="46" s="1"/>
  <c r="D28" i="46"/>
  <c r="I28" i="46" s="1"/>
  <c r="D27" i="46"/>
  <c r="I27" i="46" s="1"/>
  <c r="D7" i="46"/>
  <c r="I7" i="46" s="1"/>
  <c r="B5" i="45"/>
  <c r="C12" i="27" l="1"/>
  <c r="E43" i="25"/>
  <c r="F43" i="25"/>
  <c r="D43" i="25"/>
  <c r="C43" i="25"/>
  <c r="E68" i="23"/>
  <c r="F68" i="23"/>
  <c r="G68" i="23"/>
  <c r="F42" i="25" l="1"/>
  <c r="E42" i="25"/>
  <c r="D42" i="25"/>
  <c r="C42" i="25"/>
  <c r="C4" i="23"/>
  <c r="B5" i="16"/>
  <c r="F75" i="29" l="1"/>
  <c r="L4" i="30"/>
  <c r="C41" i="25"/>
  <c r="D41" i="25"/>
  <c r="E41" i="25"/>
  <c r="F41" i="25"/>
  <c r="I51" i="30"/>
  <c r="G51" i="30"/>
  <c r="E51" i="30"/>
  <c r="C24" i="25" l="1"/>
  <c r="C44" i="25" s="1"/>
  <c r="S52" i="30"/>
  <c r="E25" i="30"/>
  <c r="G25" i="30"/>
  <c r="H25" i="30"/>
  <c r="I25" i="30"/>
  <c r="D24" i="25"/>
  <c r="E24" i="25"/>
  <c r="F24" i="25"/>
  <c r="D39" i="25"/>
  <c r="E39" i="25"/>
  <c r="F39" i="25"/>
  <c r="D40" i="25"/>
  <c r="E40" i="25"/>
  <c r="F40" i="25"/>
  <c r="C39" i="25"/>
  <c r="C40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4" i="25"/>
  <c r="E44" i="25"/>
  <c r="D44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<sst xmlns="http://schemas.openxmlformats.org/spreadsheetml/2006/main" count="913" uniqueCount="242">
  <si>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</si>
  <si>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</si>
  <si>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</si>
  <si>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</si>
  <si>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</si>
  <si>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</si>
  <si>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</si>
  <si>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</si>
  <si>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</si>
  <si>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</si>
  <si>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</si>
  <si>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</si>
  <si>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</si>
  <si>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</si>
  <si>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</si>
  <si>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</si>
  <si>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</si>
  <si>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</si>
  <si>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</si>
  <si>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</si>
  <si>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</si>
  <si>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</si>
  <si>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</si>
  <si>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</si>
  <si>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</si>
  <si>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</si>
  <si>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</si>
  <si>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</si>
  <si>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</si>
  <si>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</si>
  <si>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</si>
  <si>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</si>
  <si>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</si>
  <si>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</si>
  <si>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</si>
  <si>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</si>
  <si>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</si>
  <si>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</si>
  <si>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</si>
  <si>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</si>
  <si>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</si>
  <si>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</si>
  <si>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</si>
  <si>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</si>
  <si>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</si>
  <si>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</si>
  <si>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</si>
  <si>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</si>
  <si>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</si>
  <si>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</si>
  <si>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</si>
  <si>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</si>
  <si>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</si>
  <si>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</si>
  <si>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</si>
  <si>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</si>
  <si>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</si>
  <si>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</si>
  <si>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</si>
  <si>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</si>
  <si>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</si>
  <si>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</si>
  <si>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</si>
  <si>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</si>
  <si>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</si>
  <si>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</si>
  <si>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</si>
  <si>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</si>
  <si>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</si>
  <si>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</si>
  <si>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</si>
  <si>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</si>
  <si>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</si>
  <si>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</si>
  <si>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</si>
  <si>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</si>
  <si>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</si>
  <si>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</si>
  <si>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</si>
  <si>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</si>
  <si>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</si>
  <si>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</si>
  <si>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</si>
  <si>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</si>
  <si>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</si>
  <si>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</si>
  <si>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</si>
  <si>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</si>
  <si>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</si>
  <si>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</si>
  <si>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</si>
  <si>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</si>
  <si>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</si>
  <si>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</si>
  <si>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</si>
  <si>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</si>
  <si>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</si>
  <si>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</si>
  <si>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</si>
  <si>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</si>
  <si>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</si>
  <si>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</si>
  <si>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</si>
  <si>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</si>
  <si>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</si>
  <si>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</si>
  <si>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</si>
  <si>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</si>
  <si>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</si>
  <si>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</si>
  <si>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</si>
  <si>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</si>
  <si>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</si>
  <si>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</si>
  <si>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</si>
  <si>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</si>
  <si>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</si>
  <si>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</si>
  <si>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</si>
  <si>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</si>
  <si>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</si>
  <si>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</si>
  <si>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</si>
  <si>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</si>
  <si>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</si>
  <si>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</si>
  <si>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</si>
  <si>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</si>
  <si>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</si>
  <si>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</si>
  <si>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</si>
  <si>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</si>
  <si>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</si>
  <si>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</si>
  <si>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</si>
  <si>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</si>
  <si>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</si>
  <si>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</si>
  <si>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</si>
  <si>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</si>
  <si>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</si>
  <si>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</si>
  <si>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</si>
  <si>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</si>
  <si>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</si>
  <si>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</si>
  <si>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</si>
  <si>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</si>
  <si>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</si>
  <si>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</si>
  <si>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</si>
  <si>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</si>
  <si>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</si>
  <si>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</si>
  <si>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</si>
  <si>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</si>
  <si>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</si>
  <si>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</si>
  <si>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</si>
  <si>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</si>
  <si>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</si>
  <si>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</si>
  <si>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</si>
  <si>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</si>
  <si>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</si>
  <si>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</si>
  <si>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</si>
  <si>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</si>
  <si>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</si>
  <si>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</si>
  <si>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</si>
  <si>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</si>
  <si>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</si>
  <si>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</si>
  <si>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</si>
  <si>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</si>
  <si>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</si>
  <si>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</si>
  <si>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</si>
  <si>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</si>
  <si>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</si>
  <si>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</si>
  <si>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</si>
  <si>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</si>
  <si>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</si>
  <si>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</si>
  <si>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</si>
  <si>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</si>
  <si>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</si>
  <si>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</si>
  <si>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</si>
  <si>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</si>
  <si>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</si>
  <si>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</si>
  <si>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</si>
  <si>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</si>
  <si>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</si>
  <si>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</si>
  <si>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</si>
  <si>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</si>
  <si>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</si>
  <si>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</si>
  <si>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</si>
  <si>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</si>
  <si>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</si>
  <si>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</si>
  <si>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</si>
  <si>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</si>
  <si>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</si>
  <si>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</si>
  <si>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</si>
  <si>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</si>
  <si>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</si>
  <si>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</si>
  <si>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</si>
  <si>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</si>
  <si>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</si>
  <si>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2008-2024 Pensión media de las altas acumuladas de cada año</t>
  </si>
  <si>
    <t>PENSIONES CONTRIBUTIVAS EN VIGOR A 1 DE AGOSTO DE 2025</t>
  </si>
  <si>
    <t>JULIO 2025</t>
  </si>
  <si>
    <t>Datos a 1 de Agosto de 2025</t>
  </si>
  <si>
    <t xml:space="preserve">  1 de agosto de 2025</t>
  </si>
  <si>
    <t>Julio 2025</t>
  </si>
  <si>
    <t>Julio 2025 (2)</t>
  </si>
  <si>
    <t>(2) Incremento sobre Julio 2024</t>
  </si>
  <si>
    <t>1 de agosto de 2025</t>
  </si>
  <si>
    <t>Datos a 01 de agosto de 2025</t>
  </si>
  <si>
    <t>PENSIONISTAS DEL SISTEMA DE SEGURIDAD SOCIAL  A 1 DE AGOSTO DE 2025</t>
  </si>
  <si>
    <t>PENSION MEDIA</t>
  </si>
  <si>
    <t>Distrib - regím.
 Altas nuevas</t>
  </si>
  <si>
    <t>Clase, género 
y edad</t>
  </si>
  <si>
    <t>Nº pens.
 por clases</t>
  </si>
  <si>
    <t>Número
 pensiones</t>
  </si>
  <si>
    <t>Importe €</t>
  </si>
  <si>
    <t>Distrib - regím. 
Altas nuevas</t>
  </si>
  <si>
    <t>Clase, género
 y edad</t>
  </si>
  <si>
    <t>P. Media €</t>
  </si>
  <si>
    <t xml:space="preserve">Número
 pensiones </t>
  </si>
  <si>
    <t>NUMERO DE PENSIONES</t>
  </si>
  <si>
    <t>IMPORTE DE PENSIONES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</si>
  <si>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</si>
  <si>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42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</si>
</sst>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1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96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3" fontId="68" fillId="116" borderId="18" xfId="7" applyNumberFormat="1" applyFont="1" applyFill="1" applyBorder="1" applyAlignment="1">
      <alignment horizontal="right"/>
    </xf>
    <xf numFmtId="3" fontId="68" fillId="115" borderId="18" xfId="7" applyNumberFormat="1" applyFont="1" applyFill="1" applyBorder="1" applyAlignment="1">
      <alignment horizontal="right"/>
    </xf>
    <xf numFmtId="0" fontId="55" fillId="0" borderId="0" xfId="242" applyFont="1" applyAlignment="1">
      <alignment horizontal="centerContinuous"/>
    </xf>
    <xf numFmtId="0" fontId="68" fillId="119" borderId="18" xfId="242" applyFont="1" applyFill="1" applyBorder="1" applyAlignment="1">
      <alignment horizontal="centerContinuous" vertical="center" wrapText="1"/>
    </xf>
    <xf numFmtId="4" fontId="68" fillId="119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4" borderId="18" xfId="242" applyFont="1" applyFill="1" applyBorder="1" applyAlignment="1">
      <alignment horizontal="center" vertical="center" wrapText="1"/>
    </xf>
    <xf numFmtId="4" fontId="68" fillId="124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4" borderId="0" xfId="242" applyNumberFormat="1" applyFont="1" applyFill="1" applyAlignment="1">
      <alignment horizontal="right" indent="1"/>
    </xf>
    <xf numFmtId="4" fontId="68" fillId="124" borderId="0" xfId="242" applyNumberFormat="1" applyFont="1" applyFill="1" applyAlignment="1">
      <alignment horizontal="right" indent="1"/>
    </xf>
    <xf numFmtId="3" fontId="68" fillId="117" borderId="0" xfId="242" applyNumberFormat="1" applyFont="1" applyFill="1" applyAlignment="1">
      <alignment horizontal="right" indent="1"/>
    </xf>
    <xf numFmtId="4" fontId="68" fillId="117" borderId="0" xfId="242" applyNumberFormat="1" applyFont="1" applyFill="1" applyAlignment="1">
      <alignment horizontal="right" indent="1"/>
    </xf>
    <xf numFmtId="3" fontId="68" fillId="125" borderId="18" xfId="242" applyNumberFormat="1" applyFont="1" applyFill="1" applyBorder="1" applyAlignment="1">
      <alignment horizontal="right" vertical="center" indent="1"/>
    </xf>
    <xf numFmtId="4" fontId="68" fillId="125" borderId="18" xfId="242" applyNumberFormat="1" applyFont="1" applyFill="1" applyBorder="1" applyAlignment="1">
      <alignment horizontal="right" vertical="center" indent="1"/>
    </xf>
    <xf numFmtId="3" fontId="68" fillId="115" borderId="18" xfId="242" applyNumberFormat="1" applyFont="1" applyFill="1" applyBorder="1" applyAlignment="1">
      <alignment horizontal="right" vertical="center" indent="1"/>
    </xf>
    <xf numFmtId="4" fontId="68" fillId="115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4" fontId="0" fillId="0" borderId="0" xfId="0" applyNumberFormat="1"/>
    <xf numFmtId="0" fontId="150" fillId="0" borderId="0" xfId="0" applyFont="1"/>
    <xf numFmtId="0" fontId="150" fillId="0" borderId="18" xfId="0" applyFont="1" applyBorder="1"/>
    <xf numFmtId="0" fontId="150" fillId="124" borderId="18" xfId="0" applyFont="1" applyFill="1" applyBorder="1" applyAlignment="1">
      <alignment horizontal="center" vertical="center" wrapText="1"/>
    </xf>
    <xf numFmtId="3" fontId="150" fillId="124" borderId="18" xfId="0" applyNumberFormat="1" applyFont="1" applyFill="1" applyBorder="1" applyAlignment="1">
      <alignment horizontal="center" vertical="center" wrapText="1"/>
    </xf>
    <xf numFmtId="0" fontId="55" fillId="31" borderId="18" xfId="7" applyFont="1" applyFill="1" applyBorder="1" applyAlignment="1">
      <alignment vertical="center"/>
    </xf>
    <xf numFmtId="3" fontId="0" fillId="0" borderId="18" xfId="0" applyNumberFormat="1" applyBorder="1"/>
    <xf numFmtId="3" fontId="150" fillId="0" borderId="18" xfId="0" applyNumberFormat="1" applyFont="1" applyBorder="1"/>
    <xf numFmtId="3" fontId="150" fillId="124" borderId="18" xfId="0" applyNumberFormat="1" applyFont="1" applyFill="1" applyBorder="1" applyAlignment="1">
      <alignment horizontal="center" vertical="center"/>
    </xf>
    <xf numFmtId="0" fontId="150" fillId="0" borderId="29" xfId="0" applyFont="1" applyBorder="1" applyAlignment="1">
      <alignment textRotation="45"/>
    </xf>
    <xf numFmtId="0" fontId="0" fillId="0" borderId="26" xfId="0" applyBorder="1" applyAlignment="1">
      <alignment horizontal="right" textRotation="45" wrapText="1"/>
    </xf>
    <xf numFmtId="3" fontId="138" fillId="127" borderId="18" xfId="0" applyNumberFormat="1" applyFont="1" applyFill="1" applyBorder="1"/>
    <xf numFmtId="4" fontId="138" fillId="127" borderId="18" xfId="0" applyNumberFormat="1" applyFont="1" applyFill="1" applyBorder="1"/>
    <xf numFmtId="0" fontId="150" fillId="0" borderId="26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0" fontId="145" fillId="126" borderId="18" xfId="0" applyFont="1" applyFill="1" applyBorder="1" applyAlignment="1">
      <alignment horizontal="center"/>
    </xf>
    <xf numFmtId="0" fontId="145" fillId="126" borderId="18" xfId="0" applyFont="1" applyFill="1" applyBorder="1" applyAlignment="1">
      <alignment horizontal="center" vertical="center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  <xf numFmtId="0" fontId="53" fillId="0" borderId="0" xfId="17" applyFont="1" applyFill="1"/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3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CF7977"/>
      <color rgb="FFD3E2F5"/>
      <color rgb="FFBB4643"/>
      <color rgb="FF003300"/>
      <color rgb="FFC6D9F1"/>
      <color rgb="FFC76361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0.46336364222548443</c:v>
                </c:pt>
                <c:pt idx="1">
                  <c:v>0.11546920734849829</c:v>
                </c:pt>
                <c:pt idx="2">
                  <c:v>0.26713682396258448</c:v>
                </c:pt>
                <c:pt idx="3">
                  <c:v>0.15403032646343282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958207</c:v>
                </c:pt>
                <c:pt idx="1">
                  <c:v>153854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6493742</c:v>
                </c:pt>
                <c:pt idx="1">
                  <c:v>1492517</c:v>
                </c:pt>
                <c:pt idx="2">
                  <c:v>1031210</c:v>
                </c:pt>
                <c:pt idx="3">
                  <c:v>321631</c:v>
                </c:pt>
                <c:pt idx="4">
                  <c:v>46135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4657140</c:v>
                </c:pt>
                <c:pt idx="1" formatCode="#,##0">
                  <c:v>4728054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1547678</c:v>
                </c:pt>
                <c:pt idx="1">
                  <c:v>288684</c:v>
                </c:pt>
                <c:pt idx="2">
                  <c:v>273096</c:v>
                </c:pt>
                <c:pt idx="3">
                  <c:v>189899</c:v>
                </c:pt>
                <c:pt idx="4">
                  <c:v>347558</c:v>
                </c:pt>
                <c:pt idx="5">
                  <c:v>134293</c:v>
                </c:pt>
                <c:pt idx="6">
                  <c:v>581240</c:v>
                </c:pt>
                <c:pt idx="7">
                  <c:v>379965</c:v>
                </c:pt>
                <c:pt idx="8">
                  <c:v>1592162</c:v>
                </c:pt>
                <c:pt idx="9">
                  <c:v>960934</c:v>
                </c:pt>
                <c:pt idx="10">
                  <c:v>227543</c:v>
                </c:pt>
                <c:pt idx="11">
                  <c:v>696784</c:v>
                </c:pt>
                <c:pt idx="12">
                  <c:v>1173128</c:v>
                </c:pt>
                <c:pt idx="13">
                  <c:v>243306</c:v>
                </c:pt>
                <c:pt idx="14">
                  <c:v>134626</c:v>
                </c:pt>
                <c:pt idx="15">
                  <c:v>528760</c:v>
                </c:pt>
                <c:pt idx="16">
                  <c:v>68086</c:v>
                </c:pt>
                <c:pt idx="17">
                  <c:v>8885</c:v>
                </c:pt>
                <c:pt idx="18">
                  <c:v>8608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Agosto 2025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10.374.297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+ 1,63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13.620.895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+ 6,17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1.312,95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+ 4,48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1.507,55 €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+ 4,38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9.385.235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+ 1,59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AGOSTO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123824</xdr:colOff>
      <xdr:row>28</xdr:row>
      <xdr:rowOff>169861</xdr:rowOff>
    </xdr:from>
    <xdr:to>
      <xdr:col>20</xdr:col>
      <xdr:colOff>76199</xdr:colOff>
      <xdr:row>50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5BE-140B-47C7-AD45-D20311773DD8}">
  <dimension ref="C5:I32"/>
  <sheetViews>
    <sheetView showGridLines="0" workbookViewId="0">
      <selection activeCell="K34" sqref="K34"/>
    </sheetView>
  </sheetViews>
  <sheetFormatPr baseColWidth="10" defaultRowHeight="15"/>
  <cols>
    <col min="3" max="3" width="28.140625" customWidth="1"/>
    <col min="4" max="4" width="25.85546875" bestFit="1" customWidth="1"/>
    <col min="5" max="5" width="19.42578125" bestFit="1" customWidth="1"/>
    <col min="6" max="6" width="17.85546875" style="66" bestFit="1" customWidth="1"/>
    <col min="7" max="7" width="18" bestFit="1" customWidth="1"/>
    <col min="8" max="8" width="16.28515625" customWidth="1"/>
    <col min="9" max="9" width="11.42578125" customWidth="1"/>
  </cols>
  <sheetData>
    <row r="5" spans="3:9" s="514" customFormat="1" ht="38.25" customHeight="1">
      <c r="C5" s="526"/>
      <c r="D5" s="516" t="s">
        <v>229</v>
      </c>
      <c r="E5" s="516" t="s">
        <v>230</v>
      </c>
      <c r="F5" s="517" t="s">
        <v>231</v>
      </c>
      <c r="G5" s="516" t="s">
        <v>232</v>
      </c>
    </row>
    <row r="6" spans="3:9" ht="18.75">
      <c r="C6" s="527"/>
      <c r="D6" s="528" t="s">
        <v>238</v>
      </c>
      <c r="E6" s="528"/>
      <c r="F6" s="528"/>
      <c r="G6" s="528"/>
    </row>
    <row r="7" spans="3:9" ht="15" customHeight="1">
      <c r="C7" s="518" t="s">
        <v>131</v>
      </c>
      <c r="D7" s="524">
        <f>'Distrib - regím. Altas nuevas'!$E$16</f>
        <v>1035537</v>
      </c>
      <c r="E7" s="524">
        <f>'Clase, género y edad'!$I$8</f>
        <v>1035537</v>
      </c>
      <c r="F7" s="524">
        <f>'Nº pens. por clases'!$L$31</f>
        <v>1035537</v>
      </c>
      <c r="G7" s="524">
        <f>'Número pensiones (IP-J-V)'!$D$90</f>
        <v>1035537</v>
      </c>
      <c r="H7" s="66"/>
      <c r="I7" s="66">
        <f>D7</f>
        <v>1035537</v>
      </c>
    </row>
    <row r="8" spans="3:9" ht="15" customHeight="1">
      <c r="C8" s="518" t="s">
        <v>49</v>
      </c>
      <c r="D8" s="524">
        <f>'Distrib - regím. Altas nuevas'!$K$16</f>
        <v>6603397</v>
      </c>
      <c r="E8" s="524">
        <f>'Clase, género y edad'!$C$33</f>
        <v>6603397</v>
      </c>
      <c r="F8" s="524">
        <f>'Nº pens. por clases'!$M$31</f>
        <v>6603397</v>
      </c>
      <c r="G8" s="524">
        <f>'Número pensiones (IP-J-V)'!$F$90</f>
        <v>6603397</v>
      </c>
      <c r="I8" s="66">
        <f t="shared" ref="I8:I12" si="0">D8</f>
        <v>6603397</v>
      </c>
    </row>
    <row r="9" spans="3:9" ht="15" customHeight="1">
      <c r="C9" s="518" t="s">
        <v>50</v>
      </c>
      <c r="D9" s="524">
        <f>'Distrib - regím. Altas nuevas'!$Q$16</f>
        <v>2348668</v>
      </c>
      <c r="E9" s="524">
        <f>'Clase, género y edad'!$I$33</f>
        <v>2348668</v>
      </c>
      <c r="F9" s="524">
        <f>'Nº pens. por clases'!$N$31</f>
        <v>2348668</v>
      </c>
      <c r="G9" s="524">
        <f>'Número pensiones (IP-J-V)'!$H$90</f>
        <v>2348668</v>
      </c>
      <c r="I9" s="66">
        <f t="shared" si="0"/>
        <v>2348668</v>
      </c>
    </row>
    <row r="10" spans="3:9" ht="15" customHeight="1">
      <c r="C10" s="518" t="s">
        <v>104</v>
      </c>
      <c r="D10" s="524">
        <f>'Distrib - regím. Altas nuevas'!$E$32</f>
        <v>340047</v>
      </c>
      <c r="E10" s="524">
        <f>'Clase, género y edad'!$C$58</f>
        <v>340047</v>
      </c>
      <c r="F10" s="524">
        <f>'Nº pens. por clases'!$O$31</f>
        <v>340047</v>
      </c>
      <c r="G10" s="524">
        <f>'Número pensiones (O-FM)'!$D$90</f>
        <v>340047</v>
      </c>
      <c r="I10" s="66">
        <f t="shared" si="0"/>
        <v>340047</v>
      </c>
    </row>
    <row r="11" spans="3:9" ht="15" customHeight="1">
      <c r="C11" s="518" t="s">
        <v>105</v>
      </c>
      <c r="D11" s="524">
        <f>'Distrib - regím. Altas nuevas'!$K$32</f>
        <v>46648</v>
      </c>
      <c r="E11" s="524">
        <f>'Clase, género y edad'!$I$58</f>
        <v>46648</v>
      </c>
      <c r="F11" s="524">
        <f>'Nº pens. por clases'!$P$31</f>
        <v>46648</v>
      </c>
      <c r="G11" s="524">
        <f>'Número pensiones (O-FM)'!$F$90</f>
        <v>46648</v>
      </c>
      <c r="I11" s="66">
        <f t="shared" si="0"/>
        <v>46648</v>
      </c>
    </row>
    <row r="12" spans="3:9" ht="15" customHeight="1">
      <c r="C12" s="518" t="s">
        <v>143</v>
      </c>
      <c r="D12" s="524">
        <f>'Distrib - regím. Altas nuevas'!$Q$32</f>
        <v>10374297</v>
      </c>
      <c r="E12" s="524">
        <f>'Clase, género y edad'!$C$8</f>
        <v>10374297</v>
      </c>
      <c r="F12" s="524">
        <f>'Nº pens. por clases'!$Q$31</f>
        <v>10374297</v>
      </c>
      <c r="G12" s="524">
        <f>'Número pensiones (O-FM)'!$H$90</f>
        <v>10374297</v>
      </c>
      <c r="H12" s="66"/>
      <c r="I12" s="66">
        <f t="shared" si="0"/>
        <v>10374297</v>
      </c>
    </row>
    <row r="13" spans="3:9">
      <c r="C13" s="250"/>
      <c r="D13" s="250"/>
      <c r="E13" s="250"/>
      <c r="F13" s="519"/>
      <c r="G13" s="250"/>
    </row>
    <row r="14" spans="3:9">
      <c r="C14" s="250"/>
      <c r="D14" s="250"/>
      <c r="E14" s="250"/>
      <c r="F14" s="519"/>
      <c r="G14" s="250"/>
    </row>
    <row r="15" spans="3:9" s="514" customFormat="1" ht="37.5">
      <c r="C15" s="523"/>
      <c r="D15" s="516" t="s">
        <v>234</v>
      </c>
      <c r="E15" s="516" t="s">
        <v>233</v>
      </c>
      <c r="F15" s="520"/>
      <c r="G15" s="515"/>
    </row>
    <row r="16" spans="3:9" ht="18.75">
      <c r="C16" s="522"/>
      <c r="D16" s="528" t="s">
        <v>239</v>
      </c>
      <c r="E16" s="528"/>
      <c r="F16" s="519"/>
      <c r="G16" s="250"/>
    </row>
    <row r="17" spans="3:9" ht="18.75">
      <c r="C17" s="518" t="s">
        <v>131</v>
      </c>
      <c r="D17" s="524">
        <f>'Distrib - regím. Altas nuevas'!$G$16</f>
        <v>1252665.1100300001</v>
      </c>
      <c r="E17" s="524">
        <f>'Importe €'!$K$30</f>
        <v>1252665.1100300001</v>
      </c>
      <c r="F17" s="519"/>
      <c r="G17" s="250"/>
      <c r="I17" s="66">
        <f>D17</f>
        <v>1252665.1100300001</v>
      </c>
    </row>
    <row r="18" spans="3:9" ht="18.75">
      <c r="C18" s="518" t="s">
        <v>49</v>
      </c>
      <c r="D18" s="524">
        <f>'Distrib - regím. Altas nuevas'!$M$16</f>
        <v>9954976.057739988</v>
      </c>
      <c r="E18" s="524">
        <f>'Importe €'!$L$30</f>
        <v>9954976.057739988</v>
      </c>
      <c r="F18" s="519"/>
      <c r="G18" s="250"/>
      <c r="I18" s="66">
        <f t="shared" ref="I18:I22" si="1">D18</f>
        <v>9954976.057739988</v>
      </c>
    </row>
    <row r="19" spans="3:9" ht="18.75">
      <c r="C19" s="518" t="s">
        <v>50</v>
      </c>
      <c r="D19" s="524">
        <f>'Distrib - regím. Altas nuevas'!$S$16</f>
        <v>2197948.6009300025</v>
      </c>
      <c r="E19" s="524">
        <f>'Importe €'!$M$30</f>
        <v>2197948.6009300025</v>
      </c>
      <c r="F19" s="519"/>
      <c r="G19" s="519"/>
      <c r="H19" s="66"/>
      <c r="I19" s="66">
        <f t="shared" si="1"/>
        <v>2197948.6009300025</v>
      </c>
    </row>
    <row r="20" spans="3:9" ht="18.75">
      <c r="C20" s="518" t="s">
        <v>104</v>
      </c>
      <c r="D20" s="524">
        <f>'Distrib - regím. Altas nuevas'!$G$32</f>
        <v>178801.08243000007</v>
      </c>
      <c r="E20" s="524">
        <f>'Importe €'!$N$30</f>
        <v>178801.08243000007</v>
      </c>
      <c r="F20" s="519"/>
      <c r="G20" s="250"/>
      <c r="I20" s="66">
        <f t="shared" si="1"/>
        <v>178801.08243000007</v>
      </c>
    </row>
    <row r="21" spans="3:9" ht="18.75">
      <c r="C21" s="518" t="s">
        <v>105</v>
      </c>
      <c r="D21" s="524">
        <f>'Distrib - regím. Altas nuevas'!$M$32</f>
        <v>36503.806609999992</v>
      </c>
      <c r="E21" s="524">
        <f>'Importe €'!$O$30</f>
        <v>36503.806609999992</v>
      </c>
      <c r="F21" s="519"/>
      <c r="G21" s="250"/>
      <c r="I21" s="66">
        <f t="shared" si="1"/>
        <v>36503.806609999992</v>
      </c>
    </row>
    <row r="22" spans="3:9" ht="18.75">
      <c r="C22" s="518" t="s">
        <v>143</v>
      </c>
      <c r="D22" s="524">
        <f>'Distrib - regím. Altas nuevas'!$S$32</f>
        <v>13620894.657739991</v>
      </c>
      <c r="E22" s="524">
        <f>'Importe €'!$P$30</f>
        <v>13620894.657739991</v>
      </c>
      <c r="F22" s="519"/>
      <c r="G22" s="250"/>
      <c r="I22" s="66">
        <f t="shared" si="1"/>
        <v>13620894.657739991</v>
      </c>
    </row>
    <row r="23" spans="3:9">
      <c r="C23" s="250"/>
      <c r="D23" s="250"/>
      <c r="E23" s="250"/>
      <c r="F23" s="519"/>
      <c r="G23" s="250"/>
    </row>
    <row r="24" spans="3:9">
      <c r="C24" s="250"/>
      <c r="D24" s="250"/>
      <c r="E24" s="250"/>
      <c r="F24" s="519"/>
      <c r="G24" s="250"/>
    </row>
    <row r="25" spans="3:9" s="514" customFormat="1" ht="37.5">
      <c r="C25" s="526"/>
      <c r="D25" s="516" t="s">
        <v>234</v>
      </c>
      <c r="E25" s="516" t="s">
        <v>235</v>
      </c>
      <c r="F25" s="521" t="s">
        <v>236</v>
      </c>
      <c r="G25" s="516" t="s">
        <v>237</v>
      </c>
    </row>
    <row r="26" spans="3:9" ht="18.75">
      <c r="C26" s="527"/>
      <c r="D26" s="529" t="s">
        <v>228</v>
      </c>
      <c r="E26" s="529"/>
      <c r="F26" s="529"/>
      <c r="G26" s="529"/>
    </row>
    <row r="27" spans="3:9" ht="18.75">
      <c r="C27" s="518" t="s">
        <v>131</v>
      </c>
      <c r="D27" s="525">
        <f>'Distrib - regím. Altas nuevas'!$I$16</f>
        <v>1209.6768247102714</v>
      </c>
      <c r="E27" s="525">
        <f>'Clase, género y edad'!$J$8</f>
        <v>1209.6768247102714</v>
      </c>
      <c r="F27" s="525">
        <f>'P. Media €'!$K$36</f>
        <v>1209.6768247102714</v>
      </c>
      <c r="G27" s="525">
        <f>'Número pensiones (IP-J-V)'!$E$90</f>
        <v>1209.6768247102693</v>
      </c>
      <c r="H27" s="513"/>
      <c r="I27" s="513">
        <f>D27</f>
        <v>1209.6768247102714</v>
      </c>
    </row>
    <row r="28" spans="3:9" ht="18.75">
      <c r="C28" s="518" t="s">
        <v>49</v>
      </c>
      <c r="D28" s="525">
        <f>'Distrib - regím. Altas nuevas'!$O$16</f>
        <v>1507.5537723598911</v>
      </c>
      <c r="E28" s="525">
        <f>'Clase, género y edad'!$D$33</f>
        <v>1507.5537723598932</v>
      </c>
      <c r="F28" s="525">
        <f>'P. Media €'!$L$36</f>
        <v>1507.5537723598911</v>
      </c>
      <c r="G28" s="525">
        <f>'Número pensiones (IP-J-V)'!$G$90</f>
        <v>1507.5537723598907</v>
      </c>
      <c r="H28" s="513"/>
      <c r="I28" s="513">
        <f t="shared" ref="I28:I32" si="2">D28</f>
        <v>1507.5537723598911</v>
      </c>
    </row>
    <row r="29" spans="3:9" ht="18.75">
      <c r="C29" s="518" t="s">
        <v>50</v>
      </c>
      <c r="D29" s="525">
        <f>'Distrib - regím. Altas nuevas'!$U$16</f>
        <v>935.82771210320175</v>
      </c>
      <c r="E29" s="525">
        <f>'Clase, género y edad'!$J$33</f>
        <v>935.82771210319868</v>
      </c>
      <c r="F29" s="525">
        <f>'P. Media €'!$M$36</f>
        <v>935.82771210320175</v>
      </c>
      <c r="G29" s="525">
        <f>'Número pensiones (IP-J-V)'!$I$90</f>
        <v>935.82771210320197</v>
      </c>
      <c r="H29" s="513"/>
      <c r="I29" s="513">
        <f t="shared" si="2"/>
        <v>935.82771210320175</v>
      </c>
    </row>
    <row r="30" spans="3:9" ht="18.75">
      <c r="C30" s="518" t="s">
        <v>104</v>
      </c>
      <c r="D30" s="525">
        <f>'Distrib - regím. Altas nuevas'!$I$32</f>
        <v>525.8128506647613</v>
      </c>
      <c r="E30" s="525">
        <f>'Clase, género y edad'!$D$58</f>
        <v>525.81285066476119</v>
      </c>
      <c r="F30" s="525">
        <f>'P. Media €'!$N$36</f>
        <v>525.8128506647613</v>
      </c>
      <c r="G30" s="525">
        <f>'Número pensiones (O-FM)'!$E$90</f>
        <v>525.81285066475994</v>
      </c>
      <c r="H30" s="513"/>
      <c r="I30" s="513">
        <f t="shared" si="2"/>
        <v>525.8128506647613</v>
      </c>
    </row>
    <row r="31" spans="3:9" ht="18.75">
      <c r="C31" s="518" t="s">
        <v>105</v>
      </c>
      <c r="D31" s="525">
        <f>'Distrib - regím. Altas nuevas'!$O$32</f>
        <v>782.53744233407633</v>
      </c>
      <c r="E31" s="525">
        <f>'Clase, género y edad'!$J$58</f>
        <v>782.5374423340761</v>
      </c>
      <c r="F31" s="525">
        <f>'P. Media €'!$O$36</f>
        <v>782.53744233407633</v>
      </c>
      <c r="G31" s="525">
        <f>'Número pensiones (O-FM)'!$G$90</f>
        <v>782.53744233407633</v>
      </c>
      <c r="H31" s="513"/>
      <c r="I31" s="513">
        <f t="shared" si="2"/>
        <v>782.53744233407633</v>
      </c>
    </row>
    <row r="32" spans="3:9" ht="18.75">
      <c r="C32" s="518" t="s">
        <v>143</v>
      </c>
      <c r="D32" s="525">
        <f>'Distrib - regím. Altas nuevas'!$U$32</f>
        <v>1312.9462803831423</v>
      </c>
      <c r="E32" s="525">
        <f>'Clase, género y edad'!$D$8</f>
        <v>1312.9462803831427</v>
      </c>
      <c r="F32" s="525">
        <f>'P. Media €'!$P$36</f>
        <v>1312.9462803831423</v>
      </c>
      <c r="G32" s="525">
        <f>'Número pensiones (O-FM)'!$I$90</f>
        <v>1312.9462803831436</v>
      </c>
      <c r="H32" s="513"/>
      <c r="I32" s="513">
        <f t="shared" si="2"/>
        <v>1312.9462803831423</v>
      </c>
    </row>
  </sheetData>
  <mergeCells count="5">
    <mergeCell ref="C5:C6"/>
    <mergeCell ref="C25:C26"/>
    <mergeCell ref="D6:G6"/>
    <mergeCell ref="D16:E16"/>
    <mergeCell ref="D26:G26"/>
  </mergeCells>
  <conditionalFormatting sqref="D17:E17">
    <cfRule type="cellIs" dxfId="36" priority="6" operator="equal">
      <formula>$I$17</formula>
    </cfRule>
  </conditionalFormatting>
  <conditionalFormatting sqref="D18:E18">
    <cfRule type="cellIs" dxfId="35" priority="5" operator="equal">
      <formula>$I$18</formula>
    </cfRule>
  </conditionalFormatting>
  <conditionalFormatting sqref="D19:E19">
    <cfRule type="cellIs" dxfId="34" priority="4" operator="equal">
      <formula>$I$19</formula>
    </cfRule>
  </conditionalFormatting>
  <conditionalFormatting sqref="D20:E20">
    <cfRule type="cellIs" dxfId="33" priority="15" operator="equal">
      <formula>$I$20</formula>
    </cfRule>
  </conditionalFormatting>
  <conditionalFormatting sqref="D21:E21">
    <cfRule type="cellIs" dxfId="32" priority="14" operator="equal">
      <formula>$I$21</formula>
    </cfRule>
  </conditionalFormatting>
  <conditionalFormatting sqref="D22:E22">
    <cfRule type="cellIs" dxfId="31" priority="13" operator="equal">
      <formula>$I$22</formula>
    </cfRule>
  </conditionalFormatting>
  <conditionalFormatting sqref="D7:G7">
    <cfRule type="cellIs" dxfId="30" priority="2" operator="equal">
      <formula>$I$7</formula>
    </cfRule>
  </conditionalFormatting>
  <conditionalFormatting sqref="D8:G8">
    <cfRule type="cellIs" dxfId="29" priority="24" operator="equal">
      <formula>$I$8</formula>
    </cfRule>
  </conditionalFormatting>
  <conditionalFormatting sqref="D9:G9">
    <cfRule type="cellIs" dxfId="28" priority="26" operator="equal">
      <formula>$I$9</formula>
    </cfRule>
  </conditionalFormatting>
  <conditionalFormatting sqref="D10:G10">
    <cfRule type="cellIs" dxfId="27" priority="23" operator="equal">
      <formula>$I$10</formula>
    </cfRule>
  </conditionalFormatting>
  <conditionalFormatting sqref="D10:G11">
    <cfRule type="cellIs" dxfId="26" priority="22" operator="equal">
      <formula>$I$11</formula>
    </cfRule>
  </conditionalFormatting>
  <conditionalFormatting sqref="D12:G12">
    <cfRule type="cellIs" dxfId="25" priority="21" operator="equal">
      <formula>$I$12</formula>
    </cfRule>
  </conditionalFormatting>
  <conditionalFormatting sqref="D27:G27">
    <cfRule type="cellIs" dxfId="24" priority="12" operator="equal">
      <formula>$I$27</formula>
    </cfRule>
  </conditionalFormatting>
  <conditionalFormatting sqref="D28:G28">
    <cfRule type="cellIs" dxfId="23" priority="11" operator="equal">
      <formula>$I$28</formula>
    </cfRule>
  </conditionalFormatting>
  <conditionalFormatting sqref="D29:G29">
    <cfRule type="cellIs" dxfId="22" priority="10" operator="equal">
      <formula>$I$29</formula>
    </cfRule>
  </conditionalFormatting>
  <conditionalFormatting sqref="D30:G30">
    <cfRule type="cellIs" dxfId="21" priority="9" operator="equal">
      <formula>$I$30</formula>
    </cfRule>
  </conditionalFormatting>
  <conditionalFormatting sqref="D31:G31">
    <cfRule type="cellIs" dxfId="20" priority="8" operator="equal">
      <formula>$I$31</formula>
    </cfRule>
  </conditionalFormatting>
  <conditionalFormatting sqref="D32:G32">
    <cfRule type="cellIs" dxfId="19" priority="7" operator="equal">
      <formula>$I$32</formula>
    </cfRule>
  </conditionalFormatting>
  <conditionalFormatting sqref="E29">
    <cfRule type="cellIs" dxfId="0" priority="1" operator="equal">
      <formula>$I$29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I63"/>
  <sheetViews>
    <sheetView showGridLines="0" showRowColHeaders="0" zoomScaleNormal="100" workbookViewId="0">
      <pane ySplit="6" topLeftCell="A29" activePane="bottomLeft" state="frozen"/>
      <selection activeCell="D30" sqref="D30"/>
      <selection pane="bottomLeft" activeCell="I49" sqref="I49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63" t="s">
        <v>148</v>
      </c>
      <c r="C4" s="262" t="s">
        <v>145</v>
      </c>
      <c r="D4" s="262"/>
      <c r="E4" s="262" t="s">
        <v>142</v>
      </c>
      <c r="F4" s="262"/>
      <c r="H4" s="7" t="s">
        <v>168</v>
      </c>
    </row>
    <row r="5" spans="1:8" ht="38.65" customHeight="1">
      <c r="A5" s="250"/>
      <c r="B5" s="564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895.43156999999997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9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9" ht="18" customHeight="1">
      <c r="B18" s="76">
        <v>2019</v>
      </c>
      <c r="C18" s="77">
        <v>989.63963273409115</v>
      </c>
      <c r="D18" s="77">
        <v>1466.1257319129511</v>
      </c>
      <c r="E18" s="77">
        <v>962.55030148478431</v>
      </c>
      <c r="F18" s="77">
        <v>1345.982851671419</v>
      </c>
      <c r="H18" s="11"/>
      <c r="I18" s="31"/>
    </row>
    <row r="19" spans="2:9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9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9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9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9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</row>
    <row r="24" spans="2:9" ht="18" customHeight="1">
      <c r="B24" s="189" t="s">
        <v>222</v>
      </c>
      <c r="C24" s="77">
        <f>'Distrib - regím. Altas nuevas'!$I$42</f>
        <v>1151.0982658343491</v>
      </c>
      <c r="D24" s="77">
        <f>'Distrib - regím. Altas nuevas'!$I$44</f>
        <v>1722.5188076937636</v>
      </c>
      <c r="E24" s="77">
        <f>'Distrib - regím. Altas nuevas'!$O$42</f>
        <v>1132.8407473091979</v>
      </c>
      <c r="F24" s="77">
        <f>'Distrib - regím. Altas nuevas'!$O$44</f>
        <v>1613.275525639039</v>
      </c>
    </row>
    <row r="26" spans="2:9">
      <c r="B26" s="421" t="s">
        <v>125</v>
      </c>
      <c r="C26" s="422"/>
      <c r="D26" s="422"/>
      <c r="E26" s="422"/>
      <c r="F26" s="422"/>
    </row>
    <row r="27" spans="2:9" ht="25.5" customHeight="1">
      <c r="B27" s="76">
        <v>2008</v>
      </c>
      <c r="C27" s="79">
        <f t="shared" ref="C27:F38" si="0">C7/C6-1</f>
        <v>4.274858211666599E-2</v>
      </c>
      <c r="D27" s="79">
        <f t="shared" si="0"/>
        <v>4.7465920434647479E-2</v>
      </c>
      <c r="E27" s="79">
        <f t="shared" si="0"/>
        <v>4.5928053959530368E-2</v>
      </c>
      <c r="F27" s="79">
        <f t="shared" si="0"/>
        <v>5.7686505621819428E-2</v>
      </c>
      <c r="G27" s="79"/>
      <c r="H27" s="74"/>
    </row>
    <row r="28" spans="2:9" ht="17.850000000000001" customHeight="1">
      <c r="B28" s="76">
        <v>2009</v>
      </c>
      <c r="C28" s="79">
        <f t="shared" si="0"/>
        <v>2.1580576410234364E-2</v>
      </c>
      <c r="D28" s="79">
        <f t="shared" si="0"/>
        <v>3.9823458188493532E-2</v>
      </c>
      <c r="E28" s="79">
        <f t="shared" si="0"/>
        <v>3.2614017698269437E-2</v>
      </c>
      <c r="F28" s="79">
        <f t="shared" si="0"/>
        <v>5.5472092802129724E-2</v>
      </c>
      <c r="G28" s="79"/>
      <c r="H28" s="74"/>
    </row>
    <row r="29" spans="2:9" ht="17.850000000000001" customHeight="1">
      <c r="B29" s="76">
        <v>2010</v>
      </c>
      <c r="C29" s="79">
        <f t="shared" si="0"/>
        <v>3.853815025265761E-2</v>
      </c>
      <c r="D29" s="79">
        <f t="shared" si="0"/>
        <v>4.6779803625491168E-2</v>
      </c>
      <c r="E29" s="79">
        <f t="shared" si="0"/>
        <v>3.6094277651848028E-2</v>
      </c>
      <c r="F29" s="79">
        <f t="shared" si="0"/>
        <v>5.597996468595734E-2</v>
      </c>
      <c r="G29" s="79"/>
      <c r="H29" s="74"/>
    </row>
    <row r="30" spans="2:9" ht="17.850000000000001" customHeight="1">
      <c r="B30" s="76">
        <v>2011</v>
      </c>
      <c r="C30" s="79">
        <f t="shared" si="0"/>
        <v>2.8265126890230308E-2</v>
      </c>
      <c r="D30" s="79">
        <f t="shared" si="0"/>
        <v>9.8248887613030522E-3</v>
      </c>
      <c r="E30" s="79">
        <f t="shared" si="0"/>
        <v>2.8597260824431592E-2</v>
      </c>
      <c r="F30" s="79">
        <f t="shared" si="0"/>
        <v>2.5499496664334709E-2</v>
      </c>
      <c r="G30" s="79"/>
      <c r="H30" s="74"/>
    </row>
    <row r="31" spans="2:9" ht="17.850000000000001" customHeight="1">
      <c r="B31" s="76">
        <v>2012</v>
      </c>
      <c r="C31" s="79">
        <f t="shared" si="0"/>
        <v>-1.4902515167579566E-2</v>
      </c>
      <c r="D31" s="79">
        <f t="shared" si="0"/>
        <v>-1.2209595690396369E-2</v>
      </c>
      <c r="E31" s="79">
        <f t="shared" si="0"/>
        <v>2.3819600438411026E-2</v>
      </c>
      <c r="F31" s="79">
        <f t="shared" si="0"/>
        <v>4.1511725606661942E-2</v>
      </c>
      <c r="G31" s="79"/>
      <c r="H31" s="74"/>
    </row>
    <row r="32" spans="2:9" ht="17.850000000000001" customHeight="1">
      <c r="B32" s="76">
        <v>2013</v>
      </c>
      <c r="C32" s="79">
        <f t="shared" si="0"/>
        <v>2.0629036115760169E-3</v>
      </c>
      <c r="D32" s="79">
        <f t="shared" si="0"/>
        <v>2.4944061126259909E-2</v>
      </c>
      <c r="E32" s="79">
        <f t="shared" si="0"/>
        <v>1.2485955949377736E-2</v>
      </c>
      <c r="F32" s="79">
        <f t="shared" si="0"/>
        <v>3.4881027500659023E-2</v>
      </c>
      <c r="G32" s="79"/>
      <c r="H32" s="74"/>
    </row>
    <row r="33" spans="2:9" ht="17.850000000000001" customHeight="1">
      <c r="B33" s="76">
        <v>2014</v>
      </c>
      <c r="C33" s="79">
        <f t="shared" si="0"/>
        <v>-8.6622708874104504E-3</v>
      </c>
      <c r="D33" s="79">
        <f t="shared" si="0"/>
        <v>7.6513779499931545E-4</v>
      </c>
      <c r="E33" s="79">
        <f t="shared" si="0"/>
        <v>-6.2288011389808329E-3</v>
      </c>
      <c r="F33" s="79">
        <f t="shared" si="0"/>
        <v>1.469544009138346E-2</v>
      </c>
      <c r="G33" s="79"/>
      <c r="H33" s="74"/>
    </row>
    <row r="34" spans="2:9" ht="17.850000000000001" customHeight="1">
      <c r="B34" s="76">
        <v>2015</v>
      </c>
      <c r="C34" s="79">
        <f t="shared" si="0"/>
        <v>-1.3071829855537676E-2</v>
      </c>
      <c r="D34" s="79">
        <f t="shared" si="0"/>
        <v>2.4290333667678965E-2</v>
      </c>
      <c r="E34" s="79">
        <f t="shared" si="0"/>
        <v>-8.5432270433692947E-3</v>
      </c>
      <c r="F34" s="79">
        <f t="shared" si="0"/>
        <v>2.1495725195484816E-2</v>
      </c>
      <c r="G34" s="79"/>
      <c r="H34" s="74"/>
    </row>
    <row r="35" spans="2:9" ht="17.850000000000001" customHeight="1">
      <c r="B35" s="76">
        <v>2016</v>
      </c>
      <c r="C35" s="79">
        <f t="shared" si="0"/>
        <v>-1.0754546286225408E-2</v>
      </c>
      <c r="D35" s="79">
        <f t="shared" si="0"/>
        <v>-6.3206190508799942E-3</v>
      </c>
      <c r="E35" s="79">
        <f t="shared" si="0"/>
        <v>-5.0787309547588588E-3</v>
      </c>
      <c r="F35" s="79">
        <f t="shared" si="0"/>
        <v>-7.8707909511968044E-3</v>
      </c>
      <c r="G35" s="79"/>
      <c r="H35" s="74"/>
      <c r="I35" s="10"/>
    </row>
    <row r="36" spans="2:9" ht="17.850000000000001" customHeight="1">
      <c r="B36" s="76">
        <v>2017</v>
      </c>
      <c r="C36" s="79">
        <f t="shared" si="0"/>
        <v>-2.9901663601147321E-3</v>
      </c>
      <c r="D36" s="79">
        <f t="shared" si="0"/>
        <v>-1.2521794262165042E-2</v>
      </c>
      <c r="E36" s="79">
        <f t="shared" si="0"/>
        <v>-7.3686458778288166E-4</v>
      </c>
      <c r="F36" s="79">
        <f t="shared" si="0"/>
        <v>-1.0432537508349715E-2</v>
      </c>
      <c r="G36" s="79"/>
      <c r="H36" s="74"/>
    </row>
    <row r="37" spans="2:9" ht="17.850000000000001" customHeight="1">
      <c r="B37" s="76">
        <v>2018</v>
      </c>
      <c r="C37" s="79">
        <f t="shared" si="0"/>
        <v>-2.9682153605145034E-3</v>
      </c>
      <c r="D37" s="79">
        <f t="shared" si="0"/>
        <v>-8.9887640449438644E-3</v>
      </c>
      <c r="E37" s="79">
        <f t="shared" si="0"/>
        <v>1.7954280706629078E-3</v>
      </c>
      <c r="F37" s="79">
        <f t="shared" si="0"/>
        <v>-5.4912133002646968E-3</v>
      </c>
      <c r="G37" s="79"/>
      <c r="H37" s="74"/>
    </row>
    <row r="38" spans="2:9" ht="17.850000000000001" customHeight="1">
      <c r="B38" s="76">
        <v>2019</v>
      </c>
      <c r="C38" s="79">
        <f t="shared" si="0"/>
        <v>2.2989076632304206E-2</v>
      </c>
      <c r="D38" s="79">
        <f t="shared" si="0"/>
        <v>3.2468367989852975E-2</v>
      </c>
      <c r="E38" s="79">
        <f t="shared" si="0"/>
        <v>2.6840804238133842E-2</v>
      </c>
      <c r="F38" s="79">
        <f t="shared" si="0"/>
        <v>2.6504008962134007E-2</v>
      </c>
      <c r="G38" s="79"/>
      <c r="H38" s="74"/>
    </row>
    <row r="39" spans="2:9" ht="17.850000000000001" customHeight="1">
      <c r="B39" s="76">
        <v>2020</v>
      </c>
      <c r="C39" s="79">
        <f t="shared" ref="C39:F39" si="1">C19/C18-1</f>
        <v>1.6248709867735744E-2</v>
      </c>
      <c r="D39" s="79">
        <f t="shared" si="1"/>
        <v>4.2700476994810721E-2</v>
      </c>
      <c r="E39" s="79">
        <f t="shared" si="1"/>
        <v>1.3100300831826228E-2</v>
      </c>
      <c r="F39" s="79">
        <f t="shared" si="1"/>
        <v>4.5139615451366133E-2</v>
      </c>
      <c r="G39" s="79"/>
      <c r="H39" s="74"/>
    </row>
    <row r="40" spans="2:9" ht="17.850000000000001" customHeight="1">
      <c r="B40" s="76">
        <v>2021</v>
      </c>
      <c r="C40" s="79">
        <f t="shared" ref="C40:F40" si="2">C20/C19-1</f>
        <v>1.3910432327089106E-2</v>
      </c>
      <c r="D40" s="79">
        <f t="shared" si="2"/>
        <v>-1.6837505641938089E-2</v>
      </c>
      <c r="E40" s="79">
        <f t="shared" si="2"/>
        <v>1.4664260223963277E-2</v>
      </c>
      <c r="F40" s="79">
        <f t="shared" si="2"/>
        <v>-1.3051452293956212E-2</v>
      </c>
      <c r="G40" s="79"/>
      <c r="H40" s="74"/>
    </row>
    <row r="41" spans="2:9" ht="17.850000000000001" customHeight="1">
      <c r="B41" s="76">
        <v>2022</v>
      </c>
      <c r="C41" s="79">
        <f>C21/C20-1</f>
        <v>2.5526865481362293E-2</v>
      </c>
      <c r="D41" s="79">
        <f>D21/D20-1</f>
        <v>1.3579598001317361E-2</v>
      </c>
      <c r="E41" s="79">
        <f>E21/E20-1</f>
        <v>2.7843470175651364E-2</v>
      </c>
      <c r="F41" s="79">
        <f>F21/F20-1</f>
        <v>2.7636526023134822E-2</v>
      </c>
      <c r="G41" s="79"/>
      <c r="H41" s="74"/>
    </row>
    <row r="42" spans="2:9" ht="17.850000000000001" customHeight="1">
      <c r="B42" s="76">
        <v>2023</v>
      </c>
      <c r="C42" s="79">
        <f>C22/C21-1</f>
        <v>9.1896647350200311E-3</v>
      </c>
      <c r="D42" s="79">
        <f t="shared" ref="D42:F43" si="3">D22/D21-1</f>
        <v>2.0946566889851637E-2</v>
      </c>
      <c r="E42" s="79">
        <f t="shared" si="3"/>
        <v>1.4237814770749591E-2</v>
      </c>
      <c r="F42" s="79">
        <f t="shared" si="3"/>
        <v>1.8496583143507994E-2</v>
      </c>
      <c r="G42" s="79"/>
      <c r="H42" s="74"/>
    </row>
    <row r="43" spans="2:9" ht="17.850000000000001" customHeight="1">
      <c r="B43" s="76">
        <v>2024</v>
      </c>
      <c r="C43" s="79">
        <f>C23/C22-1</f>
        <v>4.4146491685222999E-2</v>
      </c>
      <c r="D43" s="79">
        <f t="shared" si="3"/>
        <v>7.3432306099748601E-2</v>
      </c>
      <c r="E43" s="79">
        <f t="shared" si="3"/>
        <v>4.5080417648256432E-2</v>
      </c>
      <c r="F43" s="79">
        <f t="shared" si="3"/>
        <v>7.7920916085167047E-2</v>
      </c>
      <c r="G43" s="79"/>
      <c r="H43" s="74"/>
    </row>
    <row r="44" spans="2:9" ht="22.7" customHeight="1">
      <c r="B44" s="78" t="s">
        <v>223</v>
      </c>
      <c r="C44" s="80">
        <f>C24/C51-1</f>
        <v>4.0239899721074224E-2</v>
      </c>
      <c r="D44" s="80">
        <f>D24/D51-1</f>
        <v>3.4055197650222135E-2</v>
      </c>
      <c r="E44" s="80">
        <f>E24/E51-1</f>
        <v>4.6127258825178652E-2</v>
      </c>
      <c r="F44" s="80">
        <f>F24/F51-1</f>
        <v>3.455551570744908E-2</v>
      </c>
      <c r="G44" s="79"/>
      <c r="H44" s="74"/>
    </row>
    <row r="45" spans="2:9" ht="7.5" customHeight="1"/>
    <row r="46" spans="2:9" ht="3.4" customHeight="1">
      <c r="B46" s="81"/>
      <c r="C46" s="81"/>
      <c r="D46" s="81"/>
      <c r="E46" s="81"/>
      <c r="F46" s="81"/>
    </row>
    <row r="47" spans="2:9" ht="23.85" customHeight="1">
      <c r="B47" t="s">
        <v>217</v>
      </c>
    </row>
    <row r="48" spans="2:9" ht="23.85" customHeight="1">
      <c r="B48" t="s">
        <v>224</v>
      </c>
    </row>
    <row r="49" spans="1:9" ht="35.65" customHeight="1">
      <c r="A49" s="347"/>
      <c r="B49" s="411"/>
      <c r="C49" s="295" t="s">
        <v>149</v>
      </c>
      <c r="D49" s="295"/>
      <c r="E49" s="295" t="s">
        <v>150</v>
      </c>
      <c r="F49" s="296"/>
      <c r="G49" s="412"/>
      <c r="H49" s="423"/>
      <c r="I49" s="423"/>
    </row>
    <row r="50" spans="1:9">
      <c r="A50" s="347"/>
      <c r="B50" s="411"/>
      <c r="C50" s="295" t="s">
        <v>28</v>
      </c>
      <c r="D50" s="295" t="s">
        <v>29</v>
      </c>
      <c r="E50" s="295" t="s">
        <v>28</v>
      </c>
      <c r="F50" s="296" t="s">
        <v>29</v>
      </c>
      <c r="G50" s="412"/>
      <c r="H50" s="423"/>
      <c r="I50" s="423"/>
    </row>
    <row r="51" spans="1:9" ht="21.4" customHeight="1">
      <c r="A51" s="347"/>
      <c r="B51" s="411"/>
      <c r="C51" s="449">
        <v>1106.57</v>
      </c>
      <c r="D51" s="449">
        <v>1665.79</v>
      </c>
      <c r="E51" s="295">
        <v>1082.8900000000001</v>
      </c>
      <c r="F51" s="450">
        <v>1559.39</v>
      </c>
      <c r="G51" s="412"/>
      <c r="H51" s="423"/>
      <c r="I51" s="423"/>
    </row>
    <row r="52" spans="1:9" ht="19.7" customHeight="1">
      <c r="A52" s="347"/>
      <c r="B52" s="411"/>
      <c r="C52" s="411"/>
      <c r="D52" s="411"/>
      <c r="E52" s="411"/>
      <c r="F52" s="412"/>
      <c r="G52" s="412"/>
      <c r="H52" s="423"/>
      <c r="I52" s="423"/>
    </row>
    <row r="53" spans="1:9">
      <c r="A53" s="347"/>
      <c r="B53" s="411"/>
      <c r="C53" s="411"/>
      <c r="D53" s="411"/>
      <c r="E53" s="411"/>
      <c r="F53" s="412"/>
      <c r="G53" s="412"/>
      <c r="H53" s="423"/>
      <c r="I53" s="423"/>
    </row>
    <row r="54" spans="1:9">
      <c r="A54" s="347"/>
      <c r="B54" s="412"/>
      <c r="C54" s="412"/>
      <c r="D54" s="412"/>
      <c r="E54" s="412"/>
      <c r="F54" s="412"/>
      <c r="G54" s="412"/>
      <c r="H54" s="424"/>
      <c r="I54" s="423"/>
    </row>
    <row r="55" spans="1:9">
      <c r="A55" s="347"/>
      <c r="B55" s="412"/>
      <c r="C55" s="412"/>
      <c r="D55" s="412"/>
      <c r="E55" s="412"/>
      <c r="F55" s="412"/>
      <c r="G55" s="412"/>
      <c r="H55" s="413"/>
      <c r="I55" s="413"/>
    </row>
    <row r="56" spans="1:9">
      <c r="A56" s="347"/>
      <c r="B56" s="412"/>
      <c r="C56" s="412"/>
      <c r="D56" s="412"/>
      <c r="E56" s="412"/>
      <c r="F56" s="412"/>
      <c r="G56" s="412"/>
      <c r="H56" s="413"/>
      <c r="I56" s="413"/>
    </row>
    <row r="57" spans="1:9">
      <c r="A57" s="347"/>
      <c r="B57" s="412"/>
      <c r="C57" s="412"/>
      <c r="D57" s="412"/>
      <c r="E57" s="412"/>
      <c r="F57" s="412"/>
      <c r="G57" s="412"/>
      <c r="H57" s="413"/>
      <c r="I57" s="413"/>
    </row>
    <row r="58" spans="1:9">
      <c r="A58" s="347"/>
      <c r="B58" s="412"/>
      <c r="C58" s="412"/>
      <c r="D58" s="412"/>
      <c r="E58" s="412"/>
      <c r="F58" s="412"/>
      <c r="G58" s="413"/>
      <c r="H58" s="413"/>
      <c r="I58" s="413"/>
    </row>
    <row r="59" spans="1:9">
      <c r="A59" s="347"/>
      <c r="B59" s="412"/>
      <c r="C59" s="412"/>
      <c r="D59" s="412"/>
      <c r="E59" s="412"/>
      <c r="F59" s="412"/>
      <c r="G59" s="413"/>
      <c r="H59" s="413"/>
      <c r="I59" s="413"/>
    </row>
    <row r="60" spans="1:9">
      <c r="A60" s="334"/>
      <c r="B60" s="409"/>
      <c r="C60" s="410"/>
      <c r="D60" s="410"/>
      <c r="E60" s="410"/>
      <c r="F60" s="410"/>
      <c r="G60" s="408"/>
      <c r="H60" s="210"/>
      <c r="I60" s="210"/>
    </row>
    <row r="61" spans="1:9">
      <c r="B61" s="409"/>
      <c r="C61" s="409"/>
      <c r="D61" s="409"/>
      <c r="E61" s="409"/>
      <c r="F61" s="409"/>
      <c r="G61" s="210"/>
      <c r="H61" s="210"/>
      <c r="I61" s="210"/>
    </row>
    <row r="62" spans="1:9">
      <c r="B62" s="409"/>
      <c r="C62" s="409"/>
      <c r="D62" s="409"/>
      <c r="E62" s="409"/>
      <c r="F62" s="409"/>
      <c r="G62" s="210"/>
    </row>
    <row r="63" spans="1:9">
      <c r="B63" s="334"/>
      <c r="C63" s="334"/>
      <c r="D63" s="334"/>
      <c r="E63" s="334"/>
      <c r="F63" s="334"/>
      <c r="G63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60B7-A755-4A5E-BD20-291322988C0A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74" activePane="bottomLeft" state="frozen"/>
      <selection activeCell="M95" sqref="M95"/>
      <selection pane="bottomLeft" activeCell="L100" sqref="L100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9" width="15.7109375" style="362" customWidth="1"/>
    <col min="10" max="16384" width="11.42578125" style="362"/>
  </cols>
  <sheetData>
    <row r="1" spans="1:230" s="351" customFormat="1" ht="15.75" customHeight="1">
      <c r="B1" s="352"/>
      <c r="E1" s="353"/>
      <c r="G1" s="353"/>
      <c r="I1" s="353"/>
    </row>
    <row r="2" spans="1:230" s="351" customFormat="1">
      <c r="B2" s="352"/>
      <c r="E2" s="353"/>
      <c r="G2" s="353"/>
      <c r="I2" s="353"/>
    </row>
    <row r="3" spans="1:230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</row>
    <row r="4" spans="1:230" s="351" customFormat="1">
      <c r="B4" s="352"/>
      <c r="C4" s="358"/>
      <c r="D4" s="356"/>
      <c r="E4" s="357"/>
      <c r="F4" s="356"/>
      <c r="G4" s="357"/>
      <c r="H4" s="356"/>
      <c r="I4" s="357"/>
    </row>
    <row r="5" spans="1:230" s="351" customFormat="1" ht="18.75">
      <c r="B5" s="491" t="s">
        <v>225</v>
      </c>
      <c r="C5" s="359"/>
      <c r="D5" s="356"/>
      <c r="E5" s="357"/>
      <c r="F5" s="356"/>
      <c r="G5" s="357"/>
      <c r="H5" s="356"/>
      <c r="I5" s="357"/>
      <c r="K5" s="7" t="s">
        <v>168</v>
      </c>
    </row>
    <row r="6" spans="1:230" ht="9" customHeight="1">
      <c r="A6" s="360"/>
      <c r="B6" s="361"/>
      <c r="C6" s="416"/>
      <c r="D6" s="417"/>
      <c r="E6" s="418"/>
      <c r="F6" s="417"/>
      <c r="G6" s="418"/>
      <c r="H6" s="417"/>
      <c r="I6" s="418"/>
    </row>
    <row r="7" spans="1:230" ht="38.1" customHeight="1">
      <c r="A7" s="360"/>
      <c r="B7" s="565" t="s">
        <v>157</v>
      </c>
      <c r="C7" s="567" t="s">
        <v>47</v>
      </c>
      <c r="D7" s="400" t="s">
        <v>48</v>
      </c>
      <c r="E7" s="401"/>
      <c r="F7" s="402" t="s">
        <v>49</v>
      </c>
      <c r="G7" s="403"/>
      <c r="H7" s="492" t="s">
        <v>50</v>
      </c>
      <c r="I7" s="493"/>
    </row>
    <row r="8" spans="1:230" ht="36.75" customHeight="1">
      <c r="A8" s="360"/>
      <c r="B8" s="566"/>
      <c r="C8" s="568"/>
      <c r="D8" s="494" t="s">
        <v>7</v>
      </c>
      <c r="E8" s="495" t="s">
        <v>51</v>
      </c>
      <c r="F8" s="496" t="s">
        <v>7</v>
      </c>
      <c r="G8" s="497" t="s">
        <v>51</v>
      </c>
      <c r="H8" s="498" t="s">
        <v>7</v>
      </c>
      <c r="I8" s="499" t="s">
        <v>51</v>
      </c>
    </row>
    <row r="9" spans="1:230" ht="24" hidden="1" customHeight="1">
      <c r="B9" s="363"/>
      <c r="C9" s="364"/>
      <c r="D9" s="365"/>
      <c r="E9" s="366"/>
      <c r="F9" s="365"/>
      <c r="G9" s="366"/>
      <c r="H9" s="365"/>
      <c r="I9" s="366"/>
    </row>
    <row r="10" spans="1:230" s="372" customFormat="1" ht="18" customHeight="1">
      <c r="A10" s="367"/>
      <c r="B10" s="368"/>
      <c r="C10" s="369" t="s">
        <v>52</v>
      </c>
      <c r="D10" s="500">
        <v>220814</v>
      </c>
      <c r="E10" s="501">
        <v>1121.8766042008208</v>
      </c>
      <c r="F10" s="502">
        <v>1005326</v>
      </c>
      <c r="G10" s="503">
        <v>1366.3527128811941</v>
      </c>
      <c r="H10" s="504">
        <v>394895</v>
      </c>
      <c r="I10" s="505">
        <v>867.07107740032166</v>
      </c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  <c r="HJ10" s="367"/>
      <c r="HK10" s="367"/>
      <c r="HL10" s="367"/>
      <c r="HM10" s="367"/>
      <c r="HN10" s="367"/>
      <c r="HO10" s="367"/>
      <c r="HP10" s="367"/>
      <c r="HQ10" s="367"/>
      <c r="HR10" s="367"/>
      <c r="HS10" s="367"/>
      <c r="HT10" s="367"/>
      <c r="HU10" s="367"/>
      <c r="HV10" s="367"/>
    </row>
    <row r="11" spans="1:230" s="373" customFormat="1" ht="18" customHeight="1">
      <c r="B11" s="368">
        <v>4</v>
      </c>
      <c r="C11" s="374" t="s">
        <v>53</v>
      </c>
      <c r="D11" s="375">
        <v>11510</v>
      </c>
      <c r="E11" s="376">
        <v>1116.1618088618591</v>
      </c>
      <c r="F11" s="375">
        <v>72938</v>
      </c>
      <c r="G11" s="376">
        <v>1239.5622561627683</v>
      </c>
      <c r="H11" s="375">
        <v>29112</v>
      </c>
      <c r="I11" s="376">
        <v>793.04428139598792</v>
      </c>
    </row>
    <row r="12" spans="1:230" s="373" customFormat="1" ht="18" customHeight="1">
      <c r="B12" s="368">
        <v>11</v>
      </c>
      <c r="C12" s="374" t="s">
        <v>54</v>
      </c>
      <c r="D12" s="375">
        <v>36174</v>
      </c>
      <c r="E12" s="376">
        <v>1202.6578114115111</v>
      </c>
      <c r="F12" s="375">
        <v>129328</v>
      </c>
      <c r="G12" s="376">
        <v>1548.5679447606087</v>
      </c>
      <c r="H12" s="375">
        <v>57265</v>
      </c>
      <c r="I12" s="376">
        <v>974.44130970051515</v>
      </c>
    </row>
    <row r="13" spans="1:230" s="373" customFormat="1" ht="18" customHeight="1">
      <c r="B13" s="368">
        <v>14</v>
      </c>
      <c r="C13" s="374" t="s">
        <v>55</v>
      </c>
      <c r="D13" s="375">
        <v>17292</v>
      </c>
      <c r="E13" s="376">
        <v>1056.7011982419617</v>
      </c>
      <c r="F13" s="375">
        <v>114733</v>
      </c>
      <c r="G13" s="376">
        <v>1262.6423513723166</v>
      </c>
      <c r="H13" s="375">
        <v>42609</v>
      </c>
      <c r="I13" s="376">
        <v>805.25065549531791</v>
      </c>
    </row>
    <row r="14" spans="1:230" s="373" customFormat="1" ht="18" customHeight="1">
      <c r="B14" s="368">
        <v>18</v>
      </c>
      <c r="C14" s="374" t="s">
        <v>56</v>
      </c>
      <c r="D14" s="375">
        <v>24523</v>
      </c>
      <c r="E14" s="376">
        <v>1125.4023818456144</v>
      </c>
      <c r="F14" s="375">
        <v>124532</v>
      </c>
      <c r="G14" s="376">
        <v>1293.911416021585</v>
      </c>
      <c r="H14" s="375">
        <v>45073</v>
      </c>
      <c r="I14" s="376">
        <v>787.40487498058701</v>
      </c>
    </row>
    <row r="15" spans="1:230" s="373" customFormat="1" ht="18" customHeight="1">
      <c r="B15" s="368">
        <v>21</v>
      </c>
      <c r="C15" s="374" t="s">
        <v>57</v>
      </c>
      <c r="D15" s="375">
        <v>13614</v>
      </c>
      <c r="E15" s="376">
        <v>1065.1535603055677</v>
      </c>
      <c r="F15" s="375">
        <v>62252</v>
      </c>
      <c r="G15" s="376">
        <v>1394.6645958362781</v>
      </c>
      <c r="H15" s="375">
        <v>25158</v>
      </c>
      <c r="I15" s="376">
        <v>887.45711900787023</v>
      </c>
    </row>
    <row r="16" spans="1:230" s="373" customFormat="1" ht="18" customHeight="1">
      <c r="B16" s="368">
        <v>23</v>
      </c>
      <c r="C16" s="374" t="s">
        <v>58</v>
      </c>
      <c r="D16" s="375">
        <v>22872</v>
      </c>
      <c r="E16" s="376">
        <v>1051.7058149702693</v>
      </c>
      <c r="F16" s="375">
        <v>86431</v>
      </c>
      <c r="G16" s="376">
        <v>1251.8161070680658</v>
      </c>
      <c r="H16" s="375">
        <v>35661</v>
      </c>
      <c r="I16" s="376">
        <v>828.49843049830349</v>
      </c>
    </row>
    <row r="17" spans="1:230" s="373" customFormat="1" ht="18" customHeight="1">
      <c r="B17" s="368">
        <v>29</v>
      </c>
      <c r="C17" s="374" t="s">
        <v>59</v>
      </c>
      <c r="D17" s="375">
        <v>32000</v>
      </c>
      <c r="E17" s="376">
        <v>1186.2711487499998</v>
      </c>
      <c r="F17" s="375">
        <v>180717</v>
      </c>
      <c r="G17" s="376">
        <v>1376.2820586331115</v>
      </c>
      <c r="H17" s="375">
        <v>67724</v>
      </c>
      <c r="I17" s="376">
        <v>863.79485189888362</v>
      </c>
    </row>
    <row r="18" spans="1:230" s="373" customFormat="1" ht="18" customHeight="1">
      <c r="B18" s="368">
        <v>41</v>
      </c>
      <c r="C18" s="374" t="s">
        <v>60</v>
      </c>
      <c r="D18" s="375">
        <v>62829</v>
      </c>
      <c r="E18" s="376">
        <v>1098.0133685081728</v>
      </c>
      <c r="F18" s="375">
        <v>234395</v>
      </c>
      <c r="G18" s="376">
        <v>1421.5809036455555</v>
      </c>
      <c r="H18" s="375">
        <v>92293</v>
      </c>
      <c r="I18" s="376">
        <v>902.99968578332073</v>
      </c>
    </row>
    <row r="19" spans="1:230" s="373" customFormat="1" ht="18" hidden="1" customHeight="1">
      <c r="B19" s="368"/>
      <c r="C19" s="374"/>
      <c r="D19" s="375"/>
      <c r="E19" s="376"/>
      <c r="F19" s="375"/>
      <c r="G19" s="376"/>
      <c r="H19" s="375"/>
      <c r="I19" s="376"/>
    </row>
    <row r="20" spans="1:230" s="372" customFormat="1" ht="18" customHeight="1">
      <c r="A20" s="367"/>
      <c r="B20" s="368"/>
      <c r="C20" s="369" t="s">
        <v>61</v>
      </c>
      <c r="D20" s="500">
        <v>22843</v>
      </c>
      <c r="E20" s="501">
        <v>1263.7648456857683</v>
      </c>
      <c r="F20" s="502">
        <v>211943</v>
      </c>
      <c r="G20" s="503">
        <v>1578.2568617505653</v>
      </c>
      <c r="H20" s="504">
        <v>72580</v>
      </c>
      <c r="I20" s="505">
        <v>985.06264797464883</v>
      </c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  <c r="HJ20" s="367"/>
      <c r="HK20" s="367"/>
      <c r="HL20" s="367"/>
      <c r="HM20" s="367"/>
      <c r="HN20" s="367"/>
      <c r="HO20" s="367"/>
      <c r="HP20" s="367"/>
      <c r="HQ20" s="367"/>
      <c r="HR20" s="367"/>
      <c r="HS20" s="367"/>
      <c r="HT20" s="367"/>
      <c r="HU20" s="367"/>
      <c r="HV20" s="367"/>
    </row>
    <row r="21" spans="1:230" s="373" customFormat="1" ht="18" customHeight="1">
      <c r="B21" s="368">
        <v>22</v>
      </c>
      <c r="C21" s="374" t="s">
        <v>62</v>
      </c>
      <c r="D21" s="375">
        <v>5001</v>
      </c>
      <c r="E21" s="376">
        <v>1159.2714877024596</v>
      </c>
      <c r="F21" s="375">
        <v>35635</v>
      </c>
      <c r="G21" s="376">
        <v>1442.9909740423741</v>
      </c>
      <c r="H21" s="375">
        <v>12752</v>
      </c>
      <c r="I21" s="376">
        <v>911.74485649309918</v>
      </c>
    </row>
    <row r="22" spans="1:230" s="373" customFormat="1" ht="18" customHeight="1">
      <c r="B22" s="368">
        <v>40</v>
      </c>
      <c r="C22" s="374" t="s">
        <v>63</v>
      </c>
      <c r="D22" s="375">
        <v>3647</v>
      </c>
      <c r="E22" s="376">
        <v>1143.8332245681381</v>
      </c>
      <c r="F22" s="375">
        <v>23560</v>
      </c>
      <c r="G22" s="376">
        <v>1459.6660725806453</v>
      </c>
      <c r="H22" s="375">
        <v>7986</v>
      </c>
      <c r="I22" s="376">
        <v>898.0258402203857</v>
      </c>
    </row>
    <row r="23" spans="1:230" s="373" customFormat="1" ht="18" customHeight="1">
      <c r="B23" s="368">
        <v>50</v>
      </c>
      <c r="C23" s="374" t="s">
        <v>64</v>
      </c>
      <c r="D23" s="375">
        <v>14195</v>
      </c>
      <c r="E23" s="376">
        <v>1331.3916090172597</v>
      </c>
      <c r="F23" s="375">
        <v>152748</v>
      </c>
      <c r="G23" s="376">
        <v>1628.1049704087777</v>
      </c>
      <c r="H23" s="375">
        <v>51842</v>
      </c>
      <c r="I23" s="376">
        <v>1016.5048072991012</v>
      </c>
    </row>
    <row r="24" spans="1:230" s="373" customFormat="1" ht="18" hidden="1" customHeight="1">
      <c r="B24" s="368"/>
      <c r="C24" s="374"/>
      <c r="D24" s="375"/>
      <c r="E24" s="376"/>
      <c r="F24" s="375"/>
      <c r="G24" s="376"/>
      <c r="H24" s="375"/>
      <c r="I24" s="376"/>
    </row>
    <row r="25" spans="1:230" s="372" customFormat="1" ht="18" customHeight="1">
      <c r="A25" s="367"/>
      <c r="B25" s="368">
        <v>33</v>
      </c>
      <c r="C25" s="369" t="s">
        <v>65</v>
      </c>
      <c r="D25" s="500">
        <v>28187</v>
      </c>
      <c r="E25" s="501">
        <v>1362.9751935289319</v>
      </c>
      <c r="F25" s="502">
        <v>187070</v>
      </c>
      <c r="G25" s="503">
        <v>1776.6539916074198</v>
      </c>
      <c r="H25" s="504">
        <v>76299</v>
      </c>
      <c r="I25" s="505">
        <v>1071.5282754688792</v>
      </c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  <c r="HJ25" s="367"/>
      <c r="HK25" s="367"/>
      <c r="HL25" s="367"/>
      <c r="HM25" s="367"/>
      <c r="HN25" s="367"/>
      <c r="HO25" s="367"/>
      <c r="HP25" s="367"/>
      <c r="HQ25" s="367"/>
      <c r="HR25" s="367"/>
      <c r="HS25" s="367"/>
      <c r="HT25" s="367"/>
      <c r="HU25" s="367"/>
      <c r="HV25" s="367"/>
    </row>
    <row r="26" spans="1:230" s="372" customFormat="1" ht="18" hidden="1" customHeight="1">
      <c r="A26" s="367"/>
      <c r="B26" s="368"/>
      <c r="C26" s="369"/>
      <c r="D26" s="500"/>
      <c r="E26" s="501"/>
      <c r="F26" s="502"/>
      <c r="G26" s="503"/>
      <c r="H26" s="504"/>
      <c r="I26" s="505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  <c r="HJ26" s="367"/>
      <c r="HK26" s="367"/>
      <c r="HL26" s="367"/>
      <c r="HM26" s="367"/>
      <c r="HN26" s="367"/>
      <c r="HO26" s="367"/>
      <c r="HP26" s="367"/>
      <c r="HQ26" s="367"/>
      <c r="HR26" s="367"/>
      <c r="HS26" s="367"/>
      <c r="HT26" s="367"/>
      <c r="HU26" s="367"/>
      <c r="HV26" s="367"/>
    </row>
    <row r="27" spans="1:230" s="372" customFormat="1" ht="18" customHeight="1">
      <c r="A27" s="367"/>
      <c r="B27" s="368">
        <v>7</v>
      </c>
      <c r="C27" s="369" t="s">
        <v>205</v>
      </c>
      <c r="D27" s="500">
        <v>18721</v>
      </c>
      <c r="E27" s="501">
        <v>1145.7967288072221</v>
      </c>
      <c r="F27" s="502">
        <v>142702</v>
      </c>
      <c r="G27" s="503">
        <v>1391.5600336365292</v>
      </c>
      <c r="H27" s="504">
        <v>45613</v>
      </c>
      <c r="I27" s="505">
        <v>845.21952075066338</v>
      </c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  <c r="HJ27" s="367"/>
      <c r="HK27" s="367"/>
      <c r="HL27" s="367"/>
      <c r="HM27" s="367"/>
      <c r="HN27" s="367"/>
      <c r="HO27" s="367"/>
      <c r="HP27" s="367"/>
      <c r="HQ27" s="367"/>
      <c r="HR27" s="367"/>
      <c r="HS27" s="367"/>
      <c r="HT27" s="367"/>
      <c r="HU27" s="367"/>
      <c r="HV27" s="367"/>
    </row>
    <row r="28" spans="1:230" s="372" customFormat="1" ht="18" hidden="1" customHeight="1">
      <c r="A28" s="367"/>
      <c r="B28" s="368"/>
      <c r="C28" s="369"/>
      <c r="D28" s="500"/>
      <c r="E28" s="501"/>
      <c r="F28" s="502"/>
      <c r="G28" s="503"/>
      <c r="H28" s="504"/>
      <c r="I28" s="505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  <c r="HJ28" s="367"/>
      <c r="HK28" s="367"/>
      <c r="HL28" s="367"/>
      <c r="HM28" s="367"/>
      <c r="HN28" s="367"/>
      <c r="HO28" s="367"/>
      <c r="HP28" s="367"/>
      <c r="HQ28" s="367"/>
      <c r="HR28" s="367"/>
      <c r="HS28" s="367"/>
      <c r="HT28" s="367"/>
      <c r="HU28" s="367"/>
      <c r="HV28" s="367"/>
    </row>
    <row r="29" spans="1:230" s="372" customFormat="1" ht="18" customHeight="1">
      <c r="A29" s="367"/>
      <c r="B29" s="368"/>
      <c r="C29" s="369" t="s">
        <v>66</v>
      </c>
      <c r="D29" s="500">
        <v>59063</v>
      </c>
      <c r="E29" s="501">
        <v>1156.9701655859001</v>
      </c>
      <c r="F29" s="502">
        <v>211787</v>
      </c>
      <c r="G29" s="503">
        <v>1391.8337492858388</v>
      </c>
      <c r="H29" s="504">
        <v>83762</v>
      </c>
      <c r="I29" s="505">
        <v>879.90332692629136</v>
      </c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  <c r="HJ29" s="367"/>
      <c r="HK29" s="367"/>
      <c r="HL29" s="367"/>
      <c r="HM29" s="367"/>
      <c r="HN29" s="367"/>
      <c r="HO29" s="367"/>
      <c r="HP29" s="367"/>
      <c r="HQ29" s="367"/>
      <c r="HR29" s="367"/>
      <c r="HS29" s="367"/>
      <c r="HT29" s="367"/>
      <c r="HU29" s="367"/>
      <c r="HV29" s="367"/>
    </row>
    <row r="30" spans="1:230" s="373" customFormat="1" ht="18" customHeight="1">
      <c r="B30" s="368">
        <v>35</v>
      </c>
      <c r="C30" s="374" t="s">
        <v>67</v>
      </c>
      <c r="D30" s="375">
        <v>33259</v>
      </c>
      <c r="E30" s="376">
        <v>1211.9531399019816</v>
      </c>
      <c r="F30" s="375">
        <v>109831</v>
      </c>
      <c r="G30" s="376">
        <v>1412.968657573909</v>
      </c>
      <c r="H30" s="375">
        <v>43289</v>
      </c>
      <c r="I30" s="376">
        <v>889.01397098570078</v>
      </c>
    </row>
    <row r="31" spans="1:230" s="373" customFormat="1" ht="18" customHeight="1">
      <c r="B31" s="368">
        <v>38</v>
      </c>
      <c r="C31" s="374" t="s">
        <v>68</v>
      </c>
      <c r="D31" s="375">
        <v>25804</v>
      </c>
      <c r="E31" s="376">
        <v>1086.1021318400246</v>
      </c>
      <c r="F31" s="375">
        <v>101956</v>
      </c>
      <c r="G31" s="376">
        <v>1369.0663975636551</v>
      </c>
      <c r="H31" s="375">
        <v>40473</v>
      </c>
      <c r="I31" s="376">
        <v>870.15878931633438</v>
      </c>
    </row>
    <row r="32" spans="1:230" s="373" customFormat="1" ht="18" hidden="1" customHeight="1">
      <c r="B32" s="368"/>
      <c r="C32" s="374"/>
      <c r="D32" s="375"/>
      <c r="E32" s="376"/>
      <c r="F32" s="375"/>
      <c r="G32" s="376"/>
      <c r="H32" s="375"/>
      <c r="I32" s="376"/>
    </row>
    <row r="33" spans="1:230" s="372" customFormat="1" ht="18" customHeight="1">
      <c r="A33" s="367"/>
      <c r="B33" s="368">
        <v>39</v>
      </c>
      <c r="C33" s="369" t="s">
        <v>69</v>
      </c>
      <c r="D33" s="500">
        <v>13939</v>
      </c>
      <c r="E33" s="501">
        <v>1263.9931185881342</v>
      </c>
      <c r="F33" s="502">
        <v>93800</v>
      </c>
      <c r="G33" s="503">
        <v>1595.0313757995737</v>
      </c>
      <c r="H33" s="504">
        <v>34854</v>
      </c>
      <c r="I33" s="505">
        <v>987.28526194984806</v>
      </c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  <c r="HJ33" s="367"/>
      <c r="HK33" s="367"/>
      <c r="HL33" s="367"/>
      <c r="HM33" s="367"/>
      <c r="HN33" s="367"/>
      <c r="HO33" s="367"/>
      <c r="HP33" s="367"/>
      <c r="HQ33" s="367"/>
      <c r="HR33" s="367"/>
      <c r="HS33" s="367"/>
      <c r="HT33" s="367"/>
      <c r="HU33" s="367"/>
      <c r="HV33" s="367"/>
    </row>
    <row r="34" spans="1:230" s="372" customFormat="1" ht="18" hidden="1" customHeight="1">
      <c r="A34" s="367"/>
      <c r="B34" s="368"/>
      <c r="C34" s="369"/>
      <c r="D34" s="500"/>
      <c r="E34" s="501"/>
      <c r="F34" s="502"/>
      <c r="G34" s="503"/>
      <c r="H34" s="504"/>
      <c r="I34" s="505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  <c r="HJ34" s="367"/>
      <c r="HK34" s="367"/>
      <c r="HL34" s="367"/>
      <c r="HM34" s="367"/>
      <c r="HN34" s="367"/>
      <c r="HO34" s="367"/>
      <c r="HP34" s="367"/>
      <c r="HQ34" s="367"/>
      <c r="HR34" s="367"/>
      <c r="HS34" s="367"/>
      <c r="HT34" s="367"/>
      <c r="HU34" s="367"/>
      <c r="HV34" s="367"/>
    </row>
    <row r="35" spans="1:230" s="372" customFormat="1" ht="18" customHeight="1">
      <c r="A35" s="367"/>
      <c r="B35" s="368"/>
      <c r="C35" s="369" t="s">
        <v>70</v>
      </c>
      <c r="D35" s="500">
        <v>50324</v>
      </c>
      <c r="E35" s="501">
        <v>1201.8303123758049</v>
      </c>
      <c r="F35" s="502">
        <v>412871</v>
      </c>
      <c r="G35" s="503">
        <v>1501.7293435964252</v>
      </c>
      <c r="H35" s="504">
        <v>147951</v>
      </c>
      <c r="I35" s="505">
        <v>935.66397902008168</v>
      </c>
      <c r="J35" s="367"/>
      <c r="K35" s="367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  <c r="HJ35" s="367"/>
      <c r="HK35" s="367"/>
      <c r="HL35" s="367"/>
      <c r="HM35" s="367"/>
      <c r="HN35" s="367"/>
      <c r="HO35" s="367"/>
      <c r="HP35" s="367"/>
      <c r="HQ35" s="367"/>
      <c r="HR35" s="367"/>
      <c r="HS35" s="367"/>
      <c r="HT35" s="367"/>
      <c r="HU35" s="367"/>
      <c r="HV35" s="367"/>
    </row>
    <row r="36" spans="1:230" s="373" customFormat="1" ht="18" customHeight="1">
      <c r="B36" s="368">
        <v>5</v>
      </c>
      <c r="C36" s="374" t="s">
        <v>71</v>
      </c>
      <c r="D36" s="375">
        <v>3451</v>
      </c>
      <c r="E36" s="376">
        <v>1082.037548536656</v>
      </c>
      <c r="F36" s="375">
        <v>25564</v>
      </c>
      <c r="G36" s="376">
        <v>1313.4995908308558</v>
      </c>
      <c r="H36" s="375">
        <v>9534</v>
      </c>
      <c r="I36" s="376">
        <v>863.52037340046149</v>
      </c>
    </row>
    <row r="37" spans="1:230" s="373" customFormat="1" ht="18" customHeight="1">
      <c r="B37" s="368">
        <v>9</v>
      </c>
      <c r="C37" s="374" t="s">
        <v>72</v>
      </c>
      <c r="D37" s="375">
        <v>5351</v>
      </c>
      <c r="E37" s="376">
        <v>1337.2806148383481</v>
      </c>
      <c r="F37" s="375">
        <v>65697</v>
      </c>
      <c r="G37" s="376">
        <v>1595.1286877635205</v>
      </c>
      <c r="H37" s="375">
        <v>20559</v>
      </c>
      <c r="I37" s="376">
        <v>967.02055596089303</v>
      </c>
    </row>
    <row r="38" spans="1:230" s="373" customFormat="1" ht="18" customHeight="1">
      <c r="B38" s="368">
        <v>24</v>
      </c>
      <c r="C38" s="374" t="s">
        <v>73</v>
      </c>
      <c r="D38" s="375">
        <v>14319</v>
      </c>
      <c r="E38" s="376">
        <v>1268.5377798728964</v>
      </c>
      <c r="F38" s="375">
        <v>87708</v>
      </c>
      <c r="G38" s="376">
        <v>1507.6021311624938</v>
      </c>
      <c r="H38" s="375">
        <v>33654</v>
      </c>
      <c r="I38" s="376">
        <v>914.01034349557267</v>
      </c>
    </row>
    <row r="39" spans="1:230" s="373" customFormat="1" ht="18" customHeight="1">
      <c r="B39" s="368">
        <v>34</v>
      </c>
      <c r="C39" s="374" t="s">
        <v>74</v>
      </c>
      <c r="D39" s="375">
        <v>4094</v>
      </c>
      <c r="E39" s="376">
        <v>1174.3743038593061</v>
      </c>
      <c r="F39" s="375">
        <v>28489</v>
      </c>
      <c r="G39" s="376">
        <v>1544.0458064516131</v>
      </c>
      <c r="H39" s="375">
        <v>10108</v>
      </c>
      <c r="I39" s="376">
        <v>966.89250494657733</v>
      </c>
    </row>
    <row r="40" spans="1:230" s="373" customFormat="1" ht="18" customHeight="1">
      <c r="B40" s="368">
        <v>37</v>
      </c>
      <c r="C40" s="374" t="s">
        <v>75</v>
      </c>
      <c r="D40" s="375">
        <v>5895</v>
      </c>
      <c r="E40" s="376">
        <v>1133.1230466497029</v>
      </c>
      <c r="F40" s="375">
        <v>54313</v>
      </c>
      <c r="G40" s="376">
        <v>1398.0918997293466</v>
      </c>
      <c r="H40" s="375">
        <v>19892</v>
      </c>
      <c r="I40" s="376">
        <v>892.56464055901881</v>
      </c>
    </row>
    <row r="41" spans="1:230" s="373" customFormat="1" ht="18" customHeight="1">
      <c r="B41" s="368">
        <v>40</v>
      </c>
      <c r="C41" s="374" t="s">
        <v>76</v>
      </c>
      <c r="D41" s="375">
        <v>2708</v>
      </c>
      <c r="E41" s="376">
        <v>1100.2794239290988</v>
      </c>
      <c r="F41" s="375">
        <v>23614</v>
      </c>
      <c r="G41" s="376">
        <v>1432.9877322774626</v>
      </c>
      <c r="H41" s="375">
        <v>8300</v>
      </c>
      <c r="I41" s="376">
        <v>896.20770722891575</v>
      </c>
    </row>
    <row r="42" spans="1:230" s="373" customFormat="1" ht="18" customHeight="1">
      <c r="B42" s="368">
        <v>42</v>
      </c>
      <c r="C42" s="374" t="s">
        <v>77</v>
      </c>
      <c r="D42" s="375">
        <v>1299</v>
      </c>
      <c r="E42" s="376">
        <v>1192.4078829869129</v>
      </c>
      <c r="F42" s="375">
        <v>15849</v>
      </c>
      <c r="G42" s="376">
        <v>1441.0340141333838</v>
      </c>
      <c r="H42" s="375">
        <v>5065</v>
      </c>
      <c r="I42" s="376">
        <v>871.95415794669293</v>
      </c>
    </row>
    <row r="43" spans="1:230" s="373" customFormat="1" ht="18" customHeight="1">
      <c r="B43" s="368">
        <v>47</v>
      </c>
      <c r="C43" s="374" t="s">
        <v>78</v>
      </c>
      <c r="D43" s="375">
        <v>10976</v>
      </c>
      <c r="E43" s="376">
        <v>1178.9503516763848</v>
      </c>
      <c r="F43" s="375">
        <v>80419</v>
      </c>
      <c r="G43" s="376">
        <v>1652.9949116502316</v>
      </c>
      <c r="H43" s="375">
        <v>28510</v>
      </c>
      <c r="I43" s="376">
        <v>1042.0733746054018</v>
      </c>
    </row>
    <row r="44" spans="1:230" s="373" customFormat="1" ht="18" customHeight="1">
      <c r="B44" s="368">
        <v>49</v>
      </c>
      <c r="C44" s="374" t="s">
        <v>79</v>
      </c>
      <c r="D44" s="375">
        <v>2231</v>
      </c>
      <c r="E44" s="376">
        <v>1107.3570954728821</v>
      </c>
      <c r="F44" s="375">
        <v>31218</v>
      </c>
      <c r="G44" s="376">
        <v>1277.6491328720608</v>
      </c>
      <c r="H44" s="375">
        <v>12329</v>
      </c>
      <c r="I44" s="376">
        <v>848.87739881580023</v>
      </c>
    </row>
    <row r="45" spans="1:230" s="373" customFormat="1" ht="18" hidden="1" customHeight="1">
      <c r="B45" s="368"/>
      <c r="C45" s="374"/>
      <c r="D45" s="375"/>
      <c r="E45" s="376"/>
      <c r="F45" s="375"/>
      <c r="G45" s="376"/>
      <c r="H45" s="375"/>
      <c r="I45" s="376"/>
    </row>
    <row r="46" spans="1:230" s="372" customFormat="1" ht="18" customHeight="1">
      <c r="A46" s="367"/>
      <c r="B46" s="368"/>
      <c r="C46" s="369" t="s">
        <v>80</v>
      </c>
      <c r="D46" s="500">
        <v>48236</v>
      </c>
      <c r="E46" s="501">
        <v>1118.0691228542994</v>
      </c>
      <c r="F46" s="502">
        <v>241831</v>
      </c>
      <c r="G46" s="503">
        <v>1414.0965962180194</v>
      </c>
      <c r="H46" s="504">
        <v>95172</v>
      </c>
      <c r="I46" s="505">
        <v>927.32100649350616</v>
      </c>
      <c r="J46" s="367"/>
      <c r="K46" s="367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  <c r="HJ46" s="367"/>
      <c r="HK46" s="367"/>
      <c r="HL46" s="367"/>
      <c r="HM46" s="367"/>
      <c r="HN46" s="367"/>
      <c r="HO46" s="367"/>
      <c r="HP46" s="367"/>
      <c r="HQ46" s="367"/>
      <c r="HR46" s="367"/>
      <c r="HS46" s="367"/>
      <c r="HT46" s="367"/>
      <c r="HU46" s="367"/>
      <c r="HV46" s="367"/>
    </row>
    <row r="47" spans="1:230" s="373" customFormat="1" ht="18" customHeight="1">
      <c r="B47" s="368">
        <v>2</v>
      </c>
      <c r="C47" s="374" t="s">
        <v>81</v>
      </c>
      <c r="D47" s="375">
        <v>7009</v>
      </c>
      <c r="E47" s="376">
        <v>1138.1665016407476</v>
      </c>
      <c r="F47" s="375">
        <v>47384</v>
      </c>
      <c r="G47" s="376">
        <v>1368.0906010467668</v>
      </c>
      <c r="H47" s="375">
        <v>18441</v>
      </c>
      <c r="I47" s="376">
        <v>892.76386096198678</v>
      </c>
    </row>
    <row r="48" spans="1:230" s="373" customFormat="1" ht="18" customHeight="1">
      <c r="B48" s="368">
        <v>13</v>
      </c>
      <c r="C48" s="374" t="s">
        <v>82</v>
      </c>
      <c r="D48" s="375">
        <v>16492</v>
      </c>
      <c r="E48" s="376">
        <v>1101.190627577007</v>
      </c>
      <c r="F48" s="375">
        <v>57619</v>
      </c>
      <c r="G48" s="376">
        <v>1444.5702053142195</v>
      </c>
      <c r="H48" s="375">
        <v>26302</v>
      </c>
      <c r="I48" s="376">
        <v>956.91136225382093</v>
      </c>
    </row>
    <row r="49" spans="1:230" s="373" customFormat="1" ht="18" customHeight="1">
      <c r="B49" s="368">
        <v>16</v>
      </c>
      <c r="C49" s="374" t="s">
        <v>83</v>
      </c>
      <c r="D49" s="375">
        <v>6649</v>
      </c>
      <c r="E49" s="376">
        <v>1055.0697548503533</v>
      </c>
      <c r="F49" s="375">
        <v>26518</v>
      </c>
      <c r="G49" s="376">
        <v>1292.9506885888829</v>
      </c>
      <c r="H49" s="375">
        <v>10785</v>
      </c>
      <c r="I49" s="376">
        <v>881.01709411219281</v>
      </c>
    </row>
    <row r="50" spans="1:230" s="373" customFormat="1" ht="18" customHeight="1">
      <c r="B50" s="368">
        <v>19</v>
      </c>
      <c r="C50" s="374" t="s">
        <v>84</v>
      </c>
      <c r="D50" s="375">
        <v>6120</v>
      </c>
      <c r="E50" s="376">
        <v>1225.1026176470587</v>
      </c>
      <c r="F50" s="375">
        <v>29558</v>
      </c>
      <c r="G50" s="376">
        <v>1602.1675773056363</v>
      </c>
      <c r="H50" s="375">
        <v>9537</v>
      </c>
      <c r="I50" s="376">
        <v>998.97111565481805</v>
      </c>
    </row>
    <row r="51" spans="1:230" s="373" customFormat="1" ht="18" customHeight="1">
      <c r="B51" s="368">
        <v>45</v>
      </c>
      <c r="C51" s="374" t="s">
        <v>85</v>
      </c>
      <c r="D51" s="375">
        <v>11966</v>
      </c>
      <c r="E51" s="376">
        <v>1109.823713020224</v>
      </c>
      <c r="F51" s="375">
        <v>80752</v>
      </c>
      <c r="G51" s="376">
        <v>1390.2907996086785</v>
      </c>
      <c r="H51" s="375">
        <v>30107</v>
      </c>
      <c r="I51" s="376">
        <v>916.52761583684855</v>
      </c>
    </row>
    <row r="52" spans="1:230" s="373" customFormat="1" ht="18" hidden="1" customHeight="1">
      <c r="B52" s="368"/>
      <c r="C52" s="374"/>
      <c r="D52" s="375"/>
      <c r="E52" s="376"/>
      <c r="F52" s="375"/>
      <c r="G52" s="376"/>
      <c r="H52" s="375"/>
      <c r="I52" s="376"/>
    </row>
    <row r="53" spans="1:230" s="372" customFormat="1" ht="18" customHeight="1">
      <c r="A53" s="367"/>
      <c r="B53" s="368"/>
      <c r="C53" s="369" t="s">
        <v>86</v>
      </c>
      <c r="D53" s="500">
        <v>167610</v>
      </c>
      <c r="E53" s="501">
        <v>1325.93102917487</v>
      </c>
      <c r="F53" s="502">
        <v>1199038</v>
      </c>
      <c r="G53" s="503">
        <v>1541.1470240809715</v>
      </c>
      <c r="H53" s="504">
        <v>389515</v>
      </c>
      <c r="I53" s="505">
        <v>951.64446244688929</v>
      </c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  <c r="HJ53" s="367"/>
      <c r="HK53" s="367"/>
      <c r="HL53" s="367"/>
      <c r="HM53" s="367"/>
      <c r="HN53" s="367"/>
      <c r="HO53" s="367"/>
      <c r="HP53" s="367"/>
      <c r="HQ53" s="367"/>
      <c r="HR53" s="367"/>
      <c r="HS53" s="367"/>
      <c r="HT53" s="367"/>
      <c r="HU53" s="367"/>
      <c r="HV53" s="367"/>
    </row>
    <row r="54" spans="1:230" s="373" customFormat="1" ht="18" customHeight="1">
      <c r="B54" s="368">
        <v>8</v>
      </c>
      <c r="C54" s="374" t="s">
        <v>87</v>
      </c>
      <c r="D54" s="375">
        <v>123136</v>
      </c>
      <c r="E54" s="376">
        <v>1369.4837556847715</v>
      </c>
      <c r="F54" s="375">
        <v>898326</v>
      </c>
      <c r="G54" s="376">
        <v>1583.2298093899096</v>
      </c>
      <c r="H54" s="375">
        <v>289162</v>
      </c>
      <c r="I54" s="376">
        <v>982.71548588680389</v>
      </c>
    </row>
    <row r="55" spans="1:230" s="373" customFormat="1" ht="18" customHeight="1">
      <c r="B55" s="368">
        <v>17</v>
      </c>
      <c r="C55" s="374" t="s">
        <v>209</v>
      </c>
      <c r="D55" s="375">
        <v>13979</v>
      </c>
      <c r="E55" s="376">
        <v>1200.4472101008657</v>
      </c>
      <c r="F55" s="375">
        <v>115775</v>
      </c>
      <c r="G55" s="376">
        <v>1396.9183137119412</v>
      </c>
      <c r="H55" s="375">
        <v>36154</v>
      </c>
      <c r="I55" s="376">
        <v>841.45829507108488</v>
      </c>
    </row>
    <row r="56" spans="1:230" s="373" customFormat="1" ht="18" customHeight="1">
      <c r="B56" s="368">
        <v>25</v>
      </c>
      <c r="C56" s="374" t="s">
        <v>206</v>
      </c>
      <c r="D56" s="375">
        <v>11559</v>
      </c>
      <c r="E56" s="376">
        <v>1175.6320832251924</v>
      </c>
      <c r="F56" s="375">
        <v>65663</v>
      </c>
      <c r="G56" s="376">
        <v>1355.6600834564367</v>
      </c>
      <c r="H56" s="375">
        <v>23707</v>
      </c>
      <c r="I56" s="376">
        <v>822.04091871599121</v>
      </c>
    </row>
    <row r="57" spans="1:230" s="373" customFormat="1" ht="18" customHeight="1">
      <c r="B57" s="368">
        <v>43</v>
      </c>
      <c r="C57" s="374" t="s">
        <v>88</v>
      </c>
      <c r="D57" s="375">
        <v>18936</v>
      </c>
      <c r="E57" s="376">
        <v>1227.0999820447823</v>
      </c>
      <c r="F57" s="375">
        <v>119274</v>
      </c>
      <c r="G57" s="376">
        <v>1466.3079789392491</v>
      </c>
      <c r="H57" s="375">
        <v>40492</v>
      </c>
      <c r="I57" s="376">
        <v>904.02079917020637</v>
      </c>
    </row>
    <row r="58" spans="1:230" s="373" customFormat="1" ht="18" hidden="1" customHeight="1">
      <c r="B58" s="368"/>
      <c r="C58" s="374"/>
      <c r="D58" s="375"/>
      <c r="E58" s="376"/>
      <c r="F58" s="375"/>
      <c r="G58" s="376"/>
      <c r="H58" s="375"/>
      <c r="I58" s="376"/>
    </row>
    <row r="59" spans="1:230" s="372" customFormat="1" ht="18" customHeight="1">
      <c r="A59" s="367"/>
      <c r="B59" s="368"/>
      <c r="C59" s="369" t="s">
        <v>89</v>
      </c>
      <c r="D59" s="500">
        <v>101646</v>
      </c>
      <c r="E59" s="501">
        <v>1156.9709838065444</v>
      </c>
      <c r="F59" s="502">
        <v>678796</v>
      </c>
      <c r="G59" s="503">
        <v>1386.0073498517963</v>
      </c>
      <c r="H59" s="504">
        <v>245563</v>
      </c>
      <c r="I59" s="505">
        <v>877.44125010689754</v>
      </c>
      <c r="J59" s="367"/>
      <c r="K59" s="367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  <c r="HJ59" s="367"/>
      <c r="HK59" s="367"/>
      <c r="HL59" s="367"/>
      <c r="HM59" s="367"/>
      <c r="HN59" s="367"/>
      <c r="HO59" s="367"/>
      <c r="HP59" s="367"/>
      <c r="HQ59" s="367"/>
      <c r="HR59" s="367"/>
      <c r="HS59" s="367"/>
      <c r="HT59" s="367"/>
      <c r="HU59" s="367"/>
      <c r="HV59" s="367"/>
    </row>
    <row r="60" spans="1:230" s="373" customFormat="1" ht="18" customHeight="1">
      <c r="B60" s="368">
        <v>3</v>
      </c>
      <c r="C60" s="374" t="s">
        <v>210</v>
      </c>
      <c r="D60" s="375">
        <v>25197</v>
      </c>
      <c r="E60" s="376">
        <v>1109.5036472595946</v>
      </c>
      <c r="F60" s="375">
        <v>228003</v>
      </c>
      <c r="G60" s="376">
        <v>1288.5599607461306</v>
      </c>
      <c r="H60" s="375">
        <v>82470</v>
      </c>
      <c r="I60" s="376">
        <v>842.90961489026313</v>
      </c>
    </row>
    <row r="61" spans="1:230" s="373" customFormat="1" ht="18" customHeight="1">
      <c r="B61" s="368">
        <v>12</v>
      </c>
      <c r="C61" s="374" t="s">
        <v>208</v>
      </c>
      <c r="D61" s="375">
        <v>15163</v>
      </c>
      <c r="E61" s="376">
        <v>1165.1275967816396</v>
      </c>
      <c r="F61" s="375">
        <v>91013</v>
      </c>
      <c r="G61" s="376">
        <v>1337.3167102501841</v>
      </c>
      <c r="H61" s="375">
        <v>30613</v>
      </c>
      <c r="I61" s="376">
        <v>854.79733381243261</v>
      </c>
    </row>
    <row r="62" spans="1:230" s="373" customFormat="1" ht="18" customHeight="1">
      <c r="B62" s="368">
        <v>46</v>
      </c>
      <c r="C62" s="374" t="s">
        <v>90</v>
      </c>
      <c r="D62" s="375">
        <v>61286</v>
      </c>
      <c r="E62" s="376">
        <v>1174.4685486081651</v>
      </c>
      <c r="F62" s="375">
        <v>359780</v>
      </c>
      <c r="G62" s="376">
        <v>1460.0797781144033</v>
      </c>
      <c r="H62" s="375">
        <v>132480</v>
      </c>
      <c r="I62" s="376">
        <v>904.16998022343</v>
      </c>
    </row>
    <row r="63" spans="1:230" s="373" customFormat="1" ht="18" hidden="1" customHeight="1">
      <c r="B63" s="368"/>
      <c r="C63" s="374"/>
      <c r="D63" s="375"/>
      <c r="E63" s="376"/>
      <c r="F63" s="375"/>
      <c r="G63" s="376"/>
      <c r="H63" s="375"/>
      <c r="I63" s="376"/>
    </row>
    <row r="64" spans="1:230" s="372" customFormat="1" ht="18" customHeight="1">
      <c r="A64" s="367"/>
      <c r="B64" s="368"/>
      <c r="C64" s="369" t="s">
        <v>91</v>
      </c>
      <c r="D64" s="500">
        <v>30910</v>
      </c>
      <c r="E64" s="501">
        <v>1036.1986308637988</v>
      </c>
      <c r="F64" s="502">
        <v>143410</v>
      </c>
      <c r="G64" s="503">
        <v>1275.2959127675892</v>
      </c>
      <c r="H64" s="504">
        <v>59105</v>
      </c>
      <c r="I64" s="505">
        <v>855.31070738516223</v>
      </c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  <c r="HJ64" s="367"/>
      <c r="HK64" s="367"/>
      <c r="HL64" s="367"/>
      <c r="HM64" s="367"/>
      <c r="HN64" s="367"/>
      <c r="HO64" s="367"/>
      <c r="HP64" s="367"/>
      <c r="HQ64" s="367"/>
      <c r="HR64" s="367"/>
      <c r="HS64" s="367"/>
      <c r="HT64" s="367"/>
      <c r="HU64" s="367"/>
      <c r="HV64" s="367"/>
    </row>
    <row r="65" spans="1:230" s="373" customFormat="1" ht="18" customHeight="1">
      <c r="B65" s="368">
        <v>6</v>
      </c>
      <c r="C65" s="374" t="s">
        <v>92</v>
      </c>
      <c r="D65" s="375">
        <v>20105</v>
      </c>
      <c r="E65" s="376">
        <v>1029.2184675453868</v>
      </c>
      <c r="F65" s="375">
        <v>81306</v>
      </c>
      <c r="G65" s="376">
        <v>1294.6801672693282</v>
      </c>
      <c r="H65" s="375">
        <v>35360</v>
      </c>
      <c r="I65" s="376">
        <v>876.0730107466062</v>
      </c>
    </row>
    <row r="66" spans="1:230" s="373" customFormat="1" ht="18" customHeight="1">
      <c r="B66" s="368">
        <v>10</v>
      </c>
      <c r="C66" s="374" t="s">
        <v>93</v>
      </c>
      <c r="D66" s="375">
        <v>10805</v>
      </c>
      <c r="E66" s="376">
        <v>1049.1867089310504</v>
      </c>
      <c r="F66" s="375">
        <v>62104</v>
      </c>
      <c r="G66" s="376">
        <v>1249.9182205655031</v>
      </c>
      <c r="H66" s="375">
        <v>23745</v>
      </c>
      <c r="I66" s="376">
        <v>824.39240682248897</v>
      </c>
    </row>
    <row r="67" spans="1:230" s="373" customFormat="1" ht="18" hidden="1" customHeight="1">
      <c r="B67" s="368"/>
      <c r="C67" s="374"/>
      <c r="D67" s="375"/>
      <c r="E67" s="376"/>
      <c r="F67" s="375"/>
      <c r="G67" s="376"/>
      <c r="H67" s="375"/>
      <c r="I67" s="376"/>
    </row>
    <row r="68" spans="1:230" s="372" customFormat="1" ht="18" customHeight="1">
      <c r="A68" s="367"/>
      <c r="B68" s="368"/>
      <c r="C68" s="369" t="s">
        <v>94</v>
      </c>
      <c r="D68" s="500">
        <v>83353</v>
      </c>
      <c r="E68" s="501">
        <v>1095.8378317517067</v>
      </c>
      <c r="F68" s="502">
        <v>489213</v>
      </c>
      <c r="G68" s="503">
        <v>1292.4065642981695</v>
      </c>
      <c r="H68" s="504">
        <v>183210</v>
      </c>
      <c r="I68" s="505">
        <v>797.40820179029527</v>
      </c>
      <c r="J68" s="367"/>
      <c r="K68" s="367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  <c r="HJ68" s="367"/>
      <c r="HK68" s="367"/>
      <c r="HL68" s="367"/>
      <c r="HM68" s="367"/>
      <c r="HN68" s="367"/>
      <c r="HO68" s="367"/>
      <c r="HP68" s="367"/>
      <c r="HQ68" s="367"/>
      <c r="HR68" s="367"/>
      <c r="HS68" s="367"/>
      <c r="HT68" s="367"/>
      <c r="HU68" s="367"/>
      <c r="HV68" s="367"/>
    </row>
    <row r="69" spans="1:230" s="373" customFormat="1" ht="18" customHeight="1">
      <c r="B69" s="368">
        <v>15</v>
      </c>
      <c r="C69" s="374" t="s">
        <v>200</v>
      </c>
      <c r="D69" s="375">
        <v>31576</v>
      </c>
      <c r="E69" s="376">
        <v>1097.5631501773498</v>
      </c>
      <c r="F69" s="375">
        <v>193748</v>
      </c>
      <c r="G69" s="376">
        <v>1360.4189280405476</v>
      </c>
      <c r="H69" s="375">
        <v>73818</v>
      </c>
      <c r="I69" s="376">
        <v>843.39725188978298</v>
      </c>
    </row>
    <row r="70" spans="1:230" s="373" customFormat="1" ht="18" customHeight="1">
      <c r="B70" s="368">
        <v>27</v>
      </c>
      <c r="C70" s="374" t="s">
        <v>95</v>
      </c>
      <c r="D70" s="375">
        <v>12319</v>
      </c>
      <c r="E70" s="376">
        <v>1086.3082847633736</v>
      </c>
      <c r="F70" s="375">
        <v>70187</v>
      </c>
      <c r="G70" s="376">
        <v>1172.5300562782284</v>
      </c>
      <c r="H70" s="375">
        <v>26370</v>
      </c>
      <c r="I70" s="376">
        <v>697.48583124762979</v>
      </c>
    </row>
    <row r="71" spans="1:230" s="373" customFormat="1" ht="18" customHeight="1">
      <c r="B71" s="368">
        <v>32</v>
      </c>
      <c r="C71" s="374" t="s">
        <v>207</v>
      </c>
      <c r="D71" s="375">
        <v>13325</v>
      </c>
      <c r="E71" s="376">
        <v>1104.1016720450282</v>
      </c>
      <c r="F71" s="375">
        <v>67163</v>
      </c>
      <c r="G71" s="376">
        <v>1082.7146067030953</v>
      </c>
      <c r="H71" s="375">
        <v>24579</v>
      </c>
      <c r="I71" s="376">
        <v>687.03057366044197</v>
      </c>
    </row>
    <row r="72" spans="1:230" s="373" customFormat="1" ht="18" customHeight="1">
      <c r="B72" s="368">
        <v>36</v>
      </c>
      <c r="C72" s="374" t="s">
        <v>96</v>
      </c>
      <c r="D72" s="375">
        <v>26133</v>
      </c>
      <c r="E72" s="376">
        <v>1094.0316924960778</v>
      </c>
      <c r="F72" s="375">
        <v>158115</v>
      </c>
      <c r="G72" s="376">
        <v>1351.3513447806977</v>
      </c>
      <c r="H72" s="375">
        <v>58443</v>
      </c>
      <c r="I72" s="376">
        <v>830.82717297195563</v>
      </c>
    </row>
    <row r="73" spans="1:230" s="373" customFormat="1" ht="18" hidden="1" customHeight="1">
      <c r="B73" s="368"/>
      <c r="C73" s="374"/>
      <c r="D73" s="375"/>
      <c r="E73" s="376"/>
      <c r="F73" s="375"/>
      <c r="G73" s="376"/>
      <c r="H73" s="375"/>
      <c r="I73" s="376"/>
    </row>
    <row r="74" spans="1:230" s="372" customFormat="1" ht="18" customHeight="1">
      <c r="A74" s="367"/>
      <c r="B74" s="368">
        <v>28</v>
      </c>
      <c r="C74" s="369" t="s">
        <v>97</v>
      </c>
      <c r="D74" s="500">
        <v>96960</v>
      </c>
      <c r="E74" s="501">
        <v>1309.1775718853135</v>
      </c>
      <c r="F74" s="502">
        <v>870253</v>
      </c>
      <c r="G74" s="503">
        <v>1729.7401890254903</v>
      </c>
      <c r="H74" s="504">
        <v>273980</v>
      </c>
      <c r="I74" s="505">
        <v>1064.0990828527631</v>
      </c>
      <c r="J74" s="367"/>
      <c r="K74" s="367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  <c r="HJ74" s="367"/>
      <c r="HK74" s="367"/>
      <c r="HL74" s="367"/>
      <c r="HM74" s="367"/>
      <c r="HN74" s="367"/>
      <c r="HO74" s="367"/>
      <c r="HP74" s="367"/>
      <c r="HQ74" s="367"/>
      <c r="HR74" s="367"/>
      <c r="HS74" s="367"/>
      <c r="HT74" s="367"/>
      <c r="HU74" s="367"/>
      <c r="HV74" s="367"/>
    </row>
    <row r="75" spans="1:230" s="372" customFormat="1" ht="18" hidden="1" customHeight="1">
      <c r="A75" s="367"/>
      <c r="B75" s="368"/>
      <c r="C75" s="369"/>
      <c r="D75" s="500"/>
      <c r="E75" s="501"/>
      <c r="F75" s="502"/>
      <c r="G75" s="503"/>
      <c r="H75" s="504"/>
      <c r="I75" s="505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/>
      <c r="HK75" s="367"/>
      <c r="HL75" s="367"/>
      <c r="HM75" s="367"/>
      <c r="HN75" s="367"/>
      <c r="HO75" s="367"/>
      <c r="HP75" s="367"/>
      <c r="HQ75" s="367"/>
      <c r="HR75" s="367"/>
      <c r="HS75" s="367"/>
      <c r="HT75" s="367"/>
      <c r="HU75" s="367"/>
      <c r="HV75" s="367"/>
    </row>
    <row r="76" spans="1:230" s="372" customFormat="1" ht="18" customHeight="1">
      <c r="A76" s="367"/>
      <c r="B76" s="368">
        <v>30</v>
      </c>
      <c r="C76" s="369" t="s">
        <v>98</v>
      </c>
      <c r="D76" s="500">
        <v>31945</v>
      </c>
      <c r="E76" s="501">
        <v>1098.5699561746753</v>
      </c>
      <c r="F76" s="502">
        <v>160109</v>
      </c>
      <c r="G76" s="503">
        <v>1359.6924553897659</v>
      </c>
      <c r="H76" s="504">
        <v>62327</v>
      </c>
      <c r="I76" s="505">
        <v>864.70858712917368</v>
      </c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  <c r="HP76" s="367"/>
      <c r="HQ76" s="367"/>
      <c r="HR76" s="367"/>
      <c r="HS76" s="367"/>
      <c r="HT76" s="367"/>
      <c r="HU76" s="367"/>
      <c r="HV76" s="367"/>
    </row>
    <row r="77" spans="1:230" s="372" customFormat="1" ht="18" hidden="1" customHeight="1">
      <c r="A77" s="367"/>
      <c r="B77" s="368"/>
      <c r="C77" s="369"/>
      <c r="D77" s="500"/>
      <c r="E77" s="501"/>
      <c r="F77" s="502"/>
      <c r="G77" s="503"/>
      <c r="H77" s="504"/>
      <c r="I77" s="505"/>
      <c r="J77" s="367"/>
      <c r="K77" s="367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  <c r="HJ77" s="367"/>
      <c r="HK77" s="367"/>
      <c r="HL77" s="367"/>
      <c r="HM77" s="367"/>
      <c r="HN77" s="367"/>
      <c r="HO77" s="367"/>
      <c r="HP77" s="367"/>
      <c r="HQ77" s="367"/>
      <c r="HR77" s="367"/>
      <c r="HS77" s="367"/>
      <c r="HT77" s="367"/>
      <c r="HU77" s="367"/>
      <c r="HV77" s="367"/>
    </row>
    <row r="78" spans="1:230" s="372" customFormat="1" ht="18" customHeight="1">
      <c r="A78" s="367"/>
      <c r="B78" s="368">
        <v>31</v>
      </c>
      <c r="C78" s="369" t="s">
        <v>99</v>
      </c>
      <c r="D78" s="500">
        <v>10525</v>
      </c>
      <c r="E78" s="501">
        <v>1436.9735296912113</v>
      </c>
      <c r="F78" s="502">
        <v>102346</v>
      </c>
      <c r="G78" s="503">
        <v>1688.184385124968</v>
      </c>
      <c r="H78" s="504">
        <v>30011</v>
      </c>
      <c r="I78" s="505">
        <v>1034.0437236346672</v>
      </c>
      <c r="J78" s="367"/>
      <c r="K78" s="367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  <c r="HP78" s="367"/>
      <c r="HQ78" s="367"/>
      <c r="HR78" s="367"/>
      <c r="HS78" s="367"/>
      <c r="HT78" s="367"/>
      <c r="HU78" s="367"/>
      <c r="HV78" s="367"/>
    </row>
    <row r="79" spans="1:230" s="372" customFormat="1" ht="18" hidden="1" customHeight="1">
      <c r="A79" s="367"/>
      <c r="B79" s="368"/>
      <c r="C79" s="369"/>
      <c r="D79" s="500"/>
      <c r="E79" s="501"/>
      <c r="F79" s="502"/>
      <c r="G79" s="503"/>
      <c r="H79" s="504"/>
      <c r="I79" s="505"/>
      <c r="J79" s="367"/>
      <c r="K79" s="367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  <c r="HP79" s="367"/>
      <c r="HQ79" s="367"/>
      <c r="HR79" s="367"/>
      <c r="HS79" s="367"/>
      <c r="HT79" s="367"/>
      <c r="HU79" s="367"/>
      <c r="HV79" s="367"/>
    </row>
    <row r="80" spans="1:230" s="372" customFormat="1" ht="18" customHeight="1">
      <c r="A80" s="367"/>
      <c r="B80" s="368"/>
      <c r="C80" s="369" t="s">
        <v>100</v>
      </c>
      <c r="D80" s="500">
        <v>42932</v>
      </c>
      <c r="E80" s="501">
        <v>1533.0418151961237</v>
      </c>
      <c r="F80" s="502">
        <v>391606</v>
      </c>
      <c r="G80" s="503">
        <v>1835.9960672972327</v>
      </c>
      <c r="H80" s="504">
        <v>132895</v>
      </c>
      <c r="I80" s="505">
        <v>1129.2173508408891</v>
      </c>
      <c r="J80" s="367"/>
      <c r="K80" s="367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  <c r="HP80" s="367"/>
      <c r="HQ80" s="367"/>
      <c r="HR80" s="367"/>
      <c r="HS80" s="367"/>
      <c r="HT80" s="367"/>
      <c r="HU80" s="367"/>
      <c r="HV80" s="367"/>
    </row>
    <row r="81" spans="1:230" s="373" customFormat="1" ht="18" customHeight="1">
      <c r="B81" s="368">
        <v>1</v>
      </c>
      <c r="C81" s="374" t="s">
        <v>202</v>
      </c>
      <c r="D81" s="375">
        <v>6756</v>
      </c>
      <c r="E81" s="376">
        <v>1530.2758007696859</v>
      </c>
      <c r="F81" s="375">
        <v>57910</v>
      </c>
      <c r="G81" s="376">
        <v>1851.2327808668624</v>
      </c>
      <c r="H81" s="375">
        <v>17297</v>
      </c>
      <c r="I81" s="376">
        <v>1122.1696045557035</v>
      </c>
    </row>
    <row r="82" spans="1:230" s="373" customFormat="1" ht="18" customHeight="1">
      <c r="B82" s="368">
        <v>20</v>
      </c>
      <c r="C82" s="374" t="s">
        <v>204</v>
      </c>
      <c r="D82" s="375">
        <v>12977</v>
      </c>
      <c r="E82" s="376">
        <v>1577.5592756415194</v>
      </c>
      <c r="F82" s="375">
        <v>135314</v>
      </c>
      <c r="G82" s="376">
        <v>1781.6325509555552</v>
      </c>
      <c r="H82" s="375">
        <v>43235</v>
      </c>
      <c r="I82" s="376">
        <v>1100.6259248294207</v>
      </c>
    </row>
    <row r="83" spans="1:230" s="373" customFormat="1" ht="18" customHeight="1">
      <c r="B83" s="368">
        <v>48</v>
      </c>
      <c r="C83" s="374" t="s">
        <v>211</v>
      </c>
      <c r="D83" s="375">
        <v>23199</v>
      </c>
      <c r="E83" s="376">
        <v>1508.9452640200009</v>
      </c>
      <c r="F83" s="375">
        <v>198382</v>
      </c>
      <c r="G83" s="376">
        <v>1868.6290015727232</v>
      </c>
      <c r="H83" s="375">
        <v>72363</v>
      </c>
      <c r="I83" s="376">
        <v>1147.9846099526003</v>
      </c>
    </row>
    <row r="84" spans="1:230" s="373" customFormat="1" ht="18" hidden="1" customHeight="1">
      <c r="B84" s="368"/>
      <c r="C84" s="374"/>
      <c r="D84" s="375"/>
      <c r="E84" s="376"/>
      <c r="F84" s="375"/>
      <c r="G84" s="376"/>
      <c r="H84" s="375"/>
      <c r="I84" s="376"/>
    </row>
    <row r="85" spans="1:230" s="372" customFormat="1" ht="18" customHeight="1">
      <c r="A85" s="367"/>
      <c r="B85" s="368">
        <v>26</v>
      </c>
      <c r="C85" s="369" t="s">
        <v>101</v>
      </c>
      <c r="D85" s="500">
        <v>5063</v>
      </c>
      <c r="E85" s="501">
        <v>1249.5982500493778</v>
      </c>
      <c r="F85" s="502">
        <v>51858</v>
      </c>
      <c r="G85" s="503">
        <v>1455.9530884337998</v>
      </c>
      <c r="H85" s="504">
        <v>16038</v>
      </c>
      <c r="I85" s="505">
        <v>925.19686556927297</v>
      </c>
      <c r="J85" s="367"/>
      <c r="K85" s="367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  <c r="HJ85" s="367"/>
      <c r="HK85" s="367"/>
      <c r="HL85" s="367"/>
      <c r="HM85" s="367"/>
      <c r="HN85" s="367"/>
      <c r="HO85" s="367"/>
      <c r="HP85" s="367"/>
      <c r="HQ85" s="367"/>
      <c r="HR85" s="367"/>
      <c r="HS85" s="367"/>
      <c r="HT85" s="367"/>
      <c r="HU85" s="367"/>
      <c r="HV85" s="367"/>
    </row>
    <row r="86" spans="1:230" s="372" customFormat="1" ht="18" hidden="1" customHeight="1">
      <c r="A86" s="367"/>
      <c r="B86" s="368"/>
      <c r="C86" s="369"/>
      <c r="D86" s="370"/>
      <c r="E86" s="371"/>
      <c r="F86" s="370"/>
      <c r="G86" s="371"/>
      <c r="H86" s="370"/>
      <c r="I86" s="371"/>
      <c r="J86" s="367"/>
      <c r="K86" s="367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  <c r="HJ86" s="367"/>
      <c r="HK86" s="367"/>
      <c r="HL86" s="367"/>
      <c r="HM86" s="367"/>
      <c r="HN86" s="367"/>
      <c r="HO86" s="367"/>
      <c r="HP86" s="367"/>
      <c r="HQ86" s="367"/>
      <c r="HR86" s="367"/>
      <c r="HS86" s="367"/>
      <c r="HT86" s="367"/>
      <c r="HU86" s="367"/>
      <c r="HV86" s="367"/>
    </row>
    <row r="87" spans="1:230" s="372" customFormat="1" ht="18" customHeight="1">
      <c r="A87" s="367"/>
      <c r="B87" s="368">
        <v>51</v>
      </c>
      <c r="C87" s="374" t="s">
        <v>102</v>
      </c>
      <c r="D87" s="375">
        <v>1105</v>
      </c>
      <c r="E87" s="376">
        <v>1379.2643800904978</v>
      </c>
      <c r="F87" s="375">
        <v>4836</v>
      </c>
      <c r="G87" s="376">
        <v>1664.4076530190241</v>
      </c>
      <c r="H87" s="375">
        <v>2622</v>
      </c>
      <c r="I87" s="376">
        <v>1002.3230816170862</v>
      </c>
      <c r="J87" s="367"/>
      <c r="K87" s="367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  <c r="HJ87" s="367"/>
      <c r="HK87" s="367"/>
      <c r="HL87" s="367"/>
      <c r="HM87" s="367"/>
      <c r="HN87" s="367"/>
      <c r="HO87" s="367"/>
      <c r="HP87" s="367"/>
      <c r="HQ87" s="367"/>
      <c r="HR87" s="367"/>
      <c r="HS87" s="367"/>
      <c r="HT87" s="367"/>
      <c r="HU87" s="367"/>
      <c r="HV87" s="367"/>
    </row>
    <row r="88" spans="1:230" s="372" customFormat="1" ht="18" customHeight="1">
      <c r="A88" s="367"/>
      <c r="B88" s="368">
        <v>52</v>
      </c>
      <c r="C88" s="374" t="s">
        <v>103</v>
      </c>
      <c r="D88" s="377">
        <v>1361</v>
      </c>
      <c r="E88" s="378">
        <v>1324.7529904481996</v>
      </c>
      <c r="F88" s="377">
        <v>4602</v>
      </c>
      <c r="G88" s="378">
        <v>1594.6595827900912</v>
      </c>
      <c r="H88" s="377">
        <v>2276</v>
      </c>
      <c r="I88" s="378">
        <v>942.13090949033381</v>
      </c>
      <c r="J88" s="367"/>
      <c r="K88" s="367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  <c r="HJ88" s="367"/>
      <c r="HK88" s="367"/>
      <c r="HL88" s="367"/>
      <c r="HM88" s="367"/>
      <c r="HN88" s="367"/>
      <c r="HO88" s="367"/>
      <c r="HP88" s="367"/>
      <c r="HQ88" s="367"/>
      <c r="HR88" s="367"/>
      <c r="HS88" s="367"/>
      <c r="HT88" s="367"/>
      <c r="HU88" s="367"/>
      <c r="HV88" s="367"/>
    </row>
    <row r="89" spans="1:230" s="372" customFormat="1" ht="18" hidden="1" customHeight="1">
      <c r="A89" s="367"/>
      <c r="B89" s="368"/>
      <c r="C89" s="374"/>
      <c r="D89" s="379"/>
      <c r="E89" s="380"/>
      <c r="F89" s="379"/>
      <c r="G89" s="380"/>
      <c r="H89" s="379"/>
      <c r="I89" s="380"/>
      <c r="J89" s="367"/>
      <c r="K89" s="367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  <c r="HJ89" s="367"/>
      <c r="HK89" s="367"/>
      <c r="HL89" s="367"/>
      <c r="HM89" s="367"/>
      <c r="HN89" s="367"/>
      <c r="HO89" s="367"/>
      <c r="HP89" s="367"/>
      <c r="HQ89" s="367"/>
      <c r="HR89" s="367"/>
      <c r="HS89" s="367"/>
      <c r="HT89" s="367"/>
      <c r="HU89" s="367"/>
      <c r="HV89" s="367"/>
    </row>
    <row r="90" spans="1:230" s="372" customFormat="1" ht="18" customHeight="1">
      <c r="A90" s="381"/>
      <c r="B90" s="382"/>
      <c r="C90" s="383" t="s">
        <v>45</v>
      </c>
      <c r="D90" s="384">
        <v>1035537</v>
      </c>
      <c r="E90" s="385">
        <v>1209.6768247102693</v>
      </c>
      <c r="F90" s="506">
        <v>6603397</v>
      </c>
      <c r="G90" s="507">
        <v>1507.5537723598907</v>
      </c>
      <c r="H90" s="508">
        <v>2348668</v>
      </c>
      <c r="I90" s="509">
        <v>935.82771210320197</v>
      </c>
      <c r="J90" s="367"/>
      <c r="K90" s="367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  <c r="HJ90" s="367"/>
      <c r="HK90" s="367"/>
      <c r="HL90" s="367"/>
      <c r="HM90" s="367"/>
      <c r="HN90" s="367"/>
      <c r="HO90" s="367"/>
      <c r="HP90" s="367"/>
      <c r="HQ90" s="367"/>
      <c r="HR90" s="367"/>
      <c r="HS90" s="367"/>
      <c r="HT90" s="367"/>
      <c r="HU90" s="367"/>
      <c r="HV90" s="367"/>
    </row>
    <row r="91" spans="1:230" ht="18" customHeight="1">
      <c r="A91" s="360"/>
      <c r="B91" s="361"/>
      <c r="C91" s="360"/>
      <c r="D91" s="360"/>
      <c r="E91" s="360"/>
      <c r="F91" s="360"/>
      <c r="G91" s="360"/>
      <c r="H91" s="360"/>
      <c r="I91" s="360"/>
    </row>
    <row r="92" spans="1:230" ht="18" customHeight="1">
      <c r="A92" s="360"/>
      <c r="B92" s="386"/>
      <c r="C92" s="360"/>
      <c r="D92" s="387"/>
      <c r="E92" s="388"/>
      <c r="F92" s="387"/>
      <c r="G92" s="388"/>
      <c r="H92" s="387"/>
      <c r="I92" s="388"/>
    </row>
    <row r="93" spans="1:230" ht="18" customHeight="1">
      <c r="B93" s="389"/>
      <c r="D93" s="390"/>
      <c r="E93" s="391"/>
      <c r="F93" s="390"/>
      <c r="G93" s="391"/>
      <c r="H93" s="390"/>
      <c r="I93" s="391"/>
    </row>
    <row r="94" spans="1:230" ht="18" customHeight="1">
      <c r="B94" s="389"/>
      <c r="C94" s="392"/>
      <c r="D94" s="390"/>
      <c r="E94" s="391"/>
      <c r="F94" s="390"/>
      <c r="G94" s="391"/>
      <c r="H94" s="390"/>
      <c r="I94" s="391"/>
    </row>
    <row r="95" spans="1:230" ht="18" customHeight="1">
      <c r="B95" s="389"/>
      <c r="E95" s="391"/>
      <c r="G95" s="391"/>
      <c r="I95" s="391"/>
    </row>
    <row r="96" spans="1:230" ht="18" customHeight="1">
      <c r="B96" s="389"/>
      <c r="E96" s="391"/>
      <c r="G96" s="391"/>
      <c r="I96" s="391"/>
    </row>
    <row r="97" spans="2:9" ht="18" customHeight="1">
      <c r="B97" s="389"/>
      <c r="E97" s="391"/>
      <c r="G97" s="391"/>
      <c r="I97" s="391"/>
    </row>
    <row r="98" spans="2:9" ht="18" customHeight="1">
      <c r="B98" s="389"/>
      <c r="E98" s="391"/>
      <c r="G98" s="391"/>
      <c r="I98" s="391"/>
    </row>
    <row r="99" spans="2:9" ht="18" customHeight="1">
      <c r="B99" s="389"/>
      <c r="E99" s="391"/>
      <c r="G99" s="391"/>
      <c r="I99" s="391"/>
    </row>
    <row r="100" spans="2:9" ht="18" customHeight="1">
      <c r="B100" s="389"/>
      <c r="E100" s="391"/>
      <c r="G100" s="391"/>
      <c r="I100" s="391"/>
    </row>
    <row r="101" spans="2:9" ht="18" customHeight="1">
      <c r="B101" s="389"/>
    </row>
    <row r="102" spans="2:9" ht="18" customHeight="1">
      <c r="B102" s="389"/>
    </row>
    <row r="103" spans="2:9" ht="18" customHeight="1">
      <c r="B103" s="389"/>
    </row>
    <row r="104" spans="2:9" ht="18" customHeight="1">
      <c r="B104" s="389"/>
    </row>
    <row r="105" spans="2:9" ht="18" customHeight="1">
      <c r="B105" s="389"/>
    </row>
    <row r="106" spans="2:9" ht="18" customHeight="1">
      <c r="B106" s="389"/>
    </row>
    <row r="107" spans="2:9" ht="18" customHeight="1">
      <c r="B107" s="38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991CA3C6-9E24-43C9-9C1F-B060F9B025B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9B11-E3BA-4FC9-A638-2E8FEE1F4286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74" activePane="bottomLeft" state="frozen"/>
      <selection activeCell="M95" sqref="M95"/>
      <selection pane="bottomLeft" activeCell="K93" sqref="K93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9" width="15.7109375" style="362" customWidth="1"/>
    <col min="10" max="10" width="11.42578125" style="393"/>
    <col min="11" max="11" width="28" style="362" customWidth="1"/>
    <col min="12" max="16384" width="11.42578125" style="362"/>
  </cols>
  <sheetData>
    <row r="1" spans="1:217" s="351" customFormat="1" ht="15.75" customHeight="1">
      <c r="B1" s="352"/>
      <c r="E1" s="353"/>
      <c r="G1" s="353"/>
      <c r="I1" s="353"/>
      <c r="J1" s="393"/>
      <c r="K1" s="362"/>
    </row>
    <row r="2" spans="1:217" s="351" customFormat="1">
      <c r="B2" s="352"/>
      <c r="E2" s="353"/>
      <c r="G2" s="353"/>
      <c r="I2" s="353"/>
      <c r="J2" s="393"/>
      <c r="K2" s="362"/>
    </row>
    <row r="3" spans="1:217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  <c r="J3" s="393"/>
      <c r="K3" s="362"/>
    </row>
    <row r="4" spans="1:217" s="351" customFormat="1">
      <c r="B4" s="352"/>
      <c r="C4" s="358"/>
      <c r="D4" s="356"/>
      <c r="E4" s="357"/>
      <c r="F4" s="356"/>
      <c r="G4" s="357"/>
      <c r="H4" s="356"/>
      <c r="I4" s="357"/>
      <c r="J4" s="393"/>
      <c r="K4" s="362"/>
    </row>
    <row r="5" spans="1:217" s="351" customFormat="1" ht="18.75">
      <c r="B5" s="491" t="str">
        <f>'Número pensiones (IP-J-V)'!B5</f>
        <v>1 de agosto de 2025</v>
      </c>
      <c r="C5" s="510"/>
      <c r="D5" s="511"/>
      <c r="E5" s="512"/>
      <c r="F5" s="511"/>
      <c r="G5" s="512"/>
      <c r="H5" s="511"/>
      <c r="I5" s="512"/>
      <c r="J5" s="393"/>
      <c r="K5" s="394" t="s">
        <v>168</v>
      </c>
    </row>
    <row r="6" spans="1:217" s="397" customFormat="1" ht="9" customHeight="1">
      <c r="A6" s="395"/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396"/>
      <c r="AD6" s="396"/>
      <c r="AE6" s="396"/>
      <c r="AF6" s="396"/>
      <c r="AG6" s="396"/>
      <c r="AH6" s="396"/>
      <c r="AI6" s="396"/>
      <c r="AJ6" s="396"/>
      <c r="AK6" s="396"/>
      <c r="AL6" s="396"/>
      <c r="AM6" s="396"/>
      <c r="AN6" s="396"/>
      <c r="AO6" s="396"/>
      <c r="AP6" s="396"/>
      <c r="AQ6" s="396"/>
      <c r="AR6" s="396"/>
      <c r="AS6" s="396"/>
      <c r="AT6" s="396"/>
      <c r="AU6" s="396"/>
      <c r="AV6" s="396"/>
      <c r="AW6" s="396"/>
      <c r="AX6" s="396"/>
      <c r="AY6" s="396"/>
      <c r="AZ6" s="396"/>
      <c r="BA6" s="396"/>
      <c r="BB6" s="396"/>
      <c r="BC6" s="396"/>
      <c r="BD6" s="396"/>
      <c r="BE6" s="396"/>
      <c r="BF6" s="396"/>
      <c r="BG6" s="396"/>
      <c r="BH6" s="396"/>
      <c r="BI6" s="396"/>
      <c r="BJ6" s="396"/>
      <c r="BK6" s="396"/>
      <c r="BL6" s="396"/>
      <c r="BM6" s="396"/>
      <c r="BN6" s="396"/>
      <c r="BO6" s="396"/>
      <c r="BP6" s="396"/>
      <c r="BQ6" s="396"/>
      <c r="BR6" s="396"/>
      <c r="BS6" s="396"/>
      <c r="BT6" s="396"/>
      <c r="BU6" s="396"/>
      <c r="BV6" s="396"/>
      <c r="BW6" s="396"/>
      <c r="BX6" s="396"/>
      <c r="BY6" s="396"/>
      <c r="BZ6" s="396"/>
      <c r="CA6" s="396"/>
      <c r="CB6" s="396"/>
      <c r="CC6" s="396"/>
      <c r="CD6" s="396"/>
      <c r="CE6" s="396"/>
      <c r="CF6" s="396"/>
      <c r="CG6" s="396"/>
      <c r="CH6" s="396"/>
      <c r="CI6" s="396"/>
      <c r="CJ6" s="396"/>
      <c r="CK6" s="396"/>
      <c r="CL6" s="396"/>
      <c r="CM6" s="396"/>
      <c r="CN6" s="396"/>
      <c r="CO6" s="396"/>
      <c r="CP6" s="396"/>
      <c r="CQ6" s="396"/>
      <c r="CR6" s="396"/>
      <c r="CS6" s="396"/>
      <c r="CT6" s="396"/>
      <c r="CU6" s="396"/>
      <c r="CV6" s="396"/>
      <c r="CW6" s="396"/>
      <c r="CX6" s="396"/>
      <c r="CY6" s="396"/>
      <c r="CZ6" s="396"/>
      <c r="DA6" s="396"/>
      <c r="DB6" s="396"/>
      <c r="DC6" s="396"/>
      <c r="DD6" s="396"/>
      <c r="DE6" s="396"/>
      <c r="DF6" s="396"/>
      <c r="DG6" s="396"/>
      <c r="DH6" s="396"/>
      <c r="DI6" s="396"/>
      <c r="DJ6" s="396"/>
      <c r="DK6" s="396"/>
      <c r="DL6" s="396"/>
      <c r="DM6" s="396"/>
      <c r="DN6" s="396"/>
      <c r="DO6" s="396"/>
      <c r="DP6" s="396"/>
      <c r="DQ6" s="396"/>
      <c r="DR6" s="396"/>
      <c r="DS6" s="396"/>
      <c r="DT6" s="396"/>
      <c r="DU6" s="396"/>
      <c r="DV6" s="396"/>
      <c r="DW6" s="396"/>
      <c r="DX6" s="396"/>
      <c r="DY6" s="396"/>
      <c r="DZ6" s="396"/>
      <c r="EA6" s="396"/>
      <c r="EB6" s="396"/>
      <c r="EC6" s="396"/>
      <c r="ED6" s="396"/>
      <c r="EE6" s="396"/>
      <c r="EF6" s="396"/>
      <c r="EG6" s="396"/>
      <c r="EH6" s="396"/>
      <c r="EI6" s="396"/>
      <c r="EJ6" s="396"/>
      <c r="EK6" s="396"/>
      <c r="EL6" s="396"/>
      <c r="EM6" s="396"/>
      <c r="EN6" s="396"/>
      <c r="EO6" s="396"/>
      <c r="EP6" s="396"/>
      <c r="EQ6" s="396"/>
      <c r="ER6" s="396"/>
      <c r="ES6" s="396"/>
      <c r="ET6" s="396"/>
      <c r="EU6" s="396"/>
      <c r="EV6" s="396"/>
      <c r="EW6" s="396"/>
      <c r="EX6" s="396"/>
      <c r="EY6" s="396"/>
      <c r="EZ6" s="396"/>
      <c r="FA6" s="396"/>
      <c r="FB6" s="396"/>
      <c r="FC6" s="396"/>
      <c r="FD6" s="396"/>
      <c r="FE6" s="396"/>
      <c r="FF6" s="396"/>
      <c r="FG6" s="396"/>
      <c r="FH6" s="396"/>
      <c r="FI6" s="396"/>
      <c r="FJ6" s="396"/>
      <c r="FK6" s="396"/>
      <c r="FL6" s="396"/>
      <c r="FM6" s="396"/>
      <c r="FN6" s="396"/>
      <c r="FO6" s="396"/>
      <c r="FP6" s="396"/>
      <c r="FQ6" s="396"/>
      <c r="FR6" s="396"/>
      <c r="FS6" s="396"/>
      <c r="FT6" s="396"/>
      <c r="FU6" s="396"/>
      <c r="FV6" s="396"/>
      <c r="FW6" s="396"/>
      <c r="FX6" s="396"/>
      <c r="FY6" s="396"/>
      <c r="FZ6" s="396"/>
      <c r="GA6" s="396"/>
      <c r="GB6" s="396"/>
      <c r="GC6" s="396"/>
      <c r="GD6" s="396"/>
      <c r="GE6" s="396"/>
      <c r="GF6" s="396"/>
      <c r="GG6" s="396"/>
      <c r="GH6" s="396"/>
      <c r="GI6" s="396"/>
      <c r="GJ6" s="396"/>
      <c r="GK6" s="396"/>
      <c r="GL6" s="396"/>
      <c r="GM6" s="396"/>
      <c r="GN6" s="396"/>
      <c r="GO6" s="396"/>
      <c r="GP6" s="396"/>
      <c r="GQ6" s="396"/>
      <c r="GR6" s="396"/>
      <c r="GS6" s="396"/>
      <c r="GT6" s="396"/>
      <c r="GU6" s="396"/>
      <c r="GV6" s="396"/>
      <c r="GW6" s="396"/>
      <c r="GX6" s="396"/>
      <c r="GY6" s="396"/>
      <c r="GZ6" s="396"/>
      <c r="HA6" s="396"/>
      <c r="HB6" s="396"/>
      <c r="HC6" s="396"/>
      <c r="HD6" s="396"/>
      <c r="HE6" s="396"/>
      <c r="HF6" s="396"/>
      <c r="HG6" s="396"/>
      <c r="HH6" s="396"/>
      <c r="HI6" s="396"/>
    </row>
    <row r="7" spans="1:217" ht="38.1" customHeight="1">
      <c r="A7" s="360"/>
      <c r="B7" s="565" t="s">
        <v>157</v>
      </c>
      <c r="C7" s="567" t="s">
        <v>47</v>
      </c>
      <c r="D7" s="400" t="s">
        <v>104</v>
      </c>
      <c r="E7" s="401"/>
      <c r="F7" s="402" t="s">
        <v>105</v>
      </c>
      <c r="G7" s="403"/>
      <c r="H7" s="493" t="s">
        <v>45</v>
      </c>
      <c r="I7" s="493"/>
    </row>
    <row r="8" spans="1:217" ht="36.75" customHeight="1">
      <c r="A8" s="360"/>
      <c r="B8" s="566"/>
      <c r="C8" s="568"/>
      <c r="D8" s="494" t="s">
        <v>7</v>
      </c>
      <c r="E8" s="495" t="s">
        <v>51</v>
      </c>
      <c r="F8" s="496" t="s">
        <v>7</v>
      </c>
      <c r="G8" s="497" t="s">
        <v>51</v>
      </c>
      <c r="H8" s="498" t="s">
        <v>7</v>
      </c>
      <c r="I8" s="499" t="s">
        <v>51</v>
      </c>
    </row>
    <row r="9" spans="1:217" ht="24" hidden="1" customHeight="1">
      <c r="B9" s="363"/>
      <c r="C9" s="364"/>
      <c r="D9" s="365"/>
      <c r="E9" s="366"/>
      <c r="F9" s="365"/>
      <c r="G9" s="366"/>
      <c r="H9" s="365"/>
      <c r="I9" s="366"/>
    </row>
    <row r="10" spans="1:217" s="372" customFormat="1" ht="18" customHeight="1">
      <c r="A10" s="367"/>
      <c r="B10" s="368"/>
      <c r="C10" s="369" t="s">
        <v>52</v>
      </c>
      <c r="D10" s="500">
        <v>69225</v>
      </c>
      <c r="E10" s="501">
        <v>498.3639771758759</v>
      </c>
      <c r="F10" s="502">
        <v>12629</v>
      </c>
      <c r="G10" s="503">
        <v>744.26978937366346</v>
      </c>
      <c r="H10" s="504">
        <v>1702889</v>
      </c>
      <c r="I10" s="505">
        <v>1178.9709314641179</v>
      </c>
      <c r="J10" s="398"/>
      <c r="K10" s="373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</row>
    <row r="11" spans="1:217" s="373" customFormat="1" ht="18" customHeight="1">
      <c r="B11" s="368">
        <v>4</v>
      </c>
      <c r="C11" s="374" t="s">
        <v>53</v>
      </c>
      <c r="D11" s="375">
        <v>5503</v>
      </c>
      <c r="E11" s="376">
        <v>442.00380519716515</v>
      </c>
      <c r="F11" s="375">
        <v>531</v>
      </c>
      <c r="G11" s="376">
        <v>730.41531073446333</v>
      </c>
      <c r="H11" s="375">
        <v>119594</v>
      </c>
      <c r="I11" s="376">
        <v>1080.0334201548578</v>
      </c>
      <c r="J11" s="398"/>
      <c r="K11" s="398"/>
    </row>
    <row r="12" spans="1:217" s="373" customFormat="1" ht="18" customHeight="1">
      <c r="B12" s="368">
        <v>11</v>
      </c>
      <c r="C12" s="374" t="s">
        <v>54</v>
      </c>
      <c r="D12" s="375">
        <v>10471</v>
      </c>
      <c r="E12" s="376">
        <v>532.95877566612546</v>
      </c>
      <c r="F12" s="375">
        <v>2929</v>
      </c>
      <c r="G12" s="376">
        <v>764.63525093888711</v>
      </c>
      <c r="H12" s="375">
        <v>236167</v>
      </c>
      <c r="I12" s="376">
        <v>1301.6202450808121</v>
      </c>
      <c r="J12" s="398"/>
    </row>
    <row r="13" spans="1:217" s="373" customFormat="1" ht="18" customHeight="1">
      <c r="B13" s="368">
        <v>14</v>
      </c>
      <c r="C13" s="374" t="s">
        <v>55</v>
      </c>
      <c r="D13" s="375">
        <v>6842</v>
      </c>
      <c r="E13" s="376">
        <v>503.11410990938316</v>
      </c>
      <c r="F13" s="375">
        <v>1436</v>
      </c>
      <c r="G13" s="376">
        <v>716.71410167130921</v>
      </c>
      <c r="H13" s="375">
        <v>182912</v>
      </c>
      <c r="I13" s="376">
        <v>1103.927874551697</v>
      </c>
      <c r="J13" s="398"/>
    </row>
    <row r="14" spans="1:217" s="373" customFormat="1" ht="18" customHeight="1">
      <c r="B14" s="368">
        <v>18</v>
      </c>
      <c r="C14" s="374" t="s">
        <v>56</v>
      </c>
      <c r="D14" s="375">
        <v>7788</v>
      </c>
      <c r="E14" s="376">
        <v>479.41458911145355</v>
      </c>
      <c r="F14" s="375">
        <v>1434</v>
      </c>
      <c r="G14" s="376">
        <v>753.38596234309625</v>
      </c>
      <c r="H14" s="375">
        <v>203350</v>
      </c>
      <c r="I14" s="376">
        <v>1126.3159837226453</v>
      </c>
      <c r="J14" s="398"/>
    </row>
    <row r="15" spans="1:217" s="373" customFormat="1" ht="18" customHeight="1">
      <c r="B15" s="368">
        <v>21</v>
      </c>
      <c r="C15" s="374" t="s">
        <v>57</v>
      </c>
      <c r="D15" s="375">
        <v>4365</v>
      </c>
      <c r="E15" s="376">
        <v>503.23956242840779</v>
      </c>
      <c r="F15" s="375">
        <v>834</v>
      </c>
      <c r="G15" s="376">
        <v>759.50188249400492</v>
      </c>
      <c r="H15" s="375">
        <v>106223</v>
      </c>
      <c r="I15" s="376">
        <v>1190.6872565263639</v>
      </c>
      <c r="J15" s="398"/>
    </row>
    <row r="16" spans="1:217" s="373" customFormat="1" ht="18" customHeight="1">
      <c r="B16" s="368">
        <v>23</v>
      </c>
      <c r="C16" s="374" t="s">
        <v>58</v>
      </c>
      <c r="D16" s="375">
        <v>5354</v>
      </c>
      <c r="E16" s="376">
        <v>491.80817519611509</v>
      </c>
      <c r="F16" s="375">
        <v>849</v>
      </c>
      <c r="G16" s="376">
        <v>684.38003533568906</v>
      </c>
      <c r="H16" s="375">
        <v>151167</v>
      </c>
      <c r="I16" s="376">
        <v>1091.571543392407</v>
      </c>
      <c r="J16" s="398"/>
    </row>
    <row r="17" spans="1:217" s="373" customFormat="1" ht="18" customHeight="1">
      <c r="B17" s="368">
        <v>29</v>
      </c>
      <c r="C17" s="374" t="s">
        <v>59</v>
      </c>
      <c r="D17" s="375">
        <v>12828</v>
      </c>
      <c r="E17" s="376">
        <v>480.64835204240723</v>
      </c>
      <c r="F17" s="375">
        <v>1732</v>
      </c>
      <c r="G17" s="376">
        <v>733.39752886836027</v>
      </c>
      <c r="H17" s="375">
        <v>295001</v>
      </c>
      <c r="I17" s="376">
        <v>1195.2972555347271</v>
      </c>
      <c r="J17" s="398"/>
    </row>
    <row r="18" spans="1:217" s="373" customFormat="1" ht="18" customHeight="1">
      <c r="B18" s="368">
        <v>41</v>
      </c>
      <c r="C18" s="374" t="s">
        <v>60</v>
      </c>
      <c r="D18" s="375">
        <v>16074</v>
      </c>
      <c r="E18" s="376">
        <v>517.28018912529546</v>
      </c>
      <c r="F18" s="375">
        <v>2884</v>
      </c>
      <c r="G18" s="376">
        <v>755.08021151178923</v>
      </c>
      <c r="H18" s="375">
        <v>408475</v>
      </c>
      <c r="I18" s="376">
        <v>1214.3497176816209</v>
      </c>
      <c r="J18" s="398"/>
    </row>
    <row r="19" spans="1:217" s="373" customFormat="1" ht="18" hidden="1" customHeight="1">
      <c r="B19" s="368"/>
      <c r="C19" s="374"/>
      <c r="D19" s="375"/>
      <c r="E19" s="376"/>
      <c r="F19" s="375"/>
      <c r="G19" s="376"/>
      <c r="H19" s="375"/>
      <c r="I19" s="376"/>
      <c r="J19" s="398"/>
    </row>
    <row r="20" spans="1:217" s="372" customFormat="1" ht="18" customHeight="1">
      <c r="A20" s="367"/>
      <c r="B20" s="368"/>
      <c r="C20" s="369" t="s">
        <v>61</v>
      </c>
      <c r="D20" s="500">
        <v>9354</v>
      </c>
      <c r="E20" s="501">
        <v>538.99015608295917</v>
      </c>
      <c r="F20" s="502">
        <v>824</v>
      </c>
      <c r="G20" s="503">
        <v>833.82485436893194</v>
      </c>
      <c r="H20" s="504">
        <v>317544</v>
      </c>
      <c r="I20" s="505">
        <v>1387.5031712455595</v>
      </c>
      <c r="J20" s="398"/>
      <c r="K20" s="373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</row>
    <row r="21" spans="1:217" s="373" customFormat="1" ht="18" customHeight="1">
      <c r="B21" s="368">
        <v>22</v>
      </c>
      <c r="C21" s="374" t="s">
        <v>62</v>
      </c>
      <c r="D21" s="375">
        <v>1649</v>
      </c>
      <c r="E21" s="376">
        <v>514.8373802304427</v>
      </c>
      <c r="F21" s="375">
        <v>83</v>
      </c>
      <c r="G21" s="376">
        <v>731.47132530120484</v>
      </c>
      <c r="H21" s="375">
        <v>55120</v>
      </c>
      <c r="I21" s="376">
        <v>1265.5070653120465</v>
      </c>
      <c r="J21" s="398"/>
    </row>
    <row r="22" spans="1:217" s="373" customFormat="1" ht="18" customHeight="1">
      <c r="B22" s="368">
        <v>40</v>
      </c>
      <c r="C22" s="374" t="s">
        <v>63</v>
      </c>
      <c r="D22" s="375">
        <v>999</v>
      </c>
      <c r="E22" s="376">
        <v>518.60389389389388</v>
      </c>
      <c r="F22" s="375">
        <v>100</v>
      </c>
      <c r="G22" s="376">
        <v>832.09589999999992</v>
      </c>
      <c r="H22" s="375">
        <v>36292</v>
      </c>
      <c r="I22" s="376">
        <v>1276.7062074286346</v>
      </c>
      <c r="J22" s="398"/>
    </row>
    <row r="23" spans="1:217" s="373" customFormat="1" ht="18" customHeight="1">
      <c r="B23" s="368">
        <v>50</v>
      </c>
      <c r="C23" s="374" t="s">
        <v>64</v>
      </c>
      <c r="D23" s="375">
        <v>6706</v>
      </c>
      <c r="E23" s="376">
        <v>547.9662675216224</v>
      </c>
      <c r="F23" s="375">
        <v>641</v>
      </c>
      <c r="G23" s="376">
        <v>847.34784711388454</v>
      </c>
      <c r="H23" s="375">
        <v>226132</v>
      </c>
      <c r="I23" s="376">
        <v>1435.021739028532</v>
      </c>
      <c r="J23" s="398"/>
    </row>
    <row r="24" spans="1:217" s="373" customFormat="1" ht="18" hidden="1" customHeight="1">
      <c r="B24" s="368"/>
      <c r="C24" s="374"/>
      <c r="D24" s="375"/>
      <c r="E24" s="376"/>
      <c r="F24" s="375"/>
      <c r="G24" s="376"/>
      <c r="H24" s="375"/>
      <c r="I24" s="376"/>
      <c r="J24" s="398"/>
    </row>
    <row r="25" spans="1:217" s="372" customFormat="1" ht="18" customHeight="1">
      <c r="A25" s="367"/>
      <c r="B25" s="368">
        <v>33</v>
      </c>
      <c r="C25" s="369" t="s">
        <v>65</v>
      </c>
      <c r="D25" s="500">
        <v>8707</v>
      </c>
      <c r="E25" s="501">
        <v>637.6021109452164</v>
      </c>
      <c r="F25" s="502">
        <v>2038</v>
      </c>
      <c r="G25" s="503">
        <v>1043.3212757605495</v>
      </c>
      <c r="H25" s="504">
        <v>302301</v>
      </c>
      <c r="I25" s="505">
        <v>1522.3610580844916</v>
      </c>
      <c r="J25" s="398"/>
      <c r="K25" s="373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</row>
    <row r="26" spans="1:217" s="372" customFormat="1" ht="18" hidden="1" customHeight="1">
      <c r="A26" s="367"/>
      <c r="B26" s="368"/>
      <c r="C26" s="369"/>
      <c r="D26" s="500"/>
      <c r="E26" s="501"/>
      <c r="F26" s="502"/>
      <c r="G26" s="503"/>
      <c r="H26" s="504"/>
      <c r="I26" s="505"/>
      <c r="J26" s="398"/>
      <c r="K26" s="373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</row>
    <row r="27" spans="1:217" s="372" customFormat="1" ht="18" customHeight="1">
      <c r="A27" s="367"/>
      <c r="B27" s="368">
        <v>7</v>
      </c>
      <c r="C27" s="369" t="s">
        <v>205</v>
      </c>
      <c r="D27" s="500">
        <v>6107</v>
      </c>
      <c r="E27" s="501">
        <v>447.31854920582936</v>
      </c>
      <c r="F27" s="502">
        <v>117</v>
      </c>
      <c r="G27" s="503">
        <v>765.40803418803409</v>
      </c>
      <c r="H27" s="504">
        <v>213260</v>
      </c>
      <c r="I27" s="505">
        <v>1225.7487836443777</v>
      </c>
      <c r="J27" s="398"/>
      <c r="K27" s="373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</row>
    <row r="28" spans="1:217" s="372" customFormat="1" ht="18" hidden="1" customHeight="1">
      <c r="A28" s="367"/>
      <c r="B28" s="368"/>
      <c r="C28" s="369"/>
      <c r="D28" s="500"/>
      <c r="E28" s="501"/>
      <c r="F28" s="502"/>
      <c r="G28" s="503"/>
      <c r="H28" s="504"/>
      <c r="I28" s="505"/>
      <c r="J28" s="398"/>
      <c r="K28" s="373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</row>
    <row r="29" spans="1:217" s="372" customFormat="1" ht="18" customHeight="1">
      <c r="A29" s="367"/>
      <c r="B29" s="368"/>
      <c r="C29" s="369" t="s">
        <v>66</v>
      </c>
      <c r="D29" s="500">
        <v>16513</v>
      </c>
      <c r="E29" s="501">
        <v>497.31733967177371</v>
      </c>
      <c r="F29" s="502">
        <v>2631</v>
      </c>
      <c r="G29" s="503">
        <v>760.65374002280487</v>
      </c>
      <c r="H29" s="504">
        <v>373756</v>
      </c>
      <c r="I29" s="505">
        <v>1196.0272660238231</v>
      </c>
      <c r="J29" s="398"/>
      <c r="K29" s="399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</row>
    <row r="30" spans="1:217" s="373" customFormat="1" ht="18" customHeight="1">
      <c r="B30" s="368">
        <v>35</v>
      </c>
      <c r="C30" s="374" t="s">
        <v>67</v>
      </c>
      <c r="D30" s="375">
        <v>9228</v>
      </c>
      <c r="E30" s="376">
        <v>504.08317186822711</v>
      </c>
      <c r="F30" s="375">
        <v>1774</v>
      </c>
      <c r="G30" s="376">
        <v>750.52040586245755</v>
      </c>
      <c r="H30" s="375">
        <v>197381</v>
      </c>
      <c r="I30" s="376">
        <v>1215.7387925382889</v>
      </c>
      <c r="J30" s="398"/>
    </row>
    <row r="31" spans="1:217" s="373" customFormat="1" ht="18" customHeight="1">
      <c r="B31" s="368">
        <v>38</v>
      </c>
      <c r="C31" s="374" t="s">
        <v>68</v>
      </c>
      <c r="D31" s="375">
        <v>7285</v>
      </c>
      <c r="E31" s="376">
        <v>488.74697597803709</v>
      </c>
      <c r="F31" s="375">
        <v>857</v>
      </c>
      <c r="G31" s="376">
        <v>781.62985997666283</v>
      </c>
      <c r="H31" s="375">
        <v>176375</v>
      </c>
      <c r="I31" s="376">
        <v>1173.9681260382708</v>
      </c>
      <c r="J31" s="398"/>
    </row>
    <row r="32" spans="1:217" s="373" customFormat="1" ht="18" hidden="1" customHeight="1">
      <c r="B32" s="368"/>
      <c r="C32" s="374"/>
      <c r="D32" s="375"/>
      <c r="E32" s="376"/>
      <c r="F32" s="375"/>
      <c r="G32" s="376"/>
      <c r="H32" s="375"/>
      <c r="I32" s="376"/>
      <c r="J32" s="398"/>
    </row>
    <row r="33" spans="1:217" s="372" customFormat="1" ht="18" customHeight="1">
      <c r="A33" s="367"/>
      <c r="B33" s="368">
        <v>39</v>
      </c>
      <c r="C33" s="369" t="s">
        <v>69</v>
      </c>
      <c r="D33" s="500">
        <v>4631</v>
      </c>
      <c r="E33" s="501">
        <v>574.94250485856196</v>
      </c>
      <c r="F33" s="502">
        <v>1394</v>
      </c>
      <c r="G33" s="503">
        <v>865.231018651363</v>
      </c>
      <c r="H33" s="504">
        <v>148618</v>
      </c>
      <c r="I33" s="505">
        <v>1382.8222316946806</v>
      </c>
      <c r="J33" s="398"/>
      <c r="K33" s="373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</row>
    <row r="34" spans="1:217" s="372" customFormat="1" ht="18" hidden="1" customHeight="1">
      <c r="A34" s="367"/>
      <c r="B34" s="368"/>
      <c r="C34" s="369"/>
      <c r="D34" s="500"/>
      <c r="E34" s="501"/>
      <c r="F34" s="502"/>
      <c r="G34" s="503"/>
      <c r="H34" s="504"/>
      <c r="I34" s="505"/>
      <c r="J34" s="398"/>
      <c r="K34" s="373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</row>
    <row r="35" spans="1:217" s="372" customFormat="1" ht="18" customHeight="1">
      <c r="A35" s="367"/>
      <c r="B35" s="368"/>
      <c r="C35" s="369" t="s">
        <v>70</v>
      </c>
      <c r="D35" s="500">
        <v>18883</v>
      </c>
      <c r="E35" s="501">
        <v>568.9971487581422</v>
      </c>
      <c r="F35" s="502">
        <v>3919</v>
      </c>
      <c r="G35" s="503">
        <v>803.14665475886727</v>
      </c>
      <c r="H35" s="504">
        <v>633948</v>
      </c>
      <c r="I35" s="505">
        <v>1313.7130028330403</v>
      </c>
      <c r="J35" s="398"/>
      <c r="K35" s="373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</row>
    <row r="36" spans="1:217" s="373" customFormat="1" ht="18" customHeight="1">
      <c r="B36" s="368">
        <v>5</v>
      </c>
      <c r="C36" s="374" t="s">
        <v>71</v>
      </c>
      <c r="D36" s="375">
        <v>1266</v>
      </c>
      <c r="E36" s="376">
        <v>563.74170616113747</v>
      </c>
      <c r="F36" s="375">
        <v>239</v>
      </c>
      <c r="G36" s="376">
        <v>732.2795815899583</v>
      </c>
      <c r="H36" s="375">
        <v>40054</v>
      </c>
      <c r="I36" s="376">
        <v>1159.2832221500973</v>
      </c>
      <c r="J36" s="398"/>
    </row>
    <row r="37" spans="1:217" s="373" customFormat="1" ht="18" customHeight="1">
      <c r="B37" s="368">
        <v>9</v>
      </c>
      <c r="C37" s="374" t="s">
        <v>72</v>
      </c>
      <c r="D37" s="375">
        <v>2812</v>
      </c>
      <c r="E37" s="376">
        <v>558.76400782361316</v>
      </c>
      <c r="F37" s="375">
        <v>317</v>
      </c>
      <c r="G37" s="376">
        <v>827.85987381703478</v>
      </c>
      <c r="H37" s="375">
        <v>94736</v>
      </c>
      <c r="I37" s="376">
        <v>1410.9273090483032</v>
      </c>
      <c r="J37" s="398"/>
    </row>
    <row r="38" spans="1:217" s="373" customFormat="1" ht="18" customHeight="1">
      <c r="B38" s="368">
        <v>24</v>
      </c>
      <c r="C38" s="374" t="s">
        <v>73</v>
      </c>
      <c r="D38" s="375">
        <v>4054</v>
      </c>
      <c r="E38" s="376">
        <v>578.7486285150469</v>
      </c>
      <c r="F38" s="375">
        <v>1112</v>
      </c>
      <c r="G38" s="376">
        <v>884.35780575539559</v>
      </c>
      <c r="H38" s="375">
        <v>140847</v>
      </c>
      <c r="I38" s="376">
        <v>1309.8093470929452</v>
      </c>
      <c r="J38" s="393"/>
    </row>
    <row r="39" spans="1:217" s="373" customFormat="1" ht="18" customHeight="1">
      <c r="B39" s="368">
        <v>34</v>
      </c>
      <c r="C39" s="374" t="s">
        <v>74</v>
      </c>
      <c r="D39" s="375">
        <v>1348</v>
      </c>
      <c r="E39" s="376">
        <v>598.59614243323438</v>
      </c>
      <c r="F39" s="375">
        <v>288</v>
      </c>
      <c r="G39" s="376">
        <v>815.15947916666664</v>
      </c>
      <c r="H39" s="375">
        <v>44327</v>
      </c>
      <c r="I39" s="376">
        <v>1344.8063787307967</v>
      </c>
      <c r="J39" s="393"/>
    </row>
    <row r="40" spans="1:217" s="373" customFormat="1" ht="18" customHeight="1">
      <c r="B40" s="368">
        <v>37</v>
      </c>
      <c r="C40" s="374" t="s">
        <v>75</v>
      </c>
      <c r="D40" s="375">
        <v>2514</v>
      </c>
      <c r="E40" s="376">
        <v>576.24230310262521</v>
      </c>
      <c r="F40" s="375">
        <v>650</v>
      </c>
      <c r="G40" s="376">
        <v>751.55</v>
      </c>
      <c r="H40" s="375">
        <v>83264</v>
      </c>
      <c r="I40" s="376">
        <v>1228.6991039344744</v>
      </c>
      <c r="J40" s="393"/>
    </row>
    <row r="41" spans="1:217" s="373" customFormat="1" ht="18" customHeight="1">
      <c r="B41" s="368">
        <v>40</v>
      </c>
      <c r="C41" s="374" t="s">
        <v>76</v>
      </c>
      <c r="D41" s="375">
        <v>1096</v>
      </c>
      <c r="E41" s="376">
        <v>530.05429744525543</v>
      </c>
      <c r="F41" s="375">
        <v>139</v>
      </c>
      <c r="G41" s="376">
        <v>749.75158273381294</v>
      </c>
      <c r="H41" s="375">
        <v>35857</v>
      </c>
      <c r="I41" s="376">
        <v>1253.3621870206655</v>
      </c>
      <c r="J41" s="393"/>
    </row>
    <row r="42" spans="1:217" s="373" customFormat="1" ht="18" customHeight="1">
      <c r="B42" s="368">
        <v>42</v>
      </c>
      <c r="C42" s="374" t="s">
        <v>77</v>
      </c>
      <c r="D42" s="375">
        <v>682</v>
      </c>
      <c r="E42" s="376">
        <v>554.41454545454553</v>
      </c>
      <c r="F42" s="375">
        <v>75</v>
      </c>
      <c r="G42" s="376">
        <v>746.31319999999994</v>
      </c>
      <c r="H42" s="375">
        <v>22970</v>
      </c>
      <c r="I42" s="376">
        <v>1272.8958619939051</v>
      </c>
      <c r="J42" s="393"/>
    </row>
    <row r="43" spans="1:217" s="373" customFormat="1" ht="18" customHeight="1">
      <c r="B43" s="368">
        <v>47</v>
      </c>
      <c r="C43" s="374" t="s">
        <v>78</v>
      </c>
      <c r="D43" s="375">
        <v>3572</v>
      </c>
      <c r="E43" s="376">
        <v>573.39452687569985</v>
      </c>
      <c r="F43" s="375">
        <v>676</v>
      </c>
      <c r="G43" s="376">
        <v>829.61708579881645</v>
      </c>
      <c r="H43" s="375">
        <v>124153</v>
      </c>
      <c r="I43" s="376">
        <v>1435.2521096550217</v>
      </c>
      <c r="J43" s="393"/>
    </row>
    <row r="44" spans="1:217" s="373" customFormat="1" ht="18" customHeight="1">
      <c r="B44" s="368">
        <v>49</v>
      </c>
      <c r="C44" s="374" t="s">
        <v>79</v>
      </c>
      <c r="D44" s="375">
        <v>1539</v>
      </c>
      <c r="E44" s="376">
        <v>552.55919428200116</v>
      </c>
      <c r="F44" s="375">
        <v>423</v>
      </c>
      <c r="G44" s="376">
        <v>667.60264775413702</v>
      </c>
      <c r="H44" s="375">
        <v>47740</v>
      </c>
      <c r="I44" s="376">
        <v>1130.179268537913</v>
      </c>
      <c r="J44" s="393"/>
    </row>
    <row r="45" spans="1:217" s="373" customFormat="1" ht="18" hidden="1" customHeight="1">
      <c r="B45" s="368"/>
      <c r="C45" s="374"/>
      <c r="D45" s="375"/>
      <c r="E45" s="376"/>
      <c r="F45" s="375"/>
      <c r="G45" s="376"/>
      <c r="H45" s="375"/>
      <c r="I45" s="376"/>
      <c r="J45" s="393"/>
    </row>
    <row r="46" spans="1:217" s="372" customFormat="1" ht="18" customHeight="1">
      <c r="A46" s="367"/>
      <c r="B46" s="368"/>
      <c r="C46" s="369" t="s">
        <v>80</v>
      </c>
      <c r="D46" s="500">
        <v>14675</v>
      </c>
      <c r="E46" s="501">
        <v>523.49531448040898</v>
      </c>
      <c r="F46" s="502">
        <v>2661</v>
      </c>
      <c r="G46" s="503">
        <v>712.92227358136063</v>
      </c>
      <c r="H46" s="504">
        <v>402575</v>
      </c>
      <c r="I46" s="505">
        <v>1226.4496079239893</v>
      </c>
      <c r="J46" s="393"/>
      <c r="K46" s="373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</row>
    <row r="47" spans="1:217" s="373" customFormat="1" ht="18" customHeight="1">
      <c r="B47" s="368">
        <v>2</v>
      </c>
      <c r="C47" s="374" t="s">
        <v>81</v>
      </c>
      <c r="D47" s="375">
        <v>2916</v>
      </c>
      <c r="E47" s="376">
        <v>527.1096844993142</v>
      </c>
      <c r="F47" s="375">
        <v>761</v>
      </c>
      <c r="G47" s="376">
        <v>681.95671484888317</v>
      </c>
      <c r="H47" s="375">
        <v>76511</v>
      </c>
      <c r="I47" s="376">
        <v>1193.5864556730412</v>
      </c>
      <c r="J47" s="393"/>
    </row>
    <row r="48" spans="1:217" s="373" customFormat="1" ht="18" customHeight="1">
      <c r="B48" s="368">
        <v>13</v>
      </c>
      <c r="C48" s="374" t="s">
        <v>82</v>
      </c>
      <c r="D48" s="375">
        <v>4016</v>
      </c>
      <c r="E48" s="376">
        <v>547.83545069721129</v>
      </c>
      <c r="F48" s="375">
        <v>897</v>
      </c>
      <c r="G48" s="376">
        <v>748.72991081382395</v>
      </c>
      <c r="H48" s="375">
        <v>105326</v>
      </c>
      <c r="I48" s="376">
        <v>1228.9076490135392</v>
      </c>
      <c r="J48" s="393"/>
    </row>
    <row r="49" spans="1:217" s="373" customFormat="1" ht="18" customHeight="1">
      <c r="B49" s="368">
        <v>16</v>
      </c>
      <c r="C49" s="374" t="s">
        <v>83</v>
      </c>
      <c r="D49" s="375">
        <v>1588</v>
      </c>
      <c r="E49" s="376">
        <v>537.9255226700252</v>
      </c>
      <c r="F49" s="375">
        <v>315</v>
      </c>
      <c r="G49" s="376">
        <v>681.97257142857143</v>
      </c>
      <c r="H49" s="375">
        <v>45855</v>
      </c>
      <c r="I49" s="376">
        <v>1131.2276002616948</v>
      </c>
      <c r="J49" s="393"/>
    </row>
    <row r="50" spans="1:217" s="373" customFormat="1" ht="18" customHeight="1">
      <c r="B50" s="368">
        <v>19</v>
      </c>
      <c r="C50" s="374" t="s">
        <v>84</v>
      </c>
      <c r="D50" s="375">
        <v>1568</v>
      </c>
      <c r="E50" s="376">
        <v>521.26926020408166</v>
      </c>
      <c r="F50" s="375">
        <v>111</v>
      </c>
      <c r="G50" s="376">
        <v>783.59450450450447</v>
      </c>
      <c r="H50" s="375">
        <v>46894</v>
      </c>
      <c r="I50" s="376">
        <v>1392.2039917686691</v>
      </c>
      <c r="J50" s="393"/>
    </row>
    <row r="51" spans="1:217" s="373" customFormat="1" ht="18" customHeight="1">
      <c r="B51" s="368">
        <v>45</v>
      </c>
      <c r="C51" s="374" t="s">
        <v>85</v>
      </c>
      <c r="D51" s="375">
        <v>4587</v>
      </c>
      <c r="E51" s="376">
        <v>495.65267059080014</v>
      </c>
      <c r="F51" s="375">
        <v>577</v>
      </c>
      <c r="G51" s="376">
        <v>701.39693240901215</v>
      </c>
      <c r="H51" s="375">
        <v>127989</v>
      </c>
      <c r="I51" s="376">
        <v>1217.4567733164567</v>
      </c>
      <c r="J51" s="393"/>
    </row>
    <row r="52" spans="1:217" s="373" customFormat="1" ht="18" hidden="1" customHeight="1">
      <c r="B52" s="368"/>
      <c r="C52" s="374"/>
      <c r="D52" s="375"/>
      <c r="E52" s="376"/>
      <c r="F52" s="375"/>
      <c r="G52" s="376"/>
      <c r="H52" s="375"/>
      <c r="I52" s="376"/>
      <c r="J52" s="393"/>
    </row>
    <row r="53" spans="1:217" s="372" customFormat="1" ht="18" customHeight="1">
      <c r="A53" s="367"/>
      <c r="B53" s="368"/>
      <c r="C53" s="369" t="s">
        <v>86</v>
      </c>
      <c r="D53" s="500">
        <v>50628</v>
      </c>
      <c r="E53" s="501">
        <v>518.41267875483913</v>
      </c>
      <c r="F53" s="502">
        <v>1419</v>
      </c>
      <c r="G53" s="503">
        <v>857.21257223396799</v>
      </c>
      <c r="H53" s="504">
        <v>1808210</v>
      </c>
      <c r="I53" s="505">
        <v>1365.0380872741557</v>
      </c>
      <c r="J53" s="393"/>
      <c r="K53" s="373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</row>
    <row r="54" spans="1:217" s="373" customFormat="1" ht="18" customHeight="1">
      <c r="B54" s="368">
        <v>8</v>
      </c>
      <c r="C54" s="374" t="s">
        <v>87</v>
      </c>
      <c r="D54" s="375">
        <v>37199</v>
      </c>
      <c r="E54" s="376">
        <v>537.01585714669761</v>
      </c>
      <c r="F54" s="375">
        <v>1107</v>
      </c>
      <c r="G54" s="376">
        <v>879.40876242095749</v>
      </c>
      <c r="H54" s="375">
        <v>1348930</v>
      </c>
      <c r="I54" s="376">
        <v>1405.5608424380814</v>
      </c>
      <c r="J54" s="393"/>
    </row>
    <row r="55" spans="1:217" s="373" customFormat="1" ht="18" customHeight="1">
      <c r="B55" s="368">
        <v>17</v>
      </c>
      <c r="C55" s="374" t="s">
        <v>209</v>
      </c>
      <c r="D55" s="375">
        <v>4746</v>
      </c>
      <c r="E55" s="376">
        <v>442.64338390223344</v>
      </c>
      <c r="F55" s="375">
        <v>57</v>
      </c>
      <c r="G55" s="376">
        <v>843.94789473684204</v>
      </c>
      <c r="H55" s="375">
        <v>170711</v>
      </c>
      <c r="I55" s="376">
        <v>1236.4771048731482</v>
      </c>
      <c r="J55" s="393"/>
    </row>
    <row r="56" spans="1:217" s="373" customFormat="1" ht="18" customHeight="1">
      <c r="B56" s="368">
        <v>25</v>
      </c>
      <c r="C56" s="374" t="s">
        <v>206</v>
      </c>
      <c r="D56" s="375">
        <v>3190</v>
      </c>
      <c r="E56" s="376">
        <v>471.48424137931039</v>
      </c>
      <c r="F56" s="375">
        <v>64</v>
      </c>
      <c r="G56" s="376">
        <v>837.52562499999988</v>
      </c>
      <c r="H56" s="375">
        <v>104183</v>
      </c>
      <c r="I56" s="376">
        <v>1186.8692564045957</v>
      </c>
      <c r="J56" s="393"/>
    </row>
    <row r="57" spans="1:217" s="373" customFormat="1" ht="18" customHeight="1">
      <c r="B57" s="368">
        <v>43</v>
      </c>
      <c r="C57" s="374" t="s">
        <v>88</v>
      </c>
      <c r="D57" s="375">
        <v>5493</v>
      </c>
      <c r="E57" s="376">
        <v>485.14909885308572</v>
      </c>
      <c r="F57" s="375">
        <v>191</v>
      </c>
      <c r="G57" s="376">
        <v>739.12287958115189</v>
      </c>
      <c r="H57" s="375">
        <v>184386</v>
      </c>
      <c r="I57" s="376">
        <v>1288.2783389736749</v>
      </c>
      <c r="J57" s="393"/>
    </row>
    <row r="58" spans="1:217" s="373" customFormat="1" ht="18" hidden="1" customHeight="1">
      <c r="B58" s="368"/>
      <c r="C58" s="374"/>
      <c r="D58" s="375"/>
      <c r="E58" s="376"/>
      <c r="F58" s="375"/>
      <c r="G58" s="376"/>
      <c r="H58" s="375"/>
      <c r="I58" s="376"/>
      <c r="J58" s="393"/>
    </row>
    <row r="59" spans="1:217" s="372" customFormat="1" ht="18" customHeight="1">
      <c r="A59" s="367"/>
      <c r="B59" s="368"/>
      <c r="C59" s="369" t="s">
        <v>89</v>
      </c>
      <c r="D59" s="500">
        <v>37484</v>
      </c>
      <c r="E59" s="501">
        <v>492.72923113861913</v>
      </c>
      <c r="F59" s="502">
        <v>2608</v>
      </c>
      <c r="G59" s="503">
        <v>762.76124233128849</v>
      </c>
      <c r="H59" s="504">
        <v>1066097</v>
      </c>
      <c r="I59" s="505">
        <v>1214.0954971170543</v>
      </c>
      <c r="J59" s="393"/>
      <c r="K59" s="373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</row>
    <row r="60" spans="1:217" s="373" customFormat="1" ht="18" customHeight="1">
      <c r="B60" s="368">
        <v>3</v>
      </c>
      <c r="C60" s="374" t="s">
        <v>210</v>
      </c>
      <c r="D60" s="375">
        <v>12363</v>
      </c>
      <c r="E60" s="376">
        <v>463.65633745854564</v>
      </c>
      <c r="F60" s="375">
        <v>1262</v>
      </c>
      <c r="G60" s="376">
        <v>740.13904120443738</v>
      </c>
      <c r="H60" s="375">
        <v>349295</v>
      </c>
      <c r="I60" s="376">
        <v>1139.2453222634169</v>
      </c>
      <c r="J60" s="393"/>
    </row>
    <row r="61" spans="1:217" s="373" customFormat="1" ht="18" customHeight="1">
      <c r="B61" s="368">
        <v>12</v>
      </c>
      <c r="C61" s="374" t="s">
        <v>208</v>
      </c>
      <c r="D61" s="375">
        <v>4585</v>
      </c>
      <c r="E61" s="376">
        <v>481.67215049073053</v>
      </c>
      <c r="F61" s="375">
        <v>236</v>
      </c>
      <c r="G61" s="376">
        <v>743.67635593220348</v>
      </c>
      <c r="H61" s="375">
        <v>141610</v>
      </c>
      <c r="I61" s="376">
        <v>1185.8761437045407</v>
      </c>
      <c r="J61" s="393"/>
    </row>
    <row r="62" spans="1:217" s="373" customFormat="1" ht="18" customHeight="1">
      <c r="B62" s="368">
        <v>46</v>
      </c>
      <c r="C62" s="374" t="s">
        <v>90</v>
      </c>
      <c r="D62" s="375">
        <v>20536</v>
      </c>
      <c r="E62" s="376">
        <v>512.70025272691862</v>
      </c>
      <c r="F62" s="375">
        <v>1110</v>
      </c>
      <c r="G62" s="376">
        <v>792.5389459459459</v>
      </c>
      <c r="H62" s="375">
        <v>575192</v>
      </c>
      <c r="I62" s="376">
        <v>1266.4970160224761</v>
      </c>
      <c r="J62" s="393"/>
    </row>
    <row r="63" spans="1:217" s="373" customFormat="1" ht="18" hidden="1" customHeight="1">
      <c r="B63" s="368"/>
      <c r="C63" s="374"/>
      <c r="D63" s="375"/>
      <c r="E63" s="376"/>
      <c r="F63" s="375"/>
      <c r="G63" s="376"/>
      <c r="H63" s="375"/>
      <c r="I63" s="376"/>
      <c r="J63" s="393"/>
    </row>
    <row r="64" spans="1:217" s="372" customFormat="1" ht="18" customHeight="1">
      <c r="A64" s="367"/>
      <c r="B64" s="368"/>
      <c r="C64" s="369" t="s">
        <v>91</v>
      </c>
      <c r="D64" s="500">
        <v>9241</v>
      </c>
      <c r="E64" s="501">
        <v>520.02035169353962</v>
      </c>
      <c r="F64" s="502">
        <v>2186</v>
      </c>
      <c r="G64" s="503">
        <v>692.06730558096979</v>
      </c>
      <c r="H64" s="504">
        <v>244852</v>
      </c>
      <c r="I64" s="505">
        <v>1110.0199021858098</v>
      </c>
      <c r="J64" s="393"/>
      <c r="K64" s="373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</row>
    <row r="65" spans="1:217" s="373" customFormat="1" ht="18" customHeight="1">
      <c r="B65" s="368">
        <v>6</v>
      </c>
      <c r="C65" s="374" t="s">
        <v>92</v>
      </c>
      <c r="D65" s="375">
        <v>6002</v>
      </c>
      <c r="E65" s="376">
        <v>517.63423692102629</v>
      </c>
      <c r="F65" s="375">
        <v>1556</v>
      </c>
      <c r="G65" s="376">
        <v>688.81044987146538</v>
      </c>
      <c r="H65" s="375">
        <v>144329</v>
      </c>
      <c r="I65" s="376">
        <v>1116.2986952033195</v>
      </c>
      <c r="J65" s="393"/>
    </row>
    <row r="66" spans="1:217" s="373" customFormat="1" ht="18" customHeight="1">
      <c r="B66" s="368">
        <v>10</v>
      </c>
      <c r="C66" s="374" t="s">
        <v>93</v>
      </c>
      <c r="D66" s="375">
        <v>3239</v>
      </c>
      <c r="E66" s="376">
        <v>524.44192034578577</v>
      </c>
      <c r="F66" s="375">
        <v>630</v>
      </c>
      <c r="G66" s="376">
        <v>700.11122222222218</v>
      </c>
      <c r="H66" s="375">
        <v>100523</v>
      </c>
      <c r="I66" s="376">
        <v>1101.0049313092525</v>
      </c>
      <c r="J66" s="393"/>
    </row>
    <row r="67" spans="1:217" s="373" customFormat="1" ht="18" hidden="1" customHeight="1">
      <c r="B67" s="368"/>
      <c r="C67" s="374"/>
      <c r="D67" s="375"/>
      <c r="E67" s="376"/>
      <c r="F67" s="375"/>
      <c r="G67" s="376"/>
      <c r="H67" s="375"/>
      <c r="I67" s="376"/>
      <c r="J67" s="393"/>
    </row>
    <row r="68" spans="1:217" s="372" customFormat="1" ht="18" customHeight="1">
      <c r="A68" s="367"/>
      <c r="B68" s="368"/>
      <c r="C68" s="369" t="s">
        <v>94</v>
      </c>
      <c r="D68" s="500">
        <v>23385</v>
      </c>
      <c r="E68" s="501">
        <v>523.87942783835797</v>
      </c>
      <c r="F68" s="502">
        <v>6958</v>
      </c>
      <c r="G68" s="503">
        <v>696.36630928427701</v>
      </c>
      <c r="H68" s="504">
        <v>786119</v>
      </c>
      <c r="I68" s="505">
        <v>1128.0643988759973</v>
      </c>
      <c r="J68" s="393"/>
      <c r="K68" s="373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</row>
    <row r="69" spans="1:217" s="373" customFormat="1" ht="18" customHeight="1">
      <c r="B69" s="368">
        <v>15</v>
      </c>
      <c r="C69" s="374" t="s">
        <v>200</v>
      </c>
      <c r="D69" s="375">
        <v>9182</v>
      </c>
      <c r="E69" s="376">
        <v>543.15096819864959</v>
      </c>
      <c r="F69" s="375">
        <v>2441</v>
      </c>
      <c r="G69" s="376">
        <v>718.33833674723473</v>
      </c>
      <c r="H69" s="375">
        <v>310765</v>
      </c>
      <c r="I69" s="376">
        <v>1181.7086058919128</v>
      </c>
      <c r="J69" s="393"/>
    </row>
    <row r="70" spans="1:217" s="373" customFormat="1" ht="18" customHeight="1">
      <c r="B70" s="368">
        <v>27</v>
      </c>
      <c r="C70" s="374" t="s">
        <v>95</v>
      </c>
      <c r="D70" s="375">
        <v>2996</v>
      </c>
      <c r="E70" s="376">
        <v>512.72098130841118</v>
      </c>
      <c r="F70" s="375">
        <v>1047</v>
      </c>
      <c r="G70" s="376">
        <v>644.43957975167143</v>
      </c>
      <c r="H70" s="375">
        <v>112919</v>
      </c>
      <c r="I70" s="376">
        <v>1029.7836545665473</v>
      </c>
      <c r="J70" s="393"/>
    </row>
    <row r="71" spans="1:217" s="373" customFormat="1" ht="18" customHeight="1">
      <c r="B71" s="368">
        <v>32</v>
      </c>
      <c r="C71" s="374" t="s">
        <v>207</v>
      </c>
      <c r="D71" s="375">
        <v>2878</v>
      </c>
      <c r="E71" s="376">
        <v>493.39382904794996</v>
      </c>
      <c r="F71" s="375">
        <v>1191</v>
      </c>
      <c r="G71" s="376">
        <v>647.17020151133499</v>
      </c>
      <c r="H71" s="375">
        <v>109136</v>
      </c>
      <c r="I71" s="376">
        <v>975.91818950666982</v>
      </c>
      <c r="J71" s="393"/>
    </row>
    <row r="72" spans="1:217" s="373" customFormat="1" ht="18" customHeight="1">
      <c r="B72" s="368">
        <v>36</v>
      </c>
      <c r="C72" s="374" t="s">
        <v>96</v>
      </c>
      <c r="D72" s="375">
        <v>8329</v>
      </c>
      <c r="E72" s="376">
        <v>517.18198223076001</v>
      </c>
      <c r="F72" s="375">
        <v>2279</v>
      </c>
      <c r="G72" s="376">
        <v>722.39795963141739</v>
      </c>
      <c r="H72" s="375">
        <v>253299</v>
      </c>
      <c r="I72" s="376">
        <v>1171.6162884575151</v>
      </c>
      <c r="J72" s="393"/>
    </row>
    <row r="73" spans="1:217" s="373" customFormat="1" ht="18" hidden="1" customHeight="1">
      <c r="B73" s="368"/>
      <c r="C73" s="374"/>
      <c r="D73" s="375"/>
      <c r="E73" s="376"/>
      <c r="F73" s="375"/>
      <c r="G73" s="376"/>
      <c r="H73" s="375"/>
      <c r="I73" s="376"/>
      <c r="J73" s="393"/>
    </row>
    <row r="74" spans="1:217" s="372" customFormat="1" ht="18" customHeight="1">
      <c r="A74" s="367"/>
      <c r="B74" s="368">
        <v>28</v>
      </c>
      <c r="C74" s="369" t="s">
        <v>97</v>
      </c>
      <c r="D74" s="500">
        <v>35622</v>
      </c>
      <c r="E74" s="501">
        <v>563.47104373701643</v>
      </c>
      <c r="F74" s="502">
        <v>2736</v>
      </c>
      <c r="G74" s="503">
        <v>891.44826754385963</v>
      </c>
      <c r="H74" s="504">
        <v>1279551</v>
      </c>
      <c r="I74" s="505">
        <v>1521.0822239910731</v>
      </c>
      <c r="J74" s="393"/>
      <c r="K74" s="373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</row>
    <row r="75" spans="1:217" s="372" customFormat="1" ht="18" hidden="1" customHeight="1">
      <c r="A75" s="367"/>
      <c r="B75" s="368"/>
      <c r="C75" s="369"/>
      <c r="D75" s="500"/>
      <c r="E75" s="501"/>
      <c r="F75" s="502"/>
      <c r="G75" s="503"/>
      <c r="H75" s="504"/>
      <c r="I75" s="505"/>
      <c r="J75" s="393"/>
      <c r="K75" s="373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</row>
    <row r="76" spans="1:217" s="372" customFormat="1" ht="18" customHeight="1">
      <c r="A76" s="367"/>
      <c r="B76" s="368">
        <v>30</v>
      </c>
      <c r="C76" s="369" t="s">
        <v>98</v>
      </c>
      <c r="D76" s="500">
        <v>11924</v>
      </c>
      <c r="E76" s="501">
        <v>482.10295370680973</v>
      </c>
      <c r="F76" s="502">
        <v>1643</v>
      </c>
      <c r="G76" s="503">
        <v>724.39631771150334</v>
      </c>
      <c r="H76" s="504">
        <v>267948</v>
      </c>
      <c r="I76" s="505">
        <v>1170.4744482884748</v>
      </c>
      <c r="J76" s="393"/>
      <c r="K76" s="373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</row>
    <row r="77" spans="1:217" s="372" customFormat="1" ht="18" hidden="1" customHeight="1">
      <c r="A77" s="367"/>
      <c r="B77" s="368"/>
      <c r="C77" s="369"/>
      <c r="D77" s="500"/>
      <c r="E77" s="501"/>
      <c r="F77" s="502"/>
      <c r="G77" s="503"/>
      <c r="H77" s="504"/>
      <c r="I77" s="505"/>
      <c r="J77" s="393"/>
      <c r="K77" s="373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</row>
    <row r="78" spans="1:217" s="372" customFormat="1" ht="18" customHeight="1">
      <c r="A78" s="367"/>
      <c r="B78" s="368">
        <v>31</v>
      </c>
      <c r="C78" s="369" t="s">
        <v>99</v>
      </c>
      <c r="D78" s="500">
        <v>4245</v>
      </c>
      <c r="E78" s="501">
        <v>557.25391048292101</v>
      </c>
      <c r="F78" s="502">
        <v>371</v>
      </c>
      <c r="G78" s="503">
        <v>839.13741239892192</v>
      </c>
      <c r="H78" s="504">
        <v>147498</v>
      </c>
      <c r="I78" s="505">
        <v>1502.4787759834035</v>
      </c>
      <c r="J78" s="393"/>
      <c r="K78" s="373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</row>
    <row r="79" spans="1:217" s="372" customFormat="1" ht="18" hidden="1" customHeight="1">
      <c r="A79" s="367"/>
      <c r="B79" s="368"/>
      <c r="C79" s="369"/>
      <c r="D79" s="500"/>
      <c r="E79" s="501"/>
      <c r="F79" s="502"/>
      <c r="G79" s="503"/>
      <c r="H79" s="504"/>
      <c r="I79" s="505"/>
      <c r="J79" s="393"/>
      <c r="K79" s="373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</row>
    <row r="80" spans="1:217" s="372" customFormat="1" ht="18" customHeight="1">
      <c r="A80" s="367"/>
      <c r="B80" s="368"/>
      <c r="C80" s="369" t="s">
        <v>100</v>
      </c>
      <c r="D80" s="500">
        <v>15884</v>
      </c>
      <c r="E80" s="501">
        <v>633.7411829513976</v>
      </c>
      <c r="F80" s="502">
        <v>2271</v>
      </c>
      <c r="G80" s="503">
        <v>992.10843240863051</v>
      </c>
      <c r="H80" s="504">
        <v>585588</v>
      </c>
      <c r="I80" s="505">
        <v>1617.5030741408636</v>
      </c>
      <c r="J80" s="393"/>
      <c r="K80" s="373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</row>
    <row r="81" spans="1:217" s="373" customFormat="1" ht="18" customHeight="1">
      <c r="B81" s="368">
        <v>1</v>
      </c>
      <c r="C81" s="374" t="s">
        <v>202</v>
      </c>
      <c r="D81" s="375">
        <v>2082</v>
      </c>
      <c r="E81" s="376">
        <v>589.86836215177721</v>
      </c>
      <c r="F81" s="375">
        <v>159</v>
      </c>
      <c r="G81" s="376">
        <v>899.16163522012585</v>
      </c>
      <c r="H81" s="375">
        <v>84204</v>
      </c>
      <c r="I81" s="376">
        <v>1642.7328147118906</v>
      </c>
      <c r="J81" s="393"/>
    </row>
    <row r="82" spans="1:217" s="373" customFormat="1" ht="18" customHeight="1">
      <c r="B82" s="368">
        <v>20</v>
      </c>
      <c r="C82" s="374" t="s">
        <v>204</v>
      </c>
      <c r="D82" s="375">
        <v>4873</v>
      </c>
      <c r="E82" s="376">
        <v>611.63660373486562</v>
      </c>
      <c r="F82" s="375">
        <v>527</v>
      </c>
      <c r="G82" s="376">
        <v>980.88037950664136</v>
      </c>
      <c r="H82" s="375">
        <v>196926</v>
      </c>
      <c r="I82" s="376">
        <v>1587.575052100789</v>
      </c>
      <c r="J82" s="393"/>
    </row>
    <row r="83" spans="1:217" s="373" customFormat="1" ht="18" customHeight="1">
      <c r="B83" s="368">
        <v>48</v>
      </c>
      <c r="C83" s="374" t="s">
        <v>211</v>
      </c>
      <c r="D83" s="375">
        <v>8929</v>
      </c>
      <c r="E83" s="376">
        <v>656.03470153432636</v>
      </c>
      <c r="F83" s="375">
        <v>1585</v>
      </c>
      <c r="G83" s="376">
        <v>1005.1656719242901</v>
      </c>
      <c r="H83" s="375">
        <v>304458</v>
      </c>
      <c r="I83" s="376">
        <v>1629.8829774221733</v>
      </c>
      <c r="J83" s="393"/>
    </row>
    <row r="84" spans="1:217" s="373" customFormat="1" ht="18" hidden="1" customHeight="1">
      <c r="B84" s="368"/>
      <c r="C84" s="374"/>
      <c r="D84" s="375"/>
      <c r="E84" s="376"/>
      <c r="F84" s="375"/>
      <c r="G84" s="376"/>
      <c r="H84" s="375"/>
      <c r="I84" s="376"/>
      <c r="J84" s="393"/>
    </row>
    <row r="85" spans="1:217" s="372" customFormat="1" ht="18" customHeight="1">
      <c r="A85" s="367"/>
      <c r="B85" s="368">
        <v>26</v>
      </c>
      <c r="C85" s="369" t="s">
        <v>101</v>
      </c>
      <c r="D85" s="500">
        <v>1994</v>
      </c>
      <c r="E85" s="501">
        <v>505.81231695085251</v>
      </c>
      <c r="F85" s="502">
        <v>175</v>
      </c>
      <c r="G85" s="503">
        <v>755.06919999999991</v>
      </c>
      <c r="H85" s="504">
        <v>75128</v>
      </c>
      <c r="I85" s="505">
        <v>1301.8923091257575</v>
      </c>
      <c r="J85" s="393"/>
      <c r="K85" s="373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</row>
    <row r="86" spans="1:217" s="372" customFormat="1" ht="18" hidden="1" customHeight="1">
      <c r="A86" s="367"/>
      <c r="B86" s="368"/>
      <c r="C86" s="369"/>
      <c r="D86" s="370"/>
      <c r="E86" s="371"/>
      <c r="F86" s="370"/>
      <c r="G86" s="371"/>
      <c r="H86" s="370"/>
      <c r="I86" s="371"/>
      <c r="J86" s="393"/>
      <c r="K86" s="373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</row>
    <row r="87" spans="1:217" s="372" customFormat="1" ht="18" customHeight="1">
      <c r="A87" s="367"/>
      <c r="B87" s="368">
        <v>51</v>
      </c>
      <c r="C87" s="374" t="s">
        <v>102</v>
      </c>
      <c r="D87" s="375">
        <v>762</v>
      </c>
      <c r="E87" s="376">
        <v>436.86631233595801</v>
      </c>
      <c r="F87" s="375">
        <v>45</v>
      </c>
      <c r="G87" s="376">
        <v>911.53466666666657</v>
      </c>
      <c r="H87" s="375">
        <v>9370</v>
      </c>
      <c r="I87" s="376">
        <v>1342.0666872998941</v>
      </c>
      <c r="J87" s="393"/>
      <c r="K87" s="373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</row>
    <row r="88" spans="1:217" s="372" customFormat="1" ht="18" customHeight="1">
      <c r="A88" s="367"/>
      <c r="B88" s="368">
        <v>52</v>
      </c>
      <c r="C88" s="374" t="s">
        <v>103</v>
      </c>
      <c r="D88" s="377">
        <v>783</v>
      </c>
      <c r="E88" s="378">
        <v>395.0197190293743</v>
      </c>
      <c r="F88" s="377">
        <v>23</v>
      </c>
      <c r="G88" s="378">
        <v>821.67130434782587</v>
      </c>
      <c r="H88" s="377">
        <v>9045</v>
      </c>
      <c r="I88" s="378">
        <v>1284.0354947484802</v>
      </c>
      <c r="J88" s="393"/>
      <c r="K88" s="373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</row>
    <row r="89" spans="1:217" s="372" customFormat="1" ht="18" hidden="1" customHeight="1">
      <c r="A89" s="367"/>
      <c r="B89" s="368"/>
      <c r="C89" s="374"/>
      <c r="D89" s="379"/>
      <c r="E89" s="380"/>
      <c r="F89" s="379"/>
      <c r="G89" s="380"/>
      <c r="H89" s="379"/>
      <c r="I89" s="380"/>
      <c r="J89" s="393"/>
      <c r="K89" s="373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</row>
    <row r="90" spans="1:217" s="372" customFormat="1" ht="18" customHeight="1">
      <c r="A90" s="381"/>
      <c r="B90" s="382"/>
      <c r="C90" s="383" t="s">
        <v>45</v>
      </c>
      <c r="D90" s="384">
        <v>340047</v>
      </c>
      <c r="E90" s="385">
        <v>525.81285066475994</v>
      </c>
      <c r="F90" s="506">
        <v>46648</v>
      </c>
      <c r="G90" s="507">
        <v>782.53744233407633</v>
      </c>
      <c r="H90" s="508">
        <v>10374297</v>
      </c>
      <c r="I90" s="509">
        <v>1312.9462803831436</v>
      </c>
      <c r="J90" s="393"/>
      <c r="K90" s="373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</row>
    <row r="91" spans="1:217" ht="18" customHeight="1">
      <c r="A91" s="360"/>
      <c r="B91" s="361"/>
      <c r="C91" s="360"/>
      <c r="D91" s="360"/>
      <c r="E91" s="360"/>
      <c r="F91" s="360"/>
      <c r="G91" s="360"/>
      <c r="H91" s="360"/>
      <c r="I91" s="360"/>
    </row>
    <row r="92" spans="1:217" ht="18" customHeight="1">
      <c r="A92" s="360"/>
      <c r="B92" s="386"/>
      <c r="C92" s="360"/>
      <c r="D92" s="387"/>
      <c r="E92" s="388"/>
      <c r="F92" s="387"/>
      <c r="G92" s="388"/>
      <c r="H92" s="387"/>
      <c r="I92" s="388"/>
    </row>
    <row r="93" spans="1:217" ht="18" customHeight="1">
      <c r="B93" s="389"/>
      <c r="D93" s="390"/>
      <c r="E93" s="391"/>
      <c r="F93" s="390"/>
      <c r="G93" s="391"/>
      <c r="H93" s="390"/>
      <c r="I93" s="391"/>
    </row>
    <row r="94" spans="1:217" ht="18" customHeight="1">
      <c r="B94" s="389"/>
      <c r="C94" s="392"/>
      <c r="D94" s="390"/>
      <c r="E94" s="391"/>
      <c r="F94" s="390"/>
      <c r="G94" s="391"/>
      <c r="H94" s="390"/>
      <c r="I94" s="391"/>
    </row>
    <row r="95" spans="1:217" ht="18" customHeight="1">
      <c r="B95" s="389"/>
      <c r="E95" s="391"/>
      <c r="G95" s="391"/>
      <c r="I95" s="391"/>
    </row>
    <row r="96" spans="1:217" ht="18" customHeight="1">
      <c r="B96" s="389"/>
      <c r="E96" s="391"/>
      <c r="G96" s="391"/>
      <c r="I96" s="391"/>
    </row>
    <row r="97" spans="2:9" ht="18" customHeight="1">
      <c r="B97" s="389"/>
      <c r="E97" s="391"/>
      <c r="G97" s="391"/>
      <c r="I97" s="391"/>
    </row>
    <row r="98" spans="2:9" ht="18" customHeight="1">
      <c r="B98" s="389"/>
      <c r="E98" s="391"/>
      <c r="G98" s="391"/>
      <c r="I98" s="391"/>
    </row>
    <row r="99" spans="2:9" ht="18" customHeight="1">
      <c r="B99" s="389"/>
      <c r="E99" s="391"/>
      <c r="G99" s="391"/>
      <c r="I99" s="391"/>
    </row>
    <row r="100" spans="2:9" ht="18" customHeight="1">
      <c r="B100" s="389"/>
      <c r="E100" s="391"/>
      <c r="G100" s="391"/>
      <c r="I100" s="391"/>
    </row>
    <row r="101" spans="2:9" ht="18" customHeight="1">
      <c r="B101" s="389"/>
    </row>
    <row r="102" spans="2:9" ht="18" customHeight="1">
      <c r="B102" s="389"/>
    </row>
    <row r="103" spans="2:9" ht="18" customHeight="1">
      <c r="B103" s="389"/>
    </row>
    <row r="104" spans="2:9" ht="18" customHeight="1">
      <c r="B104" s="389"/>
    </row>
    <row r="105" spans="2:9" ht="18" customHeight="1">
      <c r="B105" s="389"/>
    </row>
    <row r="106" spans="2:9" ht="18" customHeight="1">
      <c r="B106" s="389"/>
    </row>
    <row r="107" spans="2:9" ht="18" customHeight="1">
      <c r="B107" s="38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E7E07655-EA3F-46E7-8573-A075BC5DBC8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64" activePane="bottomLeft" state="frozen"/>
      <selection activeCell="U22" sqref="U22"/>
      <selection pane="bottomLeft" activeCell="P85" sqref="P85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76" t="s">
        <v>106</v>
      </c>
      <c r="C3" s="576"/>
      <c r="D3" s="576"/>
      <c r="E3" s="576"/>
      <c r="F3" s="576"/>
      <c r="G3" s="576"/>
      <c r="H3" s="576"/>
      <c r="I3" s="576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agosto de 2025</v>
      </c>
      <c r="C5" s="82"/>
      <c r="D5" s="82"/>
      <c r="E5" s="82"/>
      <c r="F5" s="82"/>
      <c r="G5" s="82"/>
      <c r="H5" s="82"/>
      <c r="I5" s="82"/>
      <c r="K5" s="7" t="s">
        <v>168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74" t="s">
        <v>157</v>
      </c>
      <c r="C7" s="572" t="s">
        <v>47</v>
      </c>
      <c r="D7" s="569" t="s">
        <v>107</v>
      </c>
      <c r="E7" s="570"/>
      <c r="F7" s="571"/>
      <c r="G7" s="569" t="s">
        <v>199</v>
      </c>
      <c r="H7" s="570"/>
      <c r="I7" s="571"/>
    </row>
    <row r="8" spans="1:255" ht="69" customHeight="1">
      <c r="B8" s="575"/>
      <c r="C8" s="573"/>
      <c r="D8" s="219" t="s">
        <v>107</v>
      </c>
      <c r="E8" s="221" t="s">
        <v>198</v>
      </c>
      <c r="F8" s="219" t="s">
        <v>196</v>
      </c>
      <c r="G8" s="219" t="s">
        <v>197</v>
      </c>
      <c r="H8" s="221" t="s">
        <v>198</v>
      </c>
      <c r="I8" s="219" t="s">
        <v>196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1702889</v>
      </c>
      <c r="E10" s="203">
        <v>0.16414500182518391</v>
      </c>
      <c r="F10" s="203">
        <v>1.9722100129704101E-2</v>
      </c>
      <c r="G10" s="130">
        <v>1178.9709314641179</v>
      </c>
      <c r="H10" s="203">
        <v>0.89795824024123128</v>
      </c>
      <c r="I10" s="203">
        <v>4.7559639201865789E-2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119594</v>
      </c>
      <c r="E11" s="204">
        <v>1.1527913650438194E-2</v>
      </c>
      <c r="F11" s="204">
        <v>3.2504813129699883E-2</v>
      </c>
      <c r="G11" s="131">
        <v>1080.0334201548578</v>
      </c>
      <c r="H11" s="204">
        <v>0.82260290180317408</v>
      </c>
      <c r="I11" s="204">
        <v>4.8810446088380699E-2</v>
      </c>
    </row>
    <row r="12" spans="1:255" s="101" customFormat="1" ht="18" customHeight="1">
      <c r="B12" s="94">
        <v>11</v>
      </c>
      <c r="C12" s="98" t="s">
        <v>54</v>
      </c>
      <c r="D12" s="99">
        <v>236167</v>
      </c>
      <c r="E12" s="204">
        <v>2.2764626846522709E-2</v>
      </c>
      <c r="F12" s="204">
        <v>1.8114801801996094E-2</v>
      </c>
      <c r="G12" s="131">
        <v>1301.6202450808121</v>
      </c>
      <c r="H12" s="204">
        <v>0.99137357295454132</v>
      </c>
      <c r="I12" s="204">
        <v>4.5544083002154512E-2</v>
      </c>
    </row>
    <row r="13" spans="1:255" s="101" customFormat="1" ht="18" customHeight="1">
      <c r="B13" s="94">
        <v>14</v>
      </c>
      <c r="C13" s="98" t="s">
        <v>55</v>
      </c>
      <c r="D13" s="99">
        <v>182912</v>
      </c>
      <c r="E13" s="204">
        <v>1.7631266966812307E-2</v>
      </c>
      <c r="F13" s="204">
        <v>1.7274173275641624E-2</v>
      </c>
      <c r="G13" s="131">
        <v>1103.927874551697</v>
      </c>
      <c r="H13" s="204">
        <v>0.84080201227239015</v>
      </c>
      <c r="I13" s="204">
        <v>5.0202360510551935E-2</v>
      </c>
    </row>
    <row r="14" spans="1:255" s="101" customFormat="1" ht="18" customHeight="1">
      <c r="B14" s="94">
        <v>18</v>
      </c>
      <c r="C14" s="98" t="s">
        <v>56</v>
      </c>
      <c r="D14" s="99">
        <v>203350</v>
      </c>
      <c r="E14" s="204">
        <v>1.9601328167103756E-2</v>
      </c>
      <c r="F14" s="204">
        <v>2.1623142389196381E-2</v>
      </c>
      <c r="G14" s="131">
        <v>1126.3159837226453</v>
      </c>
      <c r="H14" s="204">
        <v>0.85785382124999365</v>
      </c>
      <c r="I14" s="204">
        <v>5.0372972434719943E-2</v>
      </c>
    </row>
    <row r="15" spans="1:255" s="101" customFormat="1" ht="18" customHeight="1">
      <c r="B15" s="94">
        <v>21</v>
      </c>
      <c r="C15" s="98" t="s">
        <v>57</v>
      </c>
      <c r="D15" s="99">
        <v>106223</v>
      </c>
      <c r="E15" s="204">
        <v>1.0239055234296839E-2</v>
      </c>
      <c r="F15" s="204">
        <v>2.1325897793375237E-2</v>
      </c>
      <c r="G15" s="131">
        <v>1190.6872565263639</v>
      </c>
      <c r="H15" s="204">
        <v>0.90688192983714289</v>
      </c>
      <c r="I15" s="204">
        <v>4.6270759158889785E-2</v>
      </c>
    </row>
    <row r="16" spans="1:255" s="101" customFormat="1" ht="18" customHeight="1">
      <c r="B16" s="94">
        <v>23</v>
      </c>
      <c r="C16" s="98" t="s">
        <v>58</v>
      </c>
      <c r="D16" s="99">
        <v>151167</v>
      </c>
      <c r="E16" s="204">
        <v>1.4571300590295419E-2</v>
      </c>
      <c r="F16" s="204">
        <v>1.7939031534716543E-2</v>
      </c>
      <c r="G16" s="131">
        <v>1091.571543392407</v>
      </c>
      <c r="H16" s="204">
        <v>0.83139086473047841</v>
      </c>
      <c r="I16" s="204">
        <v>4.9850948897928182E-2</v>
      </c>
    </row>
    <row r="17" spans="1:457" s="101" customFormat="1" ht="18" customHeight="1">
      <c r="B17" s="94">
        <v>29</v>
      </c>
      <c r="C17" s="98" t="s">
        <v>59</v>
      </c>
      <c r="D17" s="99">
        <v>295001</v>
      </c>
      <c r="E17" s="204">
        <v>2.843575810486243E-2</v>
      </c>
      <c r="F17" s="204">
        <v>1.9103813508088985E-2</v>
      </c>
      <c r="G17" s="131">
        <v>1195.2972555347271</v>
      </c>
      <c r="H17" s="204">
        <v>0.91039311614936436</v>
      </c>
      <c r="I17" s="204">
        <v>4.6832367843760991E-2</v>
      </c>
    </row>
    <row r="18" spans="1:457" s="101" customFormat="1" ht="18" customHeight="1">
      <c r="B18" s="94">
        <v>41</v>
      </c>
      <c r="C18" s="98" t="s">
        <v>60</v>
      </c>
      <c r="D18" s="99">
        <v>408475</v>
      </c>
      <c r="E18" s="204">
        <v>3.9373752264852256E-2</v>
      </c>
      <c r="F18" s="204">
        <v>1.7805840096280168E-2</v>
      </c>
      <c r="G18" s="131">
        <v>1214.3497176816209</v>
      </c>
      <c r="H18" s="204">
        <v>0.9249043436318275</v>
      </c>
      <c r="I18" s="204">
        <v>4.6598900088837381E-2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317544</v>
      </c>
      <c r="E20" s="203">
        <v>3.0608724620087509E-2</v>
      </c>
      <c r="F20" s="203">
        <v>1.4880724092966258E-2</v>
      </c>
      <c r="G20" s="130">
        <v>1387.5031712455595</v>
      </c>
      <c r="H20" s="203">
        <v>1.0567859416461873</v>
      </c>
      <c r="I20" s="203">
        <v>4.2892538432813376E-2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55120</v>
      </c>
      <c r="E21" s="204">
        <v>5.3131310969793902E-3</v>
      </c>
      <c r="F21" s="204">
        <v>1.0615866962468523E-2</v>
      </c>
      <c r="G21" s="131">
        <v>1265.5070653120465</v>
      </c>
      <c r="H21" s="204">
        <v>0.96386812181131021</v>
      </c>
      <c r="I21" s="204">
        <v>4.7397697717796561E-2</v>
      </c>
    </row>
    <row r="22" spans="1:457" s="101" customFormat="1" ht="18" customHeight="1">
      <c r="B22" s="94">
        <v>40</v>
      </c>
      <c r="C22" s="98" t="s">
        <v>63</v>
      </c>
      <c r="D22" s="99">
        <v>36292</v>
      </c>
      <c r="E22" s="204">
        <v>3.4982611351882446E-3</v>
      </c>
      <c r="F22" s="204">
        <v>7.7751860490946623E-3</v>
      </c>
      <c r="G22" s="131">
        <v>1276.7062074286346</v>
      </c>
      <c r="H22" s="204">
        <v>0.97239790119673941</v>
      </c>
      <c r="I22" s="204">
        <v>4.7012341147196768E-2</v>
      </c>
    </row>
    <row r="23" spans="1:457" s="101" customFormat="1" ht="18" customHeight="1">
      <c r="B23" s="94">
        <v>50</v>
      </c>
      <c r="C23" s="101" t="s">
        <v>64</v>
      </c>
      <c r="D23" s="103">
        <v>226132</v>
      </c>
      <c r="E23" s="205">
        <v>2.1797332387919876E-2</v>
      </c>
      <c r="F23" s="205">
        <v>1.7077832999752518E-2</v>
      </c>
      <c r="G23" s="132">
        <v>1435.021739028532</v>
      </c>
      <c r="H23" s="205">
        <v>1.092978258493382</v>
      </c>
      <c r="I23" s="205">
        <v>4.1076477132533151E-2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302301</v>
      </c>
      <c r="E25" s="203">
        <v>2.9139420242161949E-2</v>
      </c>
      <c r="F25" s="203">
        <v>5.6720648312020838E-3</v>
      </c>
      <c r="G25" s="130">
        <v>1522.3610580844916</v>
      </c>
      <c r="H25" s="203">
        <v>1.1594998826914964</v>
      </c>
      <c r="I25" s="203">
        <v>3.7753606826502528E-2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205</v>
      </c>
      <c r="D27" s="96">
        <v>213260</v>
      </c>
      <c r="E27" s="203">
        <v>2.0556573616506257E-2</v>
      </c>
      <c r="F27" s="203">
        <v>2.1149858984979231E-2</v>
      </c>
      <c r="G27" s="130">
        <v>1225.7487836443777</v>
      </c>
      <c r="H27" s="203">
        <v>0.93358639417195344</v>
      </c>
      <c r="I27" s="203">
        <v>4.6247476587754743E-2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373756</v>
      </c>
      <c r="E29" s="203">
        <v>3.6027115861441021E-2</v>
      </c>
      <c r="F29" s="203">
        <v>2.6362328232955035E-2</v>
      </c>
      <c r="G29" s="130">
        <v>1196.0272660238231</v>
      </c>
      <c r="H29" s="203">
        <v>0.91094912556117591</v>
      </c>
      <c r="I29" s="203">
        <v>4.6180577894162633E-2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197381</v>
      </c>
      <c r="E30" s="204">
        <v>1.9025963879769396E-2</v>
      </c>
      <c r="F30" s="204">
        <v>2.8797639896589011E-2</v>
      </c>
      <c r="G30" s="131">
        <v>1215.7387925382889</v>
      </c>
      <c r="H30" s="204">
        <v>0.9259623266410506</v>
      </c>
      <c r="I30" s="204">
        <v>4.5532945404334946E-2</v>
      </c>
    </row>
    <row r="31" spans="1:457" s="101" customFormat="1" ht="18" customHeight="1">
      <c r="B31" s="94">
        <v>38</v>
      </c>
      <c r="C31" s="98" t="s">
        <v>68</v>
      </c>
      <c r="D31" s="99">
        <v>176375</v>
      </c>
      <c r="E31" s="204">
        <v>1.7001151981671625E-2</v>
      </c>
      <c r="F31" s="204">
        <v>2.3650609402205536E-2</v>
      </c>
      <c r="G31" s="131">
        <v>1173.9681260382708</v>
      </c>
      <c r="H31" s="204">
        <v>0.89414787457692768</v>
      </c>
      <c r="I31" s="204">
        <v>4.6829892432145304E-2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148618</v>
      </c>
      <c r="E33" s="203">
        <v>1.4325597194682203E-2</v>
      </c>
      <c r="F33" s="203">
        <v>1.4298096544569816E-2</v>
      </c>
      <c r="G33" s="130">
        <v>1382.8222316946806</v>
      </c>
      <c r="H33" s="203">
        <v>1.0532207237687941</v>
      </c>
      <c r="I33" s="203">
        <v>4.08997594887055E-2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633948</v>
      </c>
      <c r="E35" s="203">
        <v>6.1107562276267971E-2</v>
      </c>
      <c r="F35" s="203">
        <v>1.2170997485331014E-2</v>
      </c>
      <c r="G35" s="130">
        <v>1313.7130028330403</v>
      </c>
      <c r="H35" s="203">
        <v>1.0005839709220037</v>
      </c>
      <c r="I35" s="203">
        <v>4.5799584519453429E-2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40054</v>
      </c>
      <c r="E36" s="204">
        <v>3.860888116081504E-3</v>
      </c>
      <c r="F36" s="204">
        <v>1.4924616749018016E-2</v>
      </c>
      <c r="G36" s="131">
        <v>1159.2832221500973</v>
      </c>
      <c r="H36" s="204">
        <v>0.88296317943167912</v>
      </c>
      <c r="I36" s="204">
        <v>4.9609690919755201E-2</v>
      </c>
    </row>
    <row r="37" spans="1:255" s="101" customFormat="1" ht="18" customHeight="1">
      <c r="B37" s="94">
        <v>9</v>
      </c>
      <c r="C37" s="98" t="s">
        <v>72</v>
      </c>
      <c r="D37" s="99">
        <v>94736</v>
      </c>
      <c r="E37" s="204">
        <v>9.1317994848229226E-3</v>
      </c>
      <c r="F37" s="204">
        <v>1.3837312586282513E-2</v>
      </c>
      <c r="G37" s="131">
        <v>1410.9273090483032</v>
      </c>
      <c r="H37" s="204">
        <v>1.0746268374640331</v>
      </c>
      <c r="I37" s="204">
        <v>4.4775569199363874E-2</v>
      </c>
    </row>
    <row r="38" spans="1:255" s="101" customFormat="1" ht="18" customHeight="1">
      <c r="B38" s="94">
        <v>24</v>
      </c>
      <c r="C38" s="98" t="s">
        <v>73</v>
      </c>
      <c r="D38" s="99">
        <v>140847</v>
      </c>
      <c r="E38" s="204">
        <v>1.3576534390715824E-2</v>
      </c>
      <c r="F38" s="204">
        <v>3.6913253853443351E-3</v>
      </c>
      <c r="G38" s="131">
        <v>1309.8093470929452</v>
      </c>
      <c r="H38" s="204">
        <v>0.99761076798261472</v>
      </c>
      <c r="I38" s="204">
        <v>4.5169836581326894E-2</v>
      </c>
    </row>
    <row r="39" spans="1:255" s="101" customFormat="1" ht="18" customHeight="1">
      <c r="B39" s="94">
        <v>34</v>
      </c>
      <c r="C39" s="101" t="s">
        <v>74</v>
      </c>
      <c r="D39" s="103">
        <v>44327</v>
      </c>
      <c r="E39" s="205">
        <v>4.2727714465857301E-3</v>
      </c>
      <c r="F39" s="205">
        <v>1.3489722660447567E-2</v>
      </c>
      <c r="G39" s="132">
        <v>1344.8063787307967</v>
      </c>
      <c r="H39" s="205">
        <v>1.0242661096068268</v>
      </c>
      <c r="I39" s="205">
        <v>4.4604738711981229E-2</v>
      </c>
    </row>
    <row r="40" spans="1:255" s="101" customFormat="1" ht="18" customHeight="1">
      <c r="B40" s="94">
        <v>37</v>
      </c>
      <c r="C40" s="101" t="s">
        <v>75</v>
      </c>
      <c r="D40" s="103">
        <v>83264</v>
      </c>
      <c r="E40" s="205">
        <v>8.0259896164530473E-3</v>
      </c>
      <c r="F40" s="205">
        <v>1.4734019864724779E-2</v>
      </c>
      <c r="G40" s="132">
        <v>1228.6991039344744</v>
      </c>
      <c r="H40" s="205">
        <v>0.93583349318443987</v>
      </c>
      <c r="I40" s="205">
        <v>5.0355881280908399E-2</v>
      </c>
    </row>
    <row r="41" spans="1:255" s="101" customFormat="1" ht="18" customHeight="1">
      <c r="B41" s="94">
        <v>40</v>
      </c>
      <c r="C41" s="98" t="s">
        <v>76</v>
      </c>
      <c r="D41" s="99">
        <v>35857</v>
      </c>
      <c r="E41" s="204">
        <v>3.4563305831710814E-3</v>
      </c>
      <c r="F41" s="204">
        <v>1.5606412507789047E-2</v>
      </c>
      <c r="G41" s="131">
        <v>1253.3621870206655</v>
      </c>
      <c r="H41" s="204">
        <v>0.95461802645490546</v>
      </c>
      <c r="I41" s="204">
        <v>4.5941347473061667E-2</v>
      </c>
    </row>
    <row r="42" spans="1:255" s="101" customFormat="1" ht="18" customHeight="1">
      <c r="B42" s="94">
        <v>42</v>
      </c>
      <c r="C42" s="98" t="s">
        <v>77</v>
      </c>
      <c r="D42" s="99">
        <v>22970</v>
      </c>
      <c r="E42" s="204">
        <v>2.2141259306534215E-3</v>
      </c>
      <c r="F42" s="204">
        <v>1.0425372806052824E-2</v>
      </c>
      <c r="G42" s="131">
        <v>1272.8958619939051</v>
      </c>
      <c r="H42" s="204">
        <v>0.96949576765810175</v>
      </c>
      <c r="I42" s="204">
        <v>5.2563482914311788E-2</v>
      </c>
    </row>
    <row r="43" spans="1:255" s="101" customFormat="1" ht="18" customHeight="1">
      <c r="B43" s="94">
        <v>47</v>
      </c>
      <c r="C43" s="98" t="s">
        <v>78</v>
      </c>
      <c r="D43" s="99">
        <v>124153</v>
      </c>
      <c r="E43" s="204">
        <v>1.1967365113992785E-2</v>
      </c>
      <c r="F43" s="204">
        <v>2.091110928377593E-2</v>
      </c>
      <c r="G43" s="131">
        <v>1435.2521096550217</v>
      </c>
      <c r="H43" s="204">
        <v>1.0931537193099681</v>
      </c>
      <c r="I43" s="204">
        <v>3.9449947078109782E-2</v>
      </c>
    </row>
    <row r="44" spans="1:255" s="101" customFormat="1" ht="18" customHeight="1">
      <c r="B44" s="94">
        <v>49</v>
      </c>
      <c r="C44" s="98" t="s">
        <v>79</v>
      </c>
      <c r="D44" s="99">
        <v>47740</v>
      </c>
      <c r="E44" s="204">
        <v>4.6017575937916562E-3</v>
      </c>
      <c r="F44" s="204">
        <v>1.9518542615484247E-3</v>
      </c>
      <c r="G44" s="131">
        <v>1130.179268537913</v>
      </c>
      <c r="H44" s="204">
        <v>0.86079627584466323</v>
      </c>
      <c r="I44" s="204">
        <v>5.3246196475485785E-2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402575</v>
      </c>
      <c r="E46" s="203">
        <v>3.8805039030596483E-2</v>
      </c>
      <c r="F46" s="203">
        <v>2.2241351290958278E-2</v>
      </c>
      <c r="G46" s="130">
        <v>1226.4496079239893</v>
      </c>
      <c r="H46" s="203">
        <v>0.93412017403033976</v>
      </c>
      <c r="I46" s="203">
        <v>4.9559027251240506E-2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76511</v>
      </c>
      <c r="E47" s="204">
        <v>7.37505394341419E-3</v>
      </c>
      <c r="F47" s="204">
        <v>1.8693330847990186E-2</v>
      </c>
      <c r="G47" s="131">
        <v>1193.5864556730412</v>
      </c>
      <c r="H47" s="204">
        <v>0.90909009264623464</v>
      </c>
      <c r="I47" s="204">
        <v>5.2746203982267703E-2</v>
      </c>
    </row>
    <row r="48" spans="1:255" s="101" customFormat="1" ht="18" customHeight="1">
      <c r="B48" s="94">
        <v>13</v>
      </c>
      <c r="C48" s="98" t="s">
        <v>82</v>
      </c>
      <c r="D48" s="99">
        <v>105326</v>
      </c>
      <c r="E48" s="204">
        <v>1.015259154427524E-2</v>
      </c>
      <c r="F48" s="204">
        <v>2.1144990062533342E-2</v>
      </c>
      <c r="G48" s="131">
        <v>1228.9076490135392</v>
      </c>
      <c r="H48" s="204">
        <v>0.9359923306648309</v>
      </c>
      <c r="I48" s="204">
        <v>4.8765230817144456E-2</v>
      </c>
    </row>
    <row r="49" spans="1:255" s="104" customFormat="1" ht="18" customHeight="1">
      <c r="B49" s="94">
        <v>16</v>
      </c>
      <c r="C49" s="101" t="s">
        <v>83</v>
      </c>
      <c r="D49" s="99">
        <v>45855</v>
      </c>
      <c r="E49" s="204">
        <v>4.4200585350506159E-3</v>
      </c>
      <c r="F49" s="204">
        <v>1.0801278518681734E-2</v>
      </c>
      <c r="G49" s="131">
        <v>1131.2276002616948</v>
      </c>
      <c r="H49" s="204">
        <v>0.86159473328305569</v>
      </c>
      <c r="I49" s="204">
        <v>5.3425631704442589E-2</v>
      </c>
    </row>
    <row r="50" spans="1:255" s="101" customFormat="1" ht="18" customHeight="1">
      <c r="B50" s="94">
        <v>19</v>
      </c>
      <c r="C50" s="101" t="s">
        <v>84</v>
      </c>
      <c r="D50" s="103">
        <v>46894</v>
      </c>
      <c r="E50" s="205">
        <v>4.5202098995237939E-3</v>
      </c>
      <c r="F50" s="205">
        <v>3.2680026425897291E-2</v>
      </c>
      <c r="G50" s="132">
        <v>1392.2039917686691</v>
      </c>
      <c r="H50" s="205">
        <v>1.060366301782276</v>
      </c>
      <c r="I50" s="205">
        <v>4.4717590063664936E-2</v>
      </c>
    </row>
    <row r="51" spans="1:255" s="101" customFormat="1" ht="18" customHeight="1">
      <c r="B51" s="94">
        <v>45</v>
      </c>
      <c r="C51" s="98" t="s">
        <v>85</v>
      </c>
      <c r="D51" s="99">
        <v>127989</v>
      </c>
      <c r="E51" s="204">
        <v>1.2337125108332642E-2</v>
      </c>
      <c r="F51" s="204">
        <v>2.5643285866542742E-2</v>
      </c>
      <c r="G51" s="131">
        <v>1217.4567733164567</v>
      </c>
      <c r="H51" s="204">
        <v>0.92727081945894907</v>
      </c>
      <c r="I51" s="204">
        <v>4.8174903950081838E-2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1808210</v>
      </c>
      <c r="E53" s="203">
        <v>0.17429711140909115</v>
      </c>
      <c r="F53" s="203">
        <v>1.113630581084224E-2</v>
      </c>
      <c r="G53" s="130">
        <v>1365.0380872741557</v>
      </c>
      <c r="H53" s="203">
        <v>1.0396755051362883</v>
      </c>
      <c r="I53" s="203">
        <v>4.4216777883963276E-2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1348930</v>
      </c>
      <c r="E54" s="205">
        <v>0.13002615984485502</v>
      </c>
      <c r="F54" s="205">
        <v>8.9071151462840614E-3</v>
      </c>
      <c r="G54" s="132">
        <v>1405.5608424380814</v>
      </c>
      <c r="H54" s="205">
        <v>1.0705394907915891</v>
      </c>
      <c r="I54" s="205">
        <v>4.3435126789096667E-2</v>
      </c>
    </row>
    <row r="55" spans="1:255" s="101" customFormat="1" ht="18" customHeight="1">
      <c r="B55" s="94">
        <v>17</v>
      </c>
      <c r="C55" s="101" t="s">
        <v>209</v>
      </c>
      <c r="D55" s="103">
        <v>170711</v>
      </c>
      <c r="E55" s="205">
        <v>1.645518727678608E-2</v>
      </c>
      <c r="F55" s="205">
        <v>1.7833293584545773E-2</v>
      </c>
      <c r="G55" s="132">
        <v>1236.4771048731482</v>
      </c>
      <c r="H55" s="205">
        <v>0.94175757481282463</v>
      </c>
      <c r="I55" s="205">
        <v>4.8472627706396487E-2</v>
      </c>
    </row>
    <row r="56" spans="1:255" s="104" customFormat="1" ht="18" customHeight="1">
      <c r="B56" s="94">
        <v>25</v>
      </c>
      <c r="C56" s="101" t="s">
        <v>206</v>
      </c>
      <c r="D56" s="99">
        <v>104183</v>
      </c>
      <c r="E56" s="204">
        <v>1.0042415404147385E-2</v>
      </c>
      <c r="F56" s="204">
        <v>1.4538903495958655E-2</v>
      </c>
      <c r="G56" s="131">
        <v>1186.8692564045957</v>
      </c>
      <c r="H56" s="204">
        <v>0.90397396613838898</v>
      </c>
      <c r="I56" s="204">
        <v>4.9281859770560654E-2</v>
      </c>
    </row>
    <row r="57" spans="1:255" s="101" customFormat="1" ht="18" customHeight="1">
      <c r="B57" s="94">
        <v>43</v>
      </c>
      <c r="C57" s="101" t="s">
        <v>88</v>
      </c>
      <c r="D57" s="103">
        <v>184386</v>
      </c>
      <c r="E57" s="205">
        <v>1.7773348883302648E-2</v>
      </c>
      <c r="F57" s="205">
        <v>1.9473195329086979E-2</v>
      </c>
      <c r="G57" s="132">
        <v>1288.2783389736749</v>
      </c>
      <c r="H57" s="205">
        <v>0.98121176640808927</v>
      </c>
      <c r="I57" s="205">
        <v>4.6084247729447192E-2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1066097</v>
      </c>
      <c r="E59" s="203">
        <v>0.10276330049158994</v>
      </c>
      <c r="F59" s="203">
        <v>1.7303075296479564E-2</v>
      </c>
      <c r="G59" s="130">
        <v>1214.0954971170543</v>
      </c>
      <c r="H59" s="203">
        <v>0.92471071761043966</v>
      </c>
      <c r="I59" s="203">
        <v>4.7017893725505022E-2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201</v>
      </c>
      <c r="D60" s="103">
        <v>349295</v>
      </c>
      <c r="E60" s="205">
        <v>3.3669269349046009E-2</v>
      </c>
      <c r="F60" s="205">
        <v>2.064997603936547E-2</v>
      </c>
      <c r="G60" s="132">
        <v>1139.2453222634169</v>
      </c>
      <c r="H60" s="205">
        <v>0.86770139744861663</v>
      </c>
      <c r="I60" s="205">
        <v>4.6955650075515498E-2</v>
      </c>
    </row>
    <row r="61" spans="1:255" s="101" customFormat="1" ht="18" customHeight="1">
      <c r="B61" s="94">
        <v>12</v>
      </c>
      <c r="C61" s="101" t="s">
        <v>208</v>
      </c>
      <c r="D61" s="103">
        <v>141610</v>
      </c>
      <c r="E61" s="205">
        <v>1.3650081542874665E-2</v>
      </c>
      <c r="F61" s="205">
        <v>2.0017143145262928E-2</v>
      </c>
      <c r="G61" s="132">
        <v>1185.8761437045407</v>
      </c>
      <c r="H61" s="205">
        <v>0.9032175660366536</v>
      </c>
      <c r="I61" s="205">
        <v>4.8363021216623725E-2</v>
      </c>
    </row>
    <row r="62" spans="1:255" s="101" customFormat="1" ht="18" customHeight="1">
      <c r="B62" s="94">
        <v>46</v>
      </c>
      <c r="C62" s="101" t="s">
        <v>90</v>
      </c>
      <c r="D62" s="103">
        <v>575192</v>
      </c>
      <c r="E62" s="205">
        <v>5.5443949599669258E-2</v>
      </c>
      <c r="F62" s="205">
        <v>1.4617969501062866E-2</v>
      </c>
      <c r="G62" s="132">
        <v>1266.4970160224761</v>
      </c>
      <c r="H62" s="205">
        <v>0.96462211359697625</v>
      </c>
      <c r="I62" s="205">
        <v>4.6996129368772399E-2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244852</v>
      </c>
      <c r="E64" s="203">
        <v>2.3601792005761933E-2</v>
      </c>
      <c r="F64" s="203">
        <v>2.1604345903185163E-2</v>
      </c>
      <c r="G64" s="130">
        <v>1110.0199021858098</v>
      </c>
      <c r="H64" s="203">
        <v>0.84544197944022814</v>
      </c>
      <c r="I64" s="203">
        <v>5.1022795001251842E-2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144329</v>
      </c>
      <c r="E65" s="205">
        <v>1.3912171591000335E-2</v>
      </c>
      <c r="F65" s="205">
        <v>2.3871343037938697E-2</v>
      </c>
      <c r="G65" s="132">
        <v>1116.2986952033195</v>
      </c>
      <c r="H65" s="205">
        <v>0.85022419567505958</v>
      </c>
      <c r="I65" s="205">
        <v>5.1075687867196073E-2</v>
      </c>
    </row>
    <row r="66" spans="1:255" s="101" customFormat="1" ht="18" customHeight="1">
      <c r="B66" s="94">
        <v>10</v>
      </c>
      <c r="C66" s="98" t="s">
        <v>93</v>
      </c>
      <c r="D66" s="99">
        <v>100523</v>
      </c>
      <c r="E66" s="204">
        <v>9.6896204147615978E-3</v>
      </c>
      <c r="F66" s="204">
        <v>1.8366933441394062E-2</v>
      </c>
      <c r="G66" s="131">
        <v>1101.0049313092525</v>
      </c>
      <c r="H66" s="204">
        <v>0.8385757648728458</v>
      </c>
      <c r="I66" s="204">
        <v>5.0899964694440802E-2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786119</v>
      </c>
      <c r="E68" s="203">
        <v>7.5775640508460473E-2</v>
      </c>
      <c r="F68" s="203">
        <v>9.5118606108548498E-3</v>
      </c>
      <c r="G68" s="130">
        <v>1128.0643988759973</v>
      </c>
      <c r="H68" s="203">
        <v>0.85918549428146129</v>
      </c>
      <c r="I68" s="203">
        <v>4.7687667700466507E-2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200</v>
      </c>
      <c r="D69" s="103">
        <v>310765</v>
      </c>
      <c r="E69" s="205">
        <v>2.9955282753134985E-2</v>
      </c>
      <c r="F69" s="205">
        <v>1.1509330173909316E-2</v>
      </c>
      <c r="G69" s="132">
        <v>1181.7086058919128</v>
      </c>
      <c r="H69" s="205">
        <v>0.90004337842906024</v>
      </c>
      <c r="I69" s="205">
        <v>4.7140345399507622E-2</v>
      </c>
    </row>
    <row r="70" spans="1:255" s="101" customFormat="1" ht="18" customHeight="1">
      <c r="B70" s="94">
        <v>27</v>
      </c>
      <c r="C70" s="101" t="s">
        <v>95</v>
      </c>
      <c r="D70" s="103">
        <v>112919</v>
      </c>
      <c r="E70" s="205">
        <v>1.0884496559140344E-2</v>
      </c>
      <c r="F70" s="205">
        <v>-3.7180973964467956E-4</v>
      </c>
      <c r="G70" s="132">
        <v>1029.7836545665473</v>
      </c>
      <c r="H70" s="205">
        <v>0.7843303796603438</v>
      </c>
      <c r="I70" s="205">
        <v>5.4527708724858792E-2</v>
      </c>
    </row>
    <row r="71" spans="1:255" s="101" customFormat="1" ht="18" customHeight="1">
      <c r="B71" s="94">
        <v>32</v>
      </c>
      <c r="C71" s="101" t="s">
        <v>207</v>
      </c>
      <c r="D71" s="103">
        <v>109136</v>
      </c>
      <c r="E71" s="205">
        <v>1.0519845344701429E-2</v>
      </c>
      <c r="F71" s="205">
        <v>8.1475049420807188E-3</v>
      </c>
      <c r="G71" s="132">
        <v>975.91818950666982</v>
      </c>
      <c r="H71" s="205">
        <v>0.74330397525622882</v>
      </c>
      <c r="I71" s="205">
        <v>4.7693754974252212E-2</v>
      </c>
    </row>
    <row r="72" spans="1:255" s="101" customFormat="1" ht="18" customHeight="1">
      <c r="B72" s="105">
        <v>36</v>
      </c>
      <c r="C72" s="106" t="s">
        <v>96</v>
      </c>
      <c r="D72" s="103">
        <v>253299</v>
      </c>
      <c r="E72" s="205">
        <v>2.441601585148372E-2</v>
      </c>
      <c r="F72" s="205">
        <v>1.2111016989786894E-2</v>
      </c>
      <c r="G72" s="132">
        <v>1171.6162884575151</v>
      </c>
      <c r="H72" s="205">
        <v>0.89235660739723055</v>
      </c>
      <c r="I72" s="205">
        <v>4.4989802020377612E-2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1279551</v>
      </c>
      <c r="E74" s="203">
        <v>0.12333857417037511</v>
      </c>
      <c r="F74" s="203">
        <v>2.1253517776844921E-2</v>
      </c>
      <c r="G74" s="130">
        <v>1521.0822239910731</v>
      </c>
      <c r="H74" s="203">
        <v>1.1585258640949052</v>
      </c>
      <c r="I74" s="203">
        <v>4.1224886382834169E-2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267948</v>
      </c>
      <c r="E76" s="203">
        <v>2.5828063337689292E-2</v>
      </c>
      <c r="F76" s="203">
        <v>2.0567667626491204E-2</v>
      </c>
      <c r="G76" s="130">
        <v>1170.4744482884748</v>
      </c>
      <c r="H76" s="203">
        <v>0.89148692964567244</v>
      </c>
      <c r="I76" s="203">
        <v>5.001819128173346E-2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147498</v>
      </c>
      <c r="E78" s="203">
        <v>1.4217638072247209E-2</v>
      </c>
      <c r="F78" s="203">
        <v>1.8231773404115748E-2</v>
      </c>
      <c r="G78" s="130">
        <v>1502.4787759834035</v>
      </c>
      <c r="H78" s="203">
        <v>1.1443566263388556</v>
      </c>
      <c r="I78" s="203">
        <v>4.247635598653976E-2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585588</v>
      </c>
      <c r="E80" s="203">
        <v>5.6446041596842661E-2</v>
      </c>
      <c r="F80" s="203">
        <v>1.209666965669931E-2</v>
      </c>
      <c r="G80" s="130">
        <v>1617.5030741408636</v>
      </c>
      <c r="H80" s="203">
        <v>1.2319643981693176</v>
      </c>
      <c r="I80" s="203">
        <v>4.0947042516050303E-2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202</v>
      </c>
      <c r="D81" s="99">
        <v>84204</v>
      </c>
      <c r="E81" s="204">
        <v>8.1165981656395603E-3</v>
      </c>
      <c r="F81" s="205">
        <v>1.7816995044119377E-2</v>
      </c>
      <c r="G81" s="131">
        <v>1642.7328147118906</v>
      </c>
      <c r="H81" s="204">
        <v>1.2511805237244806</v>
      </c>
      <c r="I81" s="205">
        <v>4.1207564246324102E-2</v>
      </c>
    </row>
    <row r="82" spans="1:255" s="101" customFormat="1" ht="18" customHeight="1">
      <c r="B82" s="94">
        <v>20</v>
      </c>
      <c r="C82" s="101" t="s">
        <v>204</v>
      </c>
      <c r="D82" s="99">
        <v>196926</v>
      </c>
      <c r="E82" s="204">
        <v>1.8982105486280178E-2</v>
      </c>
      <c r="F82" s="205">
        <v>1.0586925173070361E-2</v>
      </c>
      <c r="G82" s="131">
        <v>1587.575052100789</v>
      </c>
      <c r="H82" s="204">
        <v>1.2091698463378893</v>
      </c>
      <c r="I82" s="205">
        <v>4.130077180763192E-2</v>
      </c>
    </row>
    <row r="83" spans="1:255" s="101" customFormat="1" ht="18" customHeight="1">
      <c r="B83" s="94">
        <v>48</v>
      </c>
      <c r="C83" s="101" t="s">
        <v>203</v>
      </c>
      <c r="D83" s="99">
        <v>304458</v>
      </c>
      <c r="E83" s="204">
        <v>2.9347337944922919E-2</v>
      </c>
      <c r="F83" s="205">
        <v>1.1501813977594422E-2</v>
      </c>
      <c r="G83" s="131">
        <v>1629.8829774221733</v>
      </c>
      <c r="H83" s="204">
        <v>1.2413934993186022</v>
      </c>
      <c r="I83" s="205">
        <v>4.061317254799568E-2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75128</v>
      </c>
      <c r="E85" s="203">
        <v>7.2417437056216914E-3</v>
      </c>
      <c r="F85" s="203">
        <v>1.9541852133318827E-2</v>
      </c>
      <c r="G85" s="130">
        <v>1301.8923091257575</v>
      </c>
      <c r="H85" s="203">
        <v>0.99158078938754424</v>
      </c>
      <c r="I85" s="203">
        <v>4.6613048450069527E-2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9370</v>
      </c>
      <c r="E87" s="204">
        <v>9.0319372965705531E-4</v>
      </c>
      <c r="F87" s="205">
        <v>2.2256164084660801E-2</v>
      </c>
      <c r="G87" s="131">
        <v>1342.0666872998941</v>
      </c>
      <c r="H87" s="204">
        <v>1.0221794351770832</v>
      </c>
      <c r="I87" s="205">
        <v>4.8542582111813726E-2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9045</v>
      </c>
      <c r="E88" s="204">
        <v>8.7186630573618626E-4</v>
      </c>
      <c r="F88" s="205">
        <v>2.9713114754098324E-2</v>
      </c>
      <c r="G88" s="131">
        <v>1284.0354947484802</v>
      </c>
      <c r="H88" s="204">
        <v>0.97798022198880319</v>
      </c>
      <c r="I88" s="205">
        <v>4.996622433334541E-2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10374297</v>
      </c>
      <c r="E90" s="229">
        <v>1</v>
      </c>
      <c r="F90" s="229">
        <v>1.6260983709334598E-2</v>
      </c>
      <c r="G90" s="228">
        <v>1312.9462803831436</v>
      </c>
      <c r="H90" s="229">
        <v>1</v>
      </c>
      <c r="I90" s="229">
        <v>4.4757192763170917E-2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ignoredErrors>
    <ignoredError sqref="B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45" activePane="bottomLeft" state="frozen"/>
      <selection activeCell="Q29" sqref="Q29"/>
      <selection pane="bottomLeft" activeCell="M56" sqref="M56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77" t="s">
        <v>152</v>
      </c>
      <c r="D2" s="578"/>
      <c r="E2" s="578"/>
      <c r="F2" s="578"/>
      <c r="G2" s="578"/>
    </row>
    <row r="3" spans="1:10" s="114" customFormat="1" ht="18.95" customHeight="1">
      <c r="A3" s="213"/>
      <c r="B3" s="214"/>
      <c r="C3" s="579" t="s">
        <v>142</v>
      </c>
      <c r="D3" s="580"/>
      <c r="E3" s="580"/>
      <c r="F3" s="580"/>
      <c r="G3" s="580"/>
    </row>
    <row r="4" spans="1:10" ht="19.7" customHeight="1">
      <c r="A4" s="213"/>
      <c r="B4" s="585" t="s">
        <v>157</v>
      </c>
      <c r="C4" s="581" t="str">
        <f>'Pensiones - mínimos'!$B$3</f>
        <v xml:space="preserve">  1 de agosto de 2025</v>
      </c>
      <c r="D4" s="583" t="s">
        <v>153</v>
      </c>
      <c r="E4" s="215" t="s">
        <v>154</v>
      </c>
      <c r="F4" s="215"/>
      <c r="G4" s="215"/>
      <c r="I4" s="7" t="s">
        <v>168</v>
      </c>
      <c r="J4" s="7"/>
    </row>
    <row r="5" spans="1:10" ht="19.7" customHeight="1">
      <c r="A5" s="213"/>
      <c r="B5" s="586"/>
      <c r="C5" s="582"/>
      <c r="D5" s="584"/>
      <c r="E5" s="454" t="s">
        <v>4</v>
      </c>
      <c r="F5" s="455" t="s">
        <v>3</v>
      </c>
      <c r="G5" s="473" t="s">
        <v>6</v>
      </c>
    </row>
    <row r="6" spans="1:10">
      <c r="B6" s="120">
        <v>4</v>
      </c>
      <c r="C6" s="465" t="s">
        <v>53</v>
      </c>
      <c r="D6" s="466">
        <v>35252</v>
      </c>
      <c r="E6" s="467">
        <v>0.36105982420426391</v>
      </c>
      <c r="F6" s="468">
        <v>0.22003059191804211</v>
      </c>
      <c r="G6" s="475">
        <v>0.29476395136879774</v>
      </c>
    </row>
    <row r="7" spans="1:10">
      <c r="B7" s="121">
        <v>11</v>
      </c>
      <c r="C7" s="465" t="s">
        <v>54</v>
      </c>
      <c r="D7" s="466">
        <v>65208</v>
      </c>
      <c r="E7" s="467">
        <v>0.34533868219255892</v>
      </c>
      <c r="F7" s="468">
        <v>0.21294789262723188</v>
      </c>
      <c r="G7" s="475">
        <v>0.27610970203288349</v>
      </c>
      <c r="H7" s="114"/>
    </row>
    <row r="8" spans="1:10">
      <c r="B8" s="121">
        <v>14</v>
      </c>
      <c r="C8" s="465" t="s">
        <v>55</v>
      </c>
      <c r="D8" s="466">
        <v>53488</v>
      </c>
      <c r="E8" s="467">
        <v>0.3511460406291354</v>
      </c>
      <c r="F8" s="468">
        <v>0.22314640482375653</v>
      </c>
      <c r="G8" s="475">
        <v>0.29242477256822952</v>
      </c>
      <c r="H8" s="114"/>
    </row>
    <row r="9" spans="1:10">
      <c r="B9" s="121">
        <v>18</v>
      </c>
      <c r="C9" s="465" t="s">
        <v>56</v>
      </c>
      <c r="D9" s="466">
        <v>58310</v>
      </c>
      <c r="E9" s="467">
        <v>0.34637491540717347</v>
      </c>
      <c r="F9" s="468">
        <v>0.21532791491937228</v>
      </c>
      <c r="G9" s="475">
        <v>0.28674698795180725</v>
      </c>
      <c r="H9" s="114"/>
    </row>
    <row r="10" spans="1:10">
      <c r="B10" s="121">
        <v>21</v>
      </c>
      <c r="C10" s="465" t="s">
        <v>57</v>
      </c>
      <c r="D10" s="466">
        <v>28838</v>
      </c>
      <c r="E10" s="467">
        <v>0.34318000482437422</v>
      </c>
      <c r="F10" s="468">
        <v>0.19764953181731321</v>
      </c>
      <c r="G10" s="475">
        <v>0.27148545983449912</v>
      </c>
      <c r="H10" s="114"/>
    </row>
    <row r="11" spans="1:10">
      <c r="B11" s="121">
        <v>23</v>
      </c>
      <c r="C11" s="465" t="s">
        <v>58</v>
      </c>
      <c r="D11" s="466">
        <v>50296</v>
      </c>
      <c r="E11" s="467">
        <v>0.41057465399579057</v>
      </c>
      <c r="F11" s="468">
        <v>0.24884570988841861</v>
      </c>
      <c r="G11" s="475">
        <v>0.33271811969543619</v>
      </c>
      <c r="H11" s="114"/>
    </row>
    <row r="12" spans="1:10">
      <c r="B12" s="121">
        <v>29</v>
      </c>
      <c r="C12" s="465" t="s">
        <v>59</v>
      </c>
      <c r="D12" s="466">
        <v>75594</v>
      </c>
      <c r="E12" s="467">
        <v>0.32241648677207518</v>
      </c>
      <c r="F12" s="468">
        <v>0.1837320506170822</v>
      </c>
      <c r="G12" s="475">
        <v>0.25624997881363115</v>
      </c>
      <c r="H12" s="114"/>
    </row>
    <row r="13" spans="1:10">
      <c r="B13" s="121">
        <v>41</v>
      </c>
      <c r="C13" s="465" t="s">
        <v>60</v>
      </c>
      <c r="D13" s="466">
        <v>107762</v>
      </c>
      <c r="E13" s="467">
        <v>0.31933260891774168</v>
      </c>
      <c r="F13" s="468">
        <v>0.20191167561578013</v>
      </c>
      <c r="G13" s="475">
        <v>0.26381541097986411</v>
      </c>
      <c r="H13" s="114"/>
    </row>
    <row r="14" spans="1:10" s="124" customFormat="1">
      <c r="B14" s="122"/>
      <c r="C14" s="469" t="s">
        <v>52</v>
      </c>
      <c r="D14" s="470">
        <v>474748</v>
      </c>
      <c r="E14" s="471">
        <v>0.34257617572514787</v>
      </c>
      <c r="F14" s="472">
        <v>0.20931992860078391</v>
      </c>
      <c r="G14" s="474">
        <v>0.27878975082932594</v>
      </c>
      <c r="H14" s="123"/>
      <c r="J14" s="118"/>
    </row>
    <row r="15" spans="1:10">
      <c r="B15" s="121">
        <v>22</v>
      </c>
      <c r="C15" s="465" t="s">
        <v>62</v>
      </c>
      <c r="D15" s="466">
        <v>11644</v>
      </c>
      <c r="E15" s="467">
        <v>0.28992153631184836</v>
      </c>
      <c r="F15" s="468">
        <v>0.1305450402440369</v>
      </c>
      <c r="G15" s="475">
        <v>0.21124818577648766</v>
      </c>
      <c r="H15" s="114"/>
    </row>
    <row r="16" spans="1:10">
      <c r="B16" s="121">
        <v>44</v>
      </c>
      <c r="C16" s="465" t="s">
        <v>63</v>
      </c>
      <c r="D16" s="466">
        <v>7563</v>
      </c>
      <c r="E16" s="467">
        <v>0.2740041575369403</v>
      </c>
      <c r="F16" s="468">
        <v>0.14524414643378575</v>
      </c>
      <c r="G16" s="475">
        <v>0.20839303427752673</v>
      </c>
      <c r="H16" s="114"/>
    </row>
    <row r="17" spans="2:10">
      <c r="B17" s="121">
        <v>50</v>
      </c>
      <c r="C17" s="465" t="s">
        <v>64</v>
      </c>
      <c r="D17" s="466">
        <v>37090</v>
      </c>
      <c r="E17" s="467">
        <v>0.23078149518750682</v>
      </c>
      <c r="F17" s="468">
        <v>8.9638473116872189E-2</v>
      </c>
      <c r="G17" s="475">
        <v>0.1640192453964941</v>
      </c>
      <c r="H17" s="114"/>
    </row>
    <row r="18" spans="2:10" s="124" customFormat="1">
      <c r="B18" s="121"/>
      <c r="C18" s="469" t="s">
        <v>61</v>
      </c>
      <c r="D18" s="470">
        <v>56297</v>
      </c>
      <c r="E18" s="471">
        <v>0.24545879099218215</v>
      </c>
      <c r="F18" s="472">
        <v>0.10366488717125732</v>
      </c>
      <c r="G18" s="474">
        <v>0.17728881666792634</v>
      </c>
      <c r="H18" s="123"/>
      <c r="I18" s="414"/>
      <c r="J18" s="118"/>
    </row>
    <row r="19" spans="2:10" s="124" customFormat="1">
      <c r="B19" s="121">
        <v>33</v>
      </c>
      <c r="C19" s="469" t="s">
        <v>65</v>
      </c>
      <c r="D19" s="470">
        <v>42769</v>
      </c>
      <c r="E19" s="471">
        <v>0.20124764777150517</v>
      </c>
      <c r="F19" s="472">
        <v>7.8424175689729009E-2</v>
      </c>
      <c r="G19" s="474">
        <v>0.14147819557328623</v>
      </c>
      <c r="H19" s="123"/>
      <c r="J19" s="118"/>
    </row>
    <row r="20" spans="2:10" s="124" customFormat="1">
      <c r="B20" s="121">
        <v>7</v>
      </c>
      <c r="C20" s="469" t="s">
        <v>205</v>
      </c>
      <c r="D20" s="470">
        <v>32749</v>
      </c>
      <c r="E20" s="471">
        <v>0.19914561377976012</v>
      </c>
      <c r="F20" s="472">
        <v>9.8360825704243607E-2</v>
      </c>
      <c r="G20" s="474">
        <v>0.15356372503047921</v>
      </c>
      <c r="H20" s="123"/>
      <c r="J20" s="118"/>
    </row>
    <row r="21" spans="2:10">
      <c r="B21" s="121">
        <v>35</v>
      </c>
      <c r="C21" s="465" t="s">
        <v>67</v>
      </c>
      <c r="D21" s="466">
        <v>47002</v>
      </c>
      <c r="E21" s="467">
        <v>0.29127180539626968</v>
      </c>
      <c r="F21" s="468">
        <v>0.18421294358995294</v>
      </c>
      <c r="G21" s="475">
        <v>0.23812828995698673</v>
      </c>
      <c r="H21" s="114"/>
    </row>
    <row r="22" spans="2:10">
      <c r="B22" s="121">
        <v>38</v>
      </c>
      <c r="C22" s="465" t="s">
        <v>68</v>
      </c>
      <c r="D22" s="466">
        <v>49488</v>
      </c>
      <c r="E22" s="467">
        <v>0.33149981260609801</v>
      </c>
      <c r="F22" s="468">
        <v>0.22664176055104782</v>
      </c>
      <c r="G22" s="475">
        <v>0.28058398299078668</v>
      </c>
      <c r="H22" s="114"/>
    </row>
    <row r="23" spans="2:10" s="124" customFormat="1">
      <c r="B23" s="121"/>
      <c r="C23" s="469" t="s">
        <v>66</v>
      </c>
      <c r="D23" s="470">
        <v>96490</v>
      </c>
      <c r="E23" s="471">
        <v>0.31046707342730906</v>
      </c>
      <c r="F23" s="472">
        <v>0.20400361588812529</v>
      </c>
      <c r="G23" s="474">
        <v>0.2581630796562463</v>
      </c>
      <c r="H23" s="123"/>
      <c r="J23" s="118"/>
    </row>
    <row r="24" spans="2:10" s="124" customFormat="1">
      <c r="B24" s="121">
        <v>39</v>
      </c>
      <c r="C24" s="469" t="s">
        <v>69</v>
      </c>
      <c r="D24" s="470">
        <v>23841</v>
      </c>
      <c r="E24" s="471">
        <v>0.21638338790997452</v>
      </c>
      <c r="F24" s="472">
        <v>0.10031956015126778</v>
      </c>
      <c r="G24" s="474">
        <v>0.16041798436259402</v>
      </c>
      <c r="H24" s="123"/>
      <c r="J24" s="118"/>
    </row>
    <row r="25" spans="2:10">
      <c r="B25" s="121">
        <v>5</v>
      </c>
      <c r="C25" s="465" t="s">
        <v>71</v>
      </c>
      <c r="D25" s="466">
        <v>13012</v>
      </c>
      <c r="E25" s="467">
        <v>0.4105824013504959</v>
      </c>
      <c r="F25" s="468">
        <v>0.24784339747843398</v>
      </c>
      <c r="G25" s="475">
        <v>0.32486143705996906</v>
      </c>
      <c r="H25" s="114"/>
    </row>
    <row r="26" spans="2:10">
      <c r="B26" s="121">
        <v>9</v>
      </c>
      <c r="C26" s="465" t="s">
        <v>72</v>
      </c>
      <c r="D26" s="466">
        <v>15842</v>
      </c>
      <c r="E26" s="467">
        <v>0.23582652419861722</v>
      </c>
      <c r="F26" s="468">
        <v>9.7562013359996591E-2</v>
      </c>
      <c r="G26" s="475">
        <v>0.1672225975342003</v>
      </c>
      <c r="H26" s="114"/>
    </row>
    <row r="27" spans="2:10">
      <c r="B27" s="121">
        <v>24</v>
      </c>
      <c r="C27" s="465" t="s">
        <v>73</v>
      </c>
      <c r="D27" s="466">
        <v>27241</v>
      </c>
      <c r="E27" s="467">
        <v>0.25974386754451761</v>
      </c>
      <c r="F27" s="468">
        <v>0.12404688248878044</v>
      </c>
      <c r="G27" s="475">
        <v>0.19340845030423084</v>
      </c>
      <c r="H27" s="114"/>
    </row>
    <row r="28" spans="2:10">
      <c r="B28" s="121">
        <v>34</v>
      </c>
      <c r="C28" s="465" t="s">
        <v>74</v>
      </c>
      <c r="D28" s="466">
        <v>9731</v>
      </c>
      <c r="E28" s="467">
        <v>0.29940592221293977</v>
      </c>
      <c r="F28" s="468">
        <v>0.14397963214959836</v>
      </c>
      <c r="G28" s="475">
        <v>0.21952760168745911</v>
      </c>
      <c r="H28" s="114"/>
    </row>
    <row r="29" spans="2:10">
      <c r="B29" s="121">
        <v>37</v>
      </c>
      <c r="C29" s="465" t="s">
        <v>75</v>
      </c>
      <c r="D29" s="466">
        <v>24467</v>
      </c>
      <c r="E29" s="467">
        <v>0.3579104621464026</v>
      </c>
      <c r="F29" s="468">
        <v>0.23018533595134333</v>
      </c>
      <c r="G29" s="475">
        <v>0.29384848193697155</v>
      </c>
      <c r="H29" s="114"/>
    </row>
    <row r="30" spans="2:10">
      <c r="B30" s="121">
        <v>40</v>
      </c>
      <c r="C30" s="465" t="s">
        <v>76</v>
      </c>
      <c r="D30" s="466">
        <v>8566</v>
      </c>
      <c r="E30" s="467">
        <v>0.32490731378496795</v>
      </c>
      <c r="F30" s="468">
        <v>0.15408474106895598</v>
      </c>
      <c r="G30" s="475">
        <v>0.2388933820453468</v>
      </c>
      <c r="H30" s="114"/>
    </row>
    <row r="31" spans="2:10">
      <c r="B31" s="121">
        <v>42</v>
      </c>
      <c r="C31" s="465" t="s">
        <v>77</v>
      </c>
      <c r="D31" s="466">
        <v>4721</v>
      </c>
      <c r="E31" s="467">
        <v>0.27951973741038266</v>
      </c>
      <c r="F31" s="468">
        <v>0.13034319318880014</v>
      </c>
      <c r="G31" s="475">
        <v>0.20552895080539835</v>
      </c>
      <c r="H31" s="114"/>
    </row>
    <row r="32" spans="2:10">
      <c r="B32" s="121">
        <v>47</v>
      </c>
      <c r="C32" s="465" t="s">
        <v>78</v>
      </c>
      <c r="D32" s="466">
        <v>23230</v>
      </c>
      <c r="E32" s="467">
        <v>0.26193370073758343</v>
      </c>
      <c r="F32" s="468">
        <v>0.11698807963552393</v>
      </c>
      <c r="G32" s="475">
        <v>0.18710784274242265</v>
      </c>
      <c r="H32" s="114"/>
    </row>
    <row r="33" spans="2:10">
      <c r="B33" s="121">
        <v>49</v>
      </c>
      <c r="C33" s="465" t="s">
        <v>79</v>
      </c>
      <c r="D33" s="466">
        <v>17089</v>
      </c>
      <c r="E33" s="467">
        <v>0.42697491895580958</v>
      </c>
      <c r="F33" s="468">
        <v>0.29136483371748434</v>
      </c>
      <c r="G33" s="475">
        <v>0.35795978215333052</v>
      </c>
      <c r="H33" s="114"/>
    </row>
    <row r="34" spans="2:10" s="124" customFormat="1">
      <c r="B34" s="121"/>
      <c r="C34" s="469" t="s">
        <v>70</v>
      </c>
      <c r="D34" s="470">
        <v>143899</v>
      </c>
      <c r="E34" s="471">
        <v>0.2981640878288177</v>
      </c>
      <c r="F34" s="472">
        <v>0.15686612220357241</v>
      </c>
      <c r="G34" s="474">
        <v>0.22698864891126716</v>
      </c>
      <c r="H34" s="123"/>
      <c r="J34" s="118"/>
    </row>
    <row r="35" spans="2:10">
      <c r="B35" s="121">
        <v>2</v>
      </c>
      <c r="C35" s="465" t="s">
        <v>81</v>
      </c>
      <c r="D35" s="466">
        <v>25459</v>
      </c>
      <c r="E35" s="467">
        <v>0.41425930524515081</v>
      </c>
      <c r="F35" s="468">
        <v>0.25936871383515037</v>
      </c>
      <c r="G35" s="475">
        <v>0.33274953928193329</v>
      </c>
      <c r="H35" s="114"/>
    </row>
    <row r="36" spans="2:10">
      <c r="B36" s="121">
        <v>13</v>
      </c>
      <c r="C36" s="465" t="s">
        <v>82</v>
      </c>
      <c r="D36" s="466">
        <v>35331</v>
      </c>
      <c r="E36" s="467">
        <v>0.4351355299125681</v>
      </c>
      <c r="F36" s="468">
        <v>0.25221678309496021</v>
      </c>
      <c r="G36" s="475">
        <v>0.33544423978884608</v>
      </c>
      <c r="H36" s="114"/>
    </row>
    <row r="37" spans="2:10">
      <c r="B37" s="121">
        <v>16</v>
      </c>
      <c r="C37" s="465" t="s">
        <v>83</v>
      </c>
      <c r="D37" s="466">
        <v>17220</v>
      </c>
      <c r="E37" s="467">
        <v>0.45213993125853386</v>
      </c>
      <c r="F37" s="468">
        <v>0.30943288917777056</v>
      </c>
      <c r="G37" s="475">
        <v>0.37553156689564932</v>
      </c>
      <c r="H37" s="114"/>
    </row>
    <row r="38" spans="2:10">
      <c r="B38" s="121">
        <v>19</v>
      </c>
      <c r="C38" s="465" t="s">
        <v>84</v>
      </c>
      <c r="D38" s="466">
        <v>8504</v>
      </c>
      <c r="E38" s="467">
        <v>0.26445799336501391</v>
      </c>
      <c r="F38" s="468">
        <v>0.10594598991377908</v>
      </c>
      <c r="G38" s="475">
        <v>0.18134516142790122</v>
      </c>
      <c r="H38" s="114"/>
    </row>
    <row r="39" spans="2:10">
      <c r="B39" s="121">
        <v>45</v>
      </c>
      <c r="C39" s="465" t="s">
        <v>85</v>
      </c>
      <c r="D39" s="466">
        <v>37839</v>
      </c>
      <c r="E39" s="467">
        <v>0.39998290013679888</v>
      </c>
      <c r="F39" s="468">
        <v>0.2078579752262297</v>
      </c>
      <c r="G39" s="475">
        <v>0.29564259428544643</v>
      </c>
      <c r="H39" s="114"/>
    </row>
    <row r="40" spans="2:10" s="126" customFormat="1">
      <c r="B40" s="121"/>
      <c r="C40" s="469" t="s">
        <v>80</v>
      </c>
      <c r="D40" s="470">
        <v>124353</v>
      </c>
      <c r="E40" s="471">
        <v>0.40152316707037394</v>
      </c>
      <c r="F40" s="472">
        <v>0.2291862114861149</v>
      </c>
      <c r="G40" s="474">
        <v>0.30889399490778113</v>
      </c>
      <c r="H40" s="125"/>
      <c r="J40" s="118"/>
    </row>
    <row r="41" spans="2:10">
      <c r="B41" s="121">
        <v>8</v>
      </c>
      <c r="C41" s="465" t="s">
        <v>87</v>
      </c>
      <c r="D41" s="466">
        <v>173164</v>
      </c>
      <c r="E41" s="467">
        <v>0.17286083340334368</v>
      </c>
      <c r="F41" s="468">
        <v>7.0643519078365816E-2</v>
      </c>
      <c r="G41" s="475">
        <v>0.12837137583121436</v>
      </c>
      <c r="H41" s="114"/>
    </row>
    <row r="42" spans="2:10">
      <c r="B42" s="121">
        <v>17</v>
      </c>
      <c r="C42" s="465" t="s">
        <v>209</v>
      </c>
      <c r="D42" s="466">
        <v>24588</v>
      </c>
      <c r="E42" s="467">
        <v>0.18765740407610421</v>
      </c>
      <c r="F42" s="468">
        <v>8.993688409505439E-2</v>
      </c>
      <c r="G42" s="475">
        <v>0.14403289770430727</v>
      </c>
      <c r="H42" s="114"/>
    </row>
    <row r="43" spans="2:10">
      <c r="B43" s="121">
        <v>25</v>
      </c>
      <c r="C43" s="465" t="s">
        <v>206</v>
      </c>
      <c r="D43" s="466">
        <v>19366</v>
      </c>
      <c r="E43" s="467">
        <v>0.24669955284264319</v>
      </c>
      <c r="F43" s="468">
        <v>0.11422418299287014</v>
      </c>
      <c r="G43" s="475">
        <v>0.18588445331771977</v>
      </c>
      <c r="H43" s="114"/>
    </row>
    <row r="44" spans="2:10">
      <c r="B44" s="121">
        <v>43</v>
      </c>
      <c r="C44" s="465" t="s">
        <v>88</v>
      </c>
      <c r="D44" s="466">
        <v>30785</v>
      </c>
      <c r="E44" s="467">
        <v>0.22610865652102766</v>
      </c>
      <c r="F44" s="468">
        <v>0.10018589292105901</v>
      </c>
      <c r="G44" s="475">
        <v>0.16695953055004176</v>
      </c>
      <c r="H44" s="114"/>
    </row>
    <row r="45" spans="2:10" s="126" customFormat="1">
      <c r="B45" s="121"/>
      <c r="C45" s="469" t="s">
        <v>86</v>
      </c>
      <c r="D45" s="470">
        <v>247903</v>
      </c>
      <c r="E45" s="471">
        <v>0.18351566566972743</v>
      </c>
      <c r="F45" s="472">
        <v>7.830644190850565E-2</v>
      </c>
      <c r="G45" s="474">
        <v>0.13709856709121174</v>
      </c>
      <c r="H45" s="125"/>
      <c r="J45" s="118"/>
    </row>
    <row r="46" spans="2:10">
      <c r="B46" s="121">
        <v>3</v>
      </c>
      <c r="C46" s="465" t="s">
        <v>201</v>
      </c>
      <c r="D46" s="466">
        <v>89651</v>
      </c>
      <c r="E46" s="467">
        <v>0.31519829997614762</v>
      </c>
      <c r="F46" s="468">
        <v>0.19115193505918326</v>
      </c>
      <c r="G46" s="475">
        <v>0.25666270630842125</v>
      </c>
      <c r="H46" s="114"/>
    </row>
    <row r="47" spans="2:10">
      <c r="B47" s="121">
        <v>12</v>
      </c>
      <c r="C47" s="465" t="s">
        <v>208</v>
      </c>
      <c r="D47" s="466">
        <v>29728</v>
      </c>
      <c r="E47" s="467">
        <v>0.27916106623371439</v>
      </c>
      <c r="F47" s="468">
        <v>0.1316613005145488</v>
      </c>
      <c r="G47" s="475">
        <v>0.20992867735329426</v>
      </c>
      <c r="H47" s="114"/>
    </row>
    <row r="48" spans="2:10">
      <c r="B48" s="121">
        <v>46</v>
      </c>
      <c r="C48" s="465" t="s">
        <v>90</v>
      </c>
      <c r="D48" s="466">
        <v>125508</v>
      </c>
      <c r="E48" s="467">
        <v>0.288468604422282</v>
      </c>
      <c r="F48" s="468">
        <v>0.13897724582790863</v>
      </c>
      <c r="G48" s="475">
        <v>0.21820192214078082</v>
      </c>
      <c r="H48" s="114"/>
    </row>
    <row r="49" spans="2:10" s="126" customFormat="1">
      <c r="B49" s="121"/>
      <c r="C49" s="469" t="s">
        <v>89</v>
      </c>
      <c r="D49" s="470">
        <v>244887</v>
      </c>
      <c r="E49" s="471">
        <v>0.29596531728413217</v>
      </c>
      <c r="F49" s="472">
        <v>0.15515058974088081</v>
      </c>
      <c r="G49" s="474">
        <v>0.22970423892009825</v>
      </c>
      <c r="H49" s="125"/>
      <c r="J49" s="118"/>
    </row>
    <row r="50" spans="2:10">
      <c r="B50" s="121">
        <v>6</v>
      </c>
      <c r="C50" s="465" t="s">
        <v>92</v>
      </c>
      <c r="D50" s="466">
        <v>57161</v>
      </c>
      <c r="E50" s="467">
        <v>0.46112361521148171</v>
      </c>
      <c r="F50" s="468">
        <v>0.33738653879088887</v>
      </c>
      <c r="G50" s="475">
        <v>0.39604653257488098</v>
      </c>
      <c r="H50" s="114"/>
    </row>
    <row r="51" spans="2:10">
      <c r="B51" s="121">
        <v>10</v>
      </c>
      <c r="C51" s="465" t="s">
        <v>93</v>
      </c>
      <c r="D51" s="466">
        <v>34930</v>
      </c>
      <c r="E51" s="467">
        <v>0.41293552025008406</v>
      </c>
      <c r="F51" s="468">
        <v>0.28129251700680274</v>
      </c>
      <c r="G51" s="475">
        <v>0.34748266565860547</v>
      </c>
      <c r="H51" s="114"/>
    </row>
    <row r="52" spans="2:10" s="126" customFormat="1">
      <c r="B52" s="121"/>
      <c r="C52" s="469" t="s">
        <v>91</v>
      </c>
      <c r="D52" s="470">
        <v>92091</v>
      </c>
      <c r="E52" s="471">
        <v>0.44065061152439794</v>
      </c>
      <c r="F52" s="472">
        <v>0.31511593730885634</v>
      </c>
      <c r="G52" s="474">
        <v>0.37610883309101006</v>
      </c>
      <c r="H52" s="125"/>
      <c r="J52" s="118"/>
    </row>
    <row r="53" spans="2:10">
      <c r="B53" s="121">
        <v>15</v>
      </c>
      <c r="C53" s="465" t="s">
        <v>200</v>
      </c>
      <c r="D53" s="466">
        <v>75747</v>
      </c>
      <c r="E53" s="467">
        <v>0.31833879183780217</v>
      </c>
      <c r="F53" s="468">
        <v>0.15569307625382392</v>
      </c>
      <c r="G53" s="475">
        <v>0.24374366482712018</v>
      </c>
      <c r="H53" s="114"/>
    </row>
    <row r="54" spans="2:10">
      <c r="B54" s="121">
        <v>27</v>
      </c>
      <c r="C54" s="465" t="s">
        <v>95</v>
      </c>
      <c r="D54" s="466">
        <v>32062</v>
      </c>
      <c r="E54" s="467">
        <v>0.32715346494956138</v>
      </c>
      <c r="F54" s="468">
        <v>0.23064905272317368</v>
      </c>
      <c r="G54" s="475">
        <v>0.28393804408469786</v>
      </c>
      <c r="H54" s="114"/>
    </row>
    <row r="55" spans="2:10">
      <c r="B55" s="121">
        <v>32</v>
      </c>
      <c r="C55" s="465" t="s">
        <v>207</v>
      </c>
      <c r="D55" s="466">
        <v>33441</v>
      </c>
      <c r="E55" s="467">
        <v>0.37026511985557153</v>
      </c>
      <c r="F55" s="468">
        <v>0.22896134971813278</v>
      </c>
      <c r="G55" s="475">
        <v>0.306415848116112</v>
      </c>
      <c r="H55" s="114"/>
    </row>
    <row r="56" spans="2:10">
      <c r="B56" s="121">
        <v>36</v>
      </c>
      <c r="C56" s="465" t="s">
        <v>96</v>
      </c>
      <c r="D56" s="466">
        <v>58856</v>
      </c>
      <c r="E56" s="467">
        <v>0.30873620463553714</v>
      </c>
      <c r="F56" s="468">
        <v>0.14417556245481222</v>
      </c>
      <c r="G56" s="475">
        <v>0.23235780638691822</v>
      </c>
      <c r="H56" s="114"/>
    </row>
    <row r="57" spans="2:10" s="126" customFormat="1">
      <c r="B57" s="121"/>
      <c r="C57" s="469" t="s">
        <v>94</v>
      </c>
      <c r="D57" s="470">
        <v>200106</v>
      </c>
      <c r="E57" s="471">
        <v>0.32385931648159794</v>
      </c>
      <c r="F57" s="472">
        <v>0.17249818734391018</v>
      </c>
      <c r="G57" s="474">
        <v>0.25454924763299197</v>
      </c>
      <c r="H57" s="125"/>
      <c r="I57" s="415"/>
      <c r="J57" s="118"/>
    </row>
    <row r="58" spans="2:10" s="126" customFormat="1">
      <c r="B58" s="121">
        <v>28</v>
      </c>
      <c r="C58" s="469" t="s">
        <v>97</v>
      </c>
      <c r="D58" s="470">
        <v>176889</v>
      </c>
      <c r="E58" s="471">
        <v>0.19196030579793696</v>
      </c>
      <c r="F58" s="472">
        <v>7.4954591802862888E-2</v>
      </c>
      <c r="G58" s="474">
        <v>0.13824302431087154</v>
      </c>
      <c r="H58" s="125"/>
      <c r="J58" s="118"/>
    </row>
    <row r="59" spans="2:10" s="126" customFormat="1">
      <c r="B59" s="121">
        <v>30</v>
      </c>
      <c r="C59" s="469" t="s">
        <v>98</v>
      </c>
      <c r="D59" s="470">
        <v>70047</v>
      </c>
      <c r="E59" s="471">
        <v>0.33561320583473103</v>
      </c>
      <c r="F59" s="472">
        <v>0.18295052257316408</v>
      </c>
      <c r="G59" s="474">
        <v>0.26142012629316136</v>
      </c>
      <c r="H59" s="125"/>
      <c r="J59" s="118"/>
    </row>
    <row r="60" spans="2:10" s="126" customFormat="1">
      <c r="B60" s="121">
        <v>31</v>
      </c>
      <c r="C60" s="469" t="s">
        <v>99</v>
      </c>
      <c r="D60" s="470">
        <v>20494</v>
      </c>
      <c r="E60" s="471">
        <v>0.20380614594637517</v>
      </c>
      <c r="F60" s="472">
        <v>7.0812944839857644E-2</v>
      </c>
      <c r="G60" s="474">
        <v>0.13894425687127962</v>
      </c>
      <c r="H60" s="125"/>
      <c r="J60" s="118"/>
    </row>
    <row r="61" spans="2:10">
      <c r="B61" s="121">
        <v>1</v>
      </c>
      <c r="C61" s="465" t="s">
        <v>202</v>
      </c>
      <c r="D61" s="466">
        <v>8004</v>
      </c>
      <c r="E61" s="467">
        <v>0.14167997592759762</v>
      </c>
      <c r="F61" s="468">
        <v>4.592570912904563E-2</v>
      </c>
      <c r="G61" s="475">
        <v>9.5054866752173298E-2</v>
      </c>
      <c r="H61" s="114"/>
    </row>
    <row r="62" spans="2:10">
      <c r="B62" s="121">
        <v>20</v>
      </c>
      <c r="C62" s="465" t="s">
        <v>204</v>
      </c>
      <c r="D62" s="466">
        <v>17717</v>
      </c>
      <c r="E62" s="467">
        <v>0.13198109267625954</v>
      </c>
      <c r="F62" s="468">
        <v>4.1629354592115322E-2</v>
      </c>
      <c r="G62" s="475">
        <v>8.9967805165392073E-2</v>
      </c>
      <c r="H62" s="114"/>
    </row>
    <row r="63" spans="2:10">
      <c r="B63" s="121">
        <v>48</v>
      </c>
      <c r="C63" s="465" t="s">
        <v>203</v>
      </c>
      <c r="D63" s="466">
        <v>32763</v>
      </c>
      <c r="E63" s="467">
        <v>0.15666475594161999</v>
      </c>
      <c r="F63" s="468">
        <v>5.4157744468236971E-2</v>
      </c>
      <c r="G63" s="475">
        <v>0.10761090199633447</v>
      </c>
      <c r="H63" s="114"/>
    </row>
    <row r="64" spans="2:10" s="126" customFormat="1">
      <c r="B64" s="121">
        <v>16</v>
      </c>
      <c r="C64" s="469" t="s">
        <v>155</v>
      </c>
      <c r="D64" s="470">
        <v>58484</v>
      </c>
      <c r="E64" s="471">
        <v>0.14609582443900662</v>
      </c>
      <c r="F64" s="472">
        <v>4.8822208247237445E-2</v>
      </c>
      <c r="G64" s="474">
        <v>9.9872265142045266E-2</v>
      </c>
      <c r="H64" s="125"/>
      <c r="J64" s="118"/>
    </row>
    <row r="65" spans="2:10" s="126" customFormat="1">
      <c r="B65" s="121">
        <v>26</v>
      </c>
      <c r="C65" s="469" t="s">
        <v>151</v>
      </c>
      <c r="D65" s="470">
        <v>14235</v>
      </c>
      <c r="E65" s="471">
        <v>0.25786600751840982</v>
      </c>
      <c r="F65" s="472">
        <v>0.11626112596103502</v>
      </c>
      <c r="G65" s="474">
        <v>0.18947662655734213</v>
      </c>
      <c r="H65" s="125"/>
      <c r="J65" s="118"/>
    </row>
    <row r="66" spans="2:10">
      <c r="B66" s="121">
        <v>51</v>
      </c>
      <c r="C66" s="465" t="s">
        <v>102</v>
      </c>
      <c r="D66" s="466">
        <v>2048</v>
      </c>
      <c r="E66" s="467">
        <v>0.2694279270043059</v>
      </c>
      <c r="F66" s="468">
        <v>0.163365234809704</v>
      </c>
      <c r="G66" s="475">
        <v>0.21856990394877268</v>
      </c>
      <c r="H66" s="114"/>
    </row>
    <row r="67" spans="2:10">
      <c r="B67" s="121">
        <v>52</v>
      </c>
      <c r="C67" s="465" t="s">
        <v>103</v>
      </c>
      <c r="D67" s="466">
        <v>2349</v>
      </c>
      <c r="E67" s="467">
        <v>0.30408207814887578</v>
      </c>
      <c r="F67" s="468">
        <v>0.21415770609318996</v>
      </c>
      <c r="G67" s="475">
        <v>0.25970149253731345</v>
      </c>
      <c r="H67" s="114"/>
    </row>
    <row r="68" spans="2:10" ht="18.600000000000001" customHeight="1">
      <c r="B68" s="268"/>
      <c r="C68" s="476" t="s">
        <v>45</v>
      </c>
      <c r="D68" s="477">
        <f>'Pensiones - mínimos'!$C$14</f>
        <v>2124679</v>
      </c>
      <c r="E68" s="471">
        <f>'Pensiones - mínimos'!E14</f>
        <v>0.26278467663978478</v>
      </c>
      <c r="F68" s="472">
        <f>'Pensiones - mínimos'!F14</f>
        <v>0.14004282559120862</v>
      </c>
      <c r="G68" s="269">
        <f>'Pensiones - mínimos'!G14</f>
        <v>0.20480221455005579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8" activePane="bottomLeft" state="frozen"/>
      <selection pane="bottomLeft" activeCell="M78" sqref="M78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76" t="s">
        <v>181</v>
      </c>
      <c r="C2" s="576"/>
      <c r="D2" s="576"/>
      <c r="E2" s="576"/>
      <c r="F2" s="576"/>
      <c r="G2" s="576"/>
      <c r="H2" s="576"/>
      <c r="I2" s="576"/>
      <c r="K2" s="7" t="s">
        <v>168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89" t="s">
        <v>226</v>
      </c>
      <c r="C5" s="590"/>
      <c r="D5" s="590"/>
      <c r="E5" s="590"/>
      <c r="F5" s="590"/>
      <c r="G5" s="590"/>
      <c r="H5" s="590"/>
      <c r="I5" s="591"/>
    </row>
    <row r="6" spans="1:226" ht="2.4500000000000002" customHeight="1">
      <c r="A6" s="217"/>
      <c r="B6" s="592"/>
      <c r="C6" s="593"/>
      <c r="D6" s="593"/>
      <c r="E6" s="593"/>
      <c r="F6" s="593"/>
      <c r="G6" s="593"/>
      <c r="H6" s="593"/>
      <c r="I6" s="594"/>
    </row>
    <row r="7" spans="1:226" ht="52.5" customHeight="1">
      <c r="A7" s="217"/>
      <c r="B7" s="219" t="s">
        <v>157</v>
      </c>
      <c r="C7" s="220" t="s">
        <v>47</v>
      </c>
      <c r="D7" s="219" t="s">
        <v>175</v>
      </c>
      <c r="E7" s="221" t="s">
        <v>176</v>
      </c>
      <c r="F7" s="219" t="s">
        <v>177</v>
      </c>
      <c r="G7" s="219" t="s">
        <v>178</v>
      </c>
      <c r="H7" s="219" t="s">
        <v>179</v>
      </c>
      <c r="I7" s="219" t="s">
        <v>180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198820</v>
      </c>
      <c r="E9" s="96">
        <v>81.936622428452395</v>
      </c>
      <c r="F9" s="96">
        <v>38740</v>
      </c>
      <c r="G9" s="96">
        <v>88922</v>
      </c>
      <c r="H9" s="96">
        <v>44920</v>
      </c>
      <c r="I9" s="96">
        <v>26238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14588</v>
      </c>
      <c r="E10" s="99">
        <v>82.487490403071035</v>
      </c>
      <c r="F10" s="99">
        <v>2693</v>
      </c>
      <c r="G10" s="99">
        <v>6391</v>
      </c>
      <c r="H10" s="99">
        <v>3505</v>
      </c>
      <c r="I10" s="99">
        <v>1999</v>
      </c>
    </row>
    <row r="11" spans="1:226" s="101" customFormat="1" ht="18" customHeight="1">
      <c r="B11" s="94">
        <v>11</v>
      </c>
      <c r="C11" s="98" t="s">
        <v>54</v>
      </c>
      <c r="D11" s="99">
        <v>24514</v>
      </c>
      <c r="E11" s="99">
        <v>82.428909194745827</v>
      </c>
      <c r="F11" s="99">
        <v>5327</v>
      </c>
      <c r="G11" s="99">
        <v>10088</v>
      </c>
      <c r="H11" s="99">
        <v>5298</v>
      </c>
      <c r="I11" s="99">
        <v>3801</v>
      </c>
    </row>
    <row r="12" spans="1:226" s="101" customFormat="1" ht="18" customHeight="1">
      <c r="B12" s="94">
        <v>14</v>
      </c>
      <c r="C12" s="98" t="s">
        <v>55</v>
      </c>
      <c r="D12" s="99">
        <v>24144</v>
      </c>
      <c r="E12" s="99">
        <v>82.299138502319437</v>
      </c>
      <c r="F12" s="99">
        <v>4163</v>
      </c>
      <c r="G12" s="99">
        <v>11481</v>
      </c>
      <c r="H12" s="99">
        <v>5518</v>
      </c>
      <c r="I12" s="99">
        <v>2982</v>
      </c>
    </row>
    <row r="13" spans="1:226" s="101" customFormat="1" ht="18" customHeight="1">
      <c r="B13" s="94">
        <v>18</v>
      </c>
      <c r="C13" s="98" t="s">
        <v>56</v>
      </c>
      <c r="D13" s="99">
        <v>24667</v>
      </c>
      <c r="E13" s="99">
        <v>82.015881542141372</v>
      </c>
      <c r="F13" s="99">
        <v>4688</v>
      </c>
      <c r="G13" s="99">
        <v>11030</v>
      </c>
      <c r="H13" s="99">
        <v>5657</v>
      </c>
      <c r="I13" s="99">
        <v>3292</v>
      </c>
    </row>
    <row r="14" spans="1:226" s="101" customFormat="1" ht="18" customHeight="1">
      <c r="B14" s="94">
        <v>21</v>
      </c>
      <c r="C14" s="98" t="s">
        <v>57</v>
      </c>
      <c r="D14" s="99">
        <v>13048</v>
      </c>
      <c r="E14" s="99">
        <v>81.309839822194974</v>
      </c>
      <c r="F14" s="99">
        <v>2518</v>
      </c>
      <c r="G14" s="99">
        <v>5952</v>
      </c>
      <c r="H14" s="99">
        <v>2960</v>
      </c>
      <c r="I14" s="99">
        <v>1618</v>
      </c>
    </row>
    <row r="15" spans="1:226" s="101" customFormat="1" ht="18" customHeight="1">
      <c r="B15" s="94">
        <v>23</v>
      </c>
      <c r="C15" s="98" t="s">
        <v>58</v>
      </c>
      <c r="D15" s="99">
        <v>18797</v>
      </c>
      <c r="E15" s="99">
        <v>83.832331755067287</v>
      </c>
      <c r="F15" s="99">
        <v>3233</v>
      </c>
      <c r="G15" s="99">
        <v>8492</v>
      </c>
      <c r="H15" s="99">
        <v>4460</v>
      </c>
      <c r="I15" s="99">
        <v>2612</v>
      </c>
    </row>
    <row r="16" spans="1:226" s="101" customFormat="1" ht="18" customHeight="1">
      <c r="B16" s="94">
        <v>29</v>
      </c>
      <c r="C16" s="98" t="s">
        <v>59</v>
      </c>
      <c r="D16" s="99">
        <v>33418</v>
      </c>
      <c r="E16" s="99">
        <v>79.554961996528846</v>
      </c>
      <c r="F16" s="99">
        <v>7103</v>
      </c>
      <c r="G16" s="99">
        <v>14941</v>
      </c>
      <c r="H16" s="99">
        <v>7339</v>
      </c>
      <c r="I16" s="99">
        <v>4035</v>
      </c>
    </row>
    <row r="17" spans="1:428" s="101" customFormat="1" ht="18" customHeight="1">
      <c r="B17" s="94">
        <v>41</v>
      </c>
      <c r="C17" s="98" t="s">
        <v>60</v>
      </c>
      <c r="D17" s="99">
        <v>45644</v>
      </c>
      <c r="E17" s="99">
        <v>81.564426211550284</v>
      </c>
      <c r="F17" s="99">
        <v>9015</v>
      </c>
      <c r="G17" s="99">
        <v>20547</v>
      </c>
      <c r="H17" s="99">
        <v>10183</v>
      </c>
      <c r="I17" s="99">
        <v>5899</v>
      </c>
    </row>
    <row r="18" spans="1:428" s="102" customFormat="1" ht="18" customHeight="1">
      <c r="A18" s="8"/>
      <c r="B18" s="94"/>
      <c r="C18" s="95" t="s">
        <v>61</v>
      </c>
      <c r="D18" s="96">
        <v>33350</v>
      </c>
      <c r="E18" s="96">
        <v>72.389013224224456</v>
      </c>
      <c r="F18" s="96">
        <v>8906</v>
      </c>
      <c r="G18" s="96">
        <v>17319</v>
      </c>
      <c r="H18" s="96">
        <v>5016</v>
      </c>
      <c r="I18" s="96">
        <v>2109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5828</v>
      </c>
      <c r="E19" s="99">
        <v>71.735770418668508</v>
      </c>
      <c r="F19" s="99">
        <v>1501</v>
      </c>
      <c r="G19" s="99">
        <v>3056</v>
      </c>
      <c r="H19" s="99">
        <v>910</v>
      </c>
      <c r="I19" s="99">
        <v>361</v>
      </c>
    </row>
    <row r="20" spans="1:428" s="101" customFormat="1" ht="18" customHeight="1">
      <c r="B20" s="94">
        <v>40</v>
      </c>
      <c r="C20" s="98" t="s">
        <v>63</v>
      </c>
      <c r="D20" s="99">
        <v>3751</v>
      </c>
      <c r="E20" s="99">
        <v>74.644870701146317</v>
      </c>
      <c r="F20" s="99">
        <v>785</v>
      </c>
      <c r="G20" s="99">
        <v>2082</v>
      </c>
      <c r="H20" s="99">
        <v>628</v>
      </c>
      <c r="I20" s="99">
        <v>256</v>
      </c>
    </row>
    <row r="21" spans="1:428" s="101" customFormat="1" ht="18" customHeight="1">
      <c r="B21" s="94">
        <v>50</v>
      </c>
      <c r="C21" s="101" t="s">
        <v>64</v>
      </c>
      <c r="D21" s="103">
        <v>23771</v>
      </c>
      <c r="E21" s="103">
        <v>70.786398552858572</v>
      </c>
      <c r="F21" s="103">
        <v>6620</v>
      </c>
      <c r="G21" s="103">
        <v>12181</v>
      </c>
      <c r="H21" s="103">
        <v>3478</v>
      </c>
      <c r="I21" s="103">
        <v>1492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28678</v>
      </c>
      <c r="E22" s="96">
        <v>67.198945184461962</v>
      </c>
      <c r="F22" s="96">
        <v>10574</v>
      </c>
      <c r="G22" s="96">
        <v>12488</v>
      </c>
      <c r="H22" s="96">
        <v>3858</v>
      </c>
      <c r="I22" s="96">
        <v>1758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205</v>
      </c>
      <c r="D23" s="96">
        <v>22415</v>
      </c>
      <c r="E23" s="96">
        <v>73.978328351550317</v>
      </c>
      <c r="F23" s="96">
        <v>5634</v>
      </c>
      <c r="G23" s="96">
        <v>11026</v>
      </c>
      <c r="H23" s="96">
        <v>4011</v>
      </c>
      <c r="I23" s="96">
        <v>1744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42633</v>
      </c>
      <c r="E24" s="96">
        <v>78.029178247579097</v>
      </c>
      <c r="F24" s="96">
        <v>11141</v>
      </c>
      <c r="G24" s="96">
        <v>17583</v>
      </c>
      <c r="H24" s="96">
        <v>8321</v>
      </c>
      <c r="I24" s="96">
        <v>5588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21897</v>
      </c>
      <c r="E25" s="99">
        <v>78.949164269077954</v>
      </c>
      <c r="F25" s="99">
        <v>5799</v>
      </c>
      <c r="G25" s="99">
        <v>8697</v>
      </c>
      <c r="H25" s="99">
        <v>4304</v>
      </c>
      <c r="I25" s="99">
        <v>3097</v>
      </c>
    </row>
    <row r="26" spans="1:428" s="101" customFormat="1" ht="18" customHeight="1">
      <c r="B26" s="94">
        <v>38</v>
      </c>
      <c r="C26" s="98" t="s">
        <v>68</v>
      </c>
      <c r="D26" s="99">
        <v>20736</v>
      </c>
      <c r="E26" s="99">
        <v>77.109192226080253</v>
      </c>
      <c r="F26" s="99">
        <v>5342</v>
      </c>
      <c r="G26" s="99">
        <v>8886</v>
      </c>
      <c r="H26" s="99">
        <v>4017</v>
      </c>
      <c r="I26" s="99">
        <v>2491</v>
      </c>
    </row>
    <row r="27" spans="1:428" s="101" customFormat="1" ht="18" customHeight="1">
      <c r="B27" s="94">
        <v>39</v>
      </c>
      <c r="C27" s="95" t="s">
        <v>69</v>
      </c>
      <c r="D27" s="96">
        <v>15491</v>
      </c>
      <c r="E27" s="96">
        <v>72.625765283067565</v>
      </c>
      <c r="F27" s="96">
        <v>4594</v>
      </c>
      <c r="G27" s="96">
        <v>7010</v>
      </c>
      <c r="H27" s="96">
        <v>2549</v>
      </c>
      <c r="I27" s="96">
        <v>1338</v>
      </c>
    </row>
    <row r="28" spans="1:428" s="97" customFormat="1" ht="18" customHeight="1">
      <c r="A28" s="8"/>
      <c r="B28" s="94"/>
      <c r="C28" s="95" t="s">
        <v>70</v>
      </c>
      <c r="D28" s="96">
        <v>66028</v>
      </c>
      <c r="E28" s="96">
        <v>76.31340103030162</v>
      </c>
      <c r="F28" s="96">
        <v>16557</v>
      </c>
      <c r="G28" s="96">
        <v>31441</v>
      </c>
      <c r="H28" s="96">
        <v>11423</v>
      </c>
      <c r="I28" s="96">
        <v>6607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4430</v>
      </c>
      <c r="E29" s="99">
        <v>78.545893905191889</v>
      </c>
      <c r="F29" s="99">
        <v>956</v>
      </c>
      <c r="G29" s="99">
        <v>2085</v>
      </c>
      <c r="H29" s="99">
        <v>877</v>
      </c>
      <c r="I29" s="99">
        <v>512</v>
      </c>
    </row>
    <row r="30" spans="1:428" s="101" customFormat="1" ht="18" customHeight="1">
      <c r="B30" s="94">
        <v>9</v>
      </c>
      <c r="C30" s="98" t="s">
        <v>72</v>
      </c>
      <c r="D30" s="99">
        <v>9875</v>
      </c>
      <c r="E30" s="99">
        <v>76.538299746835449</v>
      </c>
      <c r="F30" s="99">
        <v>2234</v>
      </c>
      <c r="G30" s="99">
        <v>4916</v>
      </c>
      <c r="H30" s="99">
        <v>1711</v>
      </c>
      <c r="I30" s="99">
        <v>1014</v>
      </c>
    </row>
    <row r="31" spans="1:428" s="101" customFormat="1" ht="18" customHeight="1">
      <c r="B31" s="94">
        <v>24</v>
      </c>
      <c r="C31" s="98" t="s">
        <v>73</v>
      </c>
      <c r="D31" s="99">
        <v>13214</v>
      </c>
      <c r="E31" s="99">
        <v>72.659055547146963</v>
      </c>
      <c r="F31" s="99">
        <v>3825</v>
      </c>
      <c r="G31" s="99">
        <v>6060</v>
      </c>
      <c r="H31" s="99">
        <v>2143</v>
      </c>
      <c r="I31" s="99">
        <v>1186</v>
      </c>
    </row>
    <row r="32" spans="1:428" s="101" customFormat="1" ht="18" customHeight="1">
      <c r="B32" s="94">
        <v>34</v>
      </c>
      <c r="C32" s="101" t="s">
        <v>74</v>
      </c>
      <c r="D32" s="103">
        <v>4728</v>
      </c>
      <c r="E32" s="103">
        <v>75.655903130287626</v>
      </c>
      <c r="F32" s="103">
        <v>1206</v>
      </c>
      <c r="G32" s="103">
        <v>2238</v>
      </c>
      <c r="H32" s="103">
        <v>787</v>
      </c>
      <c r="I32" s="103">
        <v>497</v>
      </c>
    </row>
    <row r="33" spans="1:226" s="101" customFormat="1" ht="18" customHeight="1">
      <c r="B33" s="94">
        <v>37</v>
      </c>
      <c r="C33" s="101" t="s">
        <v>75</v>
      </c>
      <c r="D33" s="103">
        <v>9317</v>
      </c>
      <c r="E33" s="103">
        <v>75.065320382097198</v>
      </c>
      <c r="F33" s="103">
        <v>2396</v>
      </c>
      <c r="G33" s="103">
        <v>4434</v>
      </c>
      <c r="H33" s="103">
        <v>1549</v>
      </c>
      <c r="I33" s="103">
        <v>938</v>
      </c>
    </row>
    <row r="34" spans="1:226" s="101" customFormat="1" ht="18" customHeight="1">
      <c r="B34" s="94">
        <v>40</v>
      </c>
      <c r="C34" s="98" t="s">
        <v>76</v>
      </c>
      <c r="D34" s="99">
        <v>4015</v>
      </c>
      <c r="E34" s="99">
        <v>79.553790784557904</v>
      </c>
      <c r="F34" s="99">
        <v>744</v>
      </c>
      <c r="G34" s="99">
        <v>1980</v>
      </c>
      <c r="H34" s="99">
        <v>837</v>
      </c>
      <c r="I34" s="99">
        <v>454</v>
      </c>
    </row>
    <row r="35" spans="1:226" s="101" customFormat="1" ht="18" customHeight="1">
      <c r="B35" s="94">
        <v>42</v>
      </c>
      <c r="C35" s="98" t="s">
        <v>77</v>
      </c>
      <c r="D35" s="99">
        <v>2375</v>
      </c>
      <c r="E35" s="99">
        <v>78.490774736842127</v>
      </c>
      <c r="F35" s="99">
        <v>456</v>
      </c>
      <c r="G35" s="99">
        <v>1247</v>
      </c>
      <c r="H35" s="99">
        <v>424</v>
      </c>
      <c r="I35" s="99">
        <v>248</v>
      </c>
    </row>
    <row r="36" spans="1:226" s="101" customFormat="1" ht="18" customHeight="1">
      <c r="B36" s="94">
        <v>47</v>
      </c>
      <c r="C36" s="98" t="s">
        <v>78</v>
      </c>
      <c r="D36" s="99">
        <v>13101</v>
      </c>
      <c r="E36" s="99">
        <v>74.438590947255904</v>
      </c>
      <c r="F36" s="99">
        <v>3457</v>
      </c>
      <c r="G36" s="99">
        <v>6255</v>
      </c>
      <c r="H36" s="99">
        <v>2171</v>
      </c>
      <c r="I36" s="99">
        <v>1218</v>
      </c>
    </row>
    <row r="37" spans="1:226" s="101" customFormat="1" ht="18" customHeight="1">
      <c r="B37" s="94">
        <v>49</v>
      </c>
      <c r="C37" s="98" t="s">
        <v>79</v>
      </c>
      <c r="D37" s="99">
        <v>4973</v>
      </c>
      <c r="E37" s="99">
        <v>75.872980092499517</v>
      </c>
      <c r="F37" s="99">
        <v>1283</v>
      </c>
      <c r="G37" s="99">
        <v>2226</v>
      </c>
      <c r="H37" s="99">
        <v>924</v>
      </c>
      <c r="I37" s="99">
        <v>540</v>
      </c>
    </row>
    <row r="38" spans="1:226" s="97" customFormat="1" ht="18" customHeight="1">
      <c r="A38" s="8"/>
      <c r="B38" s="94"/>
      <c r="C38" s="95" t="s">
        <v>80</v>
      </c>
      <c r="D38" s="96">
        <v>45663</v>
      </c>
      <c r="E38" s="96">
        <v>79.562769624352569</v>
      </c>
      <c r="F38" s="96">
        <v>9344</v>
      </c>
      <c r="G38" s="96">
        <v>21120</v>
      </c>
      <c r="H38" s="96">
        <v>9876</v>
      </c>
      <c r="I38" s="96">
        <v>5323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9106</v>
      </c>
      <c r="E39" s="99">
        <v>81.390039534372917</v>
      </c>
      <c r="F39" s="99">
        <v>1803</v>
      </c>
      <c r="G39" s="99">
        <v>4038</v>
      </c>
      <c r="H39" s="99">
        <v>2038</v>
      </c>
      <c r="I39" s="99">
        <v>1227</v>
      </c>
    </row>
    <row r="40" spans="1:226" s="101" customFormat="1" ht="18" customHeight="1">
      <c r="B40" s="94">
        <v>13</v>
      </c>
      <c r="C40" s="98" t="s">
        <v>82</v>
      </c>
      <c r="D40" s="99">
        <v>11818</v>
      </c>
      <c r="E40" s="99">
        <v>80.761471484176681</v>
      </c>
      <c r="F40" s="99">
        <v>2407</v>
      </c>
      <c r="G40" s="99">
        <v>5357</v>
      </c>
      <c r="H40" s="99">
        <v>2595</v>
      </c>
      <c r="I40" s="99">
        <v>1459</v>
      </c>
    </row>
    <row r="41" spans="1:226" s="104" customFormat="1" ht="18" customHeight="1">
      <c r="B41" s="94">
        <v>16</v>
      </c>
      <c r="C41" s="101" t="s">
        <v>83</v>
      </c>
      <c r="D41" s="99">
        <v>5067</v>
      </c>
      <c r="E41" s="99">
        <v>80.056481152555747</v>
      </c>
      <c r="F41" s="99">
        <v>949</v>
      </c>
      <c r="G41" s="99">
        <v>2467</v>
      </c>
      <c r="H41" s="99">
        <v>1110</v>
      </c>
      <c r="I41" s="99">
        <v>541</v>
      </c>
    </row>
    <row r="42" spans="1:226" s="101" customFormat="1" ht="18" customHeight="1">
      <c r="B42" s="94">
        <v>19</v>
      </c>
      <c r="C42" s="101" t="s">
        <v>84</v>
      </c>
      <c r="D42" s="103">
        <v>5094</v>
      </c>
      <c r="E42" s="103">
        <v>76.336664703572808</v>
      </c>
      <c r="F42" s="103">
        <v>1119</v>
      </c>
      <c r="G42" s="103">
        <v>2543</v>
      </c>
      <c r="H42" s="103">
        <v>975</v>
      </c>
      <c r="I42" s="103">
        <v>457</v>
      </c>
    </row>
    <row r="43" spans="1:226" s="101" customFormat="1" ht="18" customHeight="1">
      <c r="B43" s="94">
        <v>45</v>
      </c>
      <c r="C43" s="98" t="s">
        <v>85</v>
      </c>
      <c r="D43" s="99">
        <v>14578</v>
      </c>
      <c r="E43" s="99">
        <v>79.269191247084663</v>
      </c>
      <c r="F43" s="99">
        <v>3066</v>
      </c>
      <c r="G43" s="99">
        <v>6715</v>
      </c>
      <c r="H43" s="99">
        <v>3158</v>
      </c>
      <c r="I43" s="99">
        <v>1639</v>
      </c>
    </row>
    <row r="44" spans="1:226" s="97" customFormat="1" ht="18" customHeight="1">
      <c r="A44" s="8"/>
      <c r="B44" s="94"/>
      <c r="C44" s="95" t="s">
        <v>86</v>
      </c>
      <c r="D44" s="96">
        <v>176864</v>
      </c>
      <c r="E44" s="96">
        <v>72.266796170501564</v>
      </c>
      <c r="F44" s="96">
        <v>45694</v>
      </c>
      <c r="G44" s="96">
        <v>90960</v>
      </c>
      <c r="H44" s="96">
        <v>28580</v>
      </c>
      <c r="I44" s="96">
        <v>11630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127591</v>
      </c>
      <c r="E45" s="103">
        <v>72.475510968641998</v>
      </c>
      <c r="F45" s="103">
        <v>32864</v>
      </c>
      <c r="G45" s="103">
        <v>65983</v>
      </c>
      <c r="H45" s="103">
        <v>20470</v>
      </c>
      <c r="I45" s="103">
        <v>8274</v>
      </c>
    </row>
    <row r="46" spans="1:226" s="101" customFormat="1" ht="18" customHeight="1">
      <c r="B46" s="94">
        <v>17</v>
      </c>
      <c r="C46" s="101" t="s">
        <v>209</v>
      </c>
      <c r="D46" s="103">
        <v>18472</v>
      </c>
      <c r="E46" s="103">
        <v>71.292293741879618</v>
      </c>
      <c r="F46" s="103">
        <v>5056</v>
      </c>
      <c r="G46" s="103">
        <v>9300</v>
      </c>
      <c r="H46" s="103">
        <v>2865</v>
      </c>
      <c r="I46" s="103">
        <v>1251</v>
      </c>
    </row>
    <row r="47" spans="1:226" s="104" customFormat="1" ht="18" customHeight="1">
      <c r="B47" s="94">
        <v>25</v>
      </c>
      <c r="C47" s="101" t="s">
        <v>206</v>
      </c>
      <c r="D47" s="99">
        <v>10714</v>
      </c>
      <c r="E47" s="99">
        <v>71.700435878290065</v>
      </c>
      <c r="F47" s="99">
        <v>2915</v>
      </c>
      <c r="G47" s="99">
        <v>5352</v>
      </c>
      <c r="H47" s="99">
        <v>1753</v>
      </c>
      <c r="I47" s="99">
        <v>694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20087</v>
      </c>
      <c r="E48" s="103">
        <v>73.598944093194589</v>
      </c>
      <c r="F48" s="103">
        <v>4859</v>
      </c>
      <c r="G48" s="103">
        <v>10325</v>
      </c>
      <c r="H48" s="103">
        <v>3492</v>
      </c>
      <c r="I48" s="103">
        <v>1411</v>
      </c>
    </row>
    <row r="49" spans="1:226" s="97" customFormat="1" ht="18" customHeight="1">
      <c r="A49" s="8"/>
      <c r="B49" s="94"/>
      <c r="C49" s="95" t="s">
        <v>89</v>
      </c>
      <c r="D49" s="96">
        <v>117626</v>
      </c>
      <c r="E49" s="96">
        <v>73.560771782426499</v>
      </c>
      <c r="F49" s="96">
        <v>28221</v>
      </c>
      <c r="G49" s="96">
        <v>59158</v>
      </c>
      <c r="H49" s="96">
        <v>20824</v>
      </c>
      <c r="I49" s="96">
        <v>9423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201</v>
      </c>
      <c r="D50" s="103">
        <v>40886</v>
      </c>
      <c r="E50" s="103">
        <v>75.366059286797451</v>
      </c>
      <c r="F50" s="103">
        <v>9264</v>
      </c>
      <c r="G50" s="103">
        <v>19687</v>
      </c>
      <c r="H50" s="103">
        <v>8024</v>
      </c>
      <c r="I50" s="103">
        <v>3911</v>
      </c>
    </row>
    <row r="51" spans="1:226" s="101" customFormat="1" ht="18" customHeight="1">
      <c r="B51" s="94">
        <v>12</v>
      </c>
      <c r="C51" s="101" t="s">
        <v>208</v>
      </c>
      <c r="D51" s="103">
        <v>15329</v>
      </c>
      <c r="E51" s="103">
        <v>71.938536108030519</v>
      </c>
      <c r="F51" s="103">
        <v>3777</v>
      </c>
      <c r="G51" s="103">
        <v>8135</v>
      </c>
      <c r="H51" s="103">
        <v>2388</v>
      </c>
      <c r="I51" s="103">
        <v>1029</v>
      </c>
    </row>
    <row r="52" spans="1:226" s="101" customFormat="1" ht="18" customHeight="1">
      <c r="B52" s="94">
        <v>46</v>
      </c>
      <c r="C52" s="101" t="s">
        <v>90</v>
      </c>
      <c r="D52" s="103">
        <v>61411</v>
      </c>
      <c r="E52" s="103">
        <v>73.377719952451528</v>
      </c>
      <c r="F52" s="103">
        <v>15180</v>
      </c>
      <c r="G52" s="103">
        <v>31336</v>
      </c>
      <c r="H52" s="103">
        <v>10412</v>
      </c>
      <c r="I52" s="103">
        <v>4483</v>
      </c>
    </row>
    <row r="53" spans="1:226" s="97" customFormat="1" ht="18" customHeight="1">
      <c r="A53" s="8"/>
      <c r="B53" s="94"/>
      <c r="C53" s="95" t="s">
        <v>91</v>
      </c>
      <c r="D53" s="96">
        <v>29271</v>
      </c>
      <c r="E53" s="96">
        <v>79.695864571457037</v>
      </c>
      <c r="F53" s="96">
        <v>6303</v>
      </c>
      <c r="G53" s="96">
        <v>13144</v>
      </c>
      <c r="H53" s="96">
        <v>6196</v>
      </c>
      <c r="I53" s="96">
        <v>3628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17317</v>
      </c>
      <c r="E54" s="103">
        <v>80.372101403245367</v>
      </c>
      <c r="F54" s="103">
        <v>3751</v>
      </c>
      <c r="G54" s="103">
        <v>7543</v>
      </c>
      <c r="H54" s="103">
        <v>3845</v>
      </c>
      <c r="I54" s="103">
        <v>2178</v>
      </c>
    </row>
    <row r="55" spans="1:226" s="101" customFormat="1" ht="18" customHeight="1">
      <c r="B55" s="94">
        <v>10</v>
      </c>
      <c r="C55" s="98" t="s">
        <v>93</v>
      </c>
      <c r="D55" s="99">
        <v>11954</v>
      </c>
      <c r="E55" s="99">
        <v>79.019627739668721</v>
      </c>
      <c r="F55" s="99">
        <v>2552</v>
      </c>
      <c r="G55" s="99">
        <v>5601</v>
      </c>
      <c r="H55" s="99">
        <v>2351</v>
      </c>
      <c r="I55" s="99">
        <v>1450</v>
      </c>
    </row>
    <row r="56" spans="1:226" s="97" customFormat="1" ht="18" customHeight="1">
      <c r="A56" s="8"/>
      <c r="B56" s="94"/>
      <c r="C56" s="95" t="s">
        <v>94</v>
      </c>
      <c r="D56" s="96">
        <v>84719</v>
      </c>
      <c r="E56" s="96">
        <v>68.023054373118072</v>
      </c>
      <c r="F56" s="96">
        <v>27081</v>
      </c>
      <c r="G56" s="96">
        <v>38222</v>
      </c>
      <c r="H56" s="96">
        <v>13094</v>
      </c>
      <c r="I56" s="96">
        <v>6322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200</v>
      </c>
      <c r="D57" s="103">
        <v>33557</v>
      </c>
      <c r="E57" s="103">
        <v>68.084084095717699</v>
      </c>
      <c r="F57" s="103">
        <v>10880</v>
      </c>
      <c r="G57" s="103">
        <v>15305</v>
      </c>
      <c r="H57" s="103">
        <v>4970</v>
      </c>
      <c r="I57" s="103">
        <v>2402</v>
      </c>
    </row>
    <row r="58" spans="1:226" s="101" customFormat="1" ht="18" customHeight="1">
      <c r="B58" s="94">
        <v>27</v>
      </c>
      <c r="C58" s="101" t="s">
        <v>95</v>
      </c>
      <c r="D58" s="103">
        <v>11725</v>
      </c>
      <c r="E58" s="103">
        <v>65.932770149253713</v>
      </c>
      <c r="F58" s="103">
        <v>4506</v>
      </c>
      <c r="G58" s="103">
        <v>5009</v>
      </c>
      <c r="H58" s="103">
        <v>1514</v>
      </c>
      <c r="I58" s="103">
        <v>696</v>
      </c>
    </row>
    <row r="59" spans="1:226" s="101" customFormat="1" ht="18" customHeight="1">
      <c r="B59" s="94">
        <v>32</v>
      </c>
      <c r="C59" s="101" t="s">
        <v>207</v>
      </c>
      <c r="D59" s="103">
        <v>10938</v>
      </c>
      <c r="E59" s="103">
        <v>65.466232400804515</v>
      </c>
      <c r="F59" s="103">
        <v>3830</v>
      </c>
      <c r="G59" s="103">
        <v>4907</v>
      </c>
      <c r="H59" s="103">
        <v>1529</v>
      </c>
      <c r="I59" s="103">
        <v>672</v>
      </c>
    </row>
    <row r="60" spans="1:226" s="101" customFormat="1" ht="18" customHeight="1">
      <c r="B60" s="94">
        <v>36</v>
      </c>
      <c r="C60" s="106" t="s">
        <v>96</v>
      </c>
      <c r="D60" s="103">
        <v>28499</v>
      </c>
      <c r="E60" s="103">
        <v>72.609130846696374</v>
      </c>
      <c r="F60" s="103">
        <v>7865</v>
      </c>
      <c r="G60" s="103">
        <v>13001</v>
      </c>
      <c r="H60" s="103">
        <v>5081</v>
      </c>
      <c r="I60" s="103">
        <v>2552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134170</v>
      </c>
      <c r="E61" s="96">
        <v>74.226623015577218</v>
      </c>
      <c r="F61" s="96">
        <v>33502</v>
      </c>
      <c r="G61" s="96">
        <v>65969</v>
      </c>
      <c r="H61" s="96">
        <v>23611</v>
      </c>
      <c r="I61" s="96">
        <v>11088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30636</v>
      </c>
      <c r="E62" s="96">
        <v>82.855566980023482</v>
      </c>
      <c r="F62" s="96">
        <v>5734</v>
      </c>
      <c r="G62" s="96">
        <v>13266</v>
      </c>
      <c r="H62" s="96">
        <v>7335</v>
      </c>
      <c r="I62" s="96">
        <v>4301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14619</v>
      </c>
      <c r="E63" s="96">
        <v>74.903495451125266</v>
      </c>
      <c r="F63" s="96">
        <v>3564</v>
      </c>
      <c r="G63" s="96">
        <v>7246</v>
      </c>
      <c r="H63" s="96">
        <v>2457</v>
      </c>
      <c r="I63" s="96">
        <v>1352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60547</v>
      </c>
      <c r="E64" s="96">
        <v>71.359037883367293</v>
      </c>
      <c r="F64" s="96">
        <v>17530</v>
      </c>
      <c r="G64" s="96">
        <v>30294</v>
      </c>
      <c r="H64" s="96">
        <v>8712</v>
      </c>
      <c r="I64" s="96">
        <v>4011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202</v>
      </c>
      <c r="D65" s="99">
        <v>8605</v>
      </c>
      <c r="E65" s="99">
        <v>71.923292271934912</v>
      </c>
      <c r="F65" s="99">
        <v>2351</v>
      </c>
      <c r="G65" s="99">
        <v>4395</v>
      </c>
      <c r="H65" s="99">
        <v>1236</v>
      </c>
      <c r="I65" s="99">
        <v>623</v>
      </c>
    </row>
    <row r="66" spans="1:226" s="101" customFormat="1" ht="18" customHeight="1">
      <c r="B66" s="94">
        <v>20</v>
      </c>
      <c r="C66" s="101" t="s">
        <v>204</v>
      </c>
      <c r="D66" s="99">
        <v>19583</v>
      </c>
      <c r="E66" s="99">
        <v>72.738033498442533</v>
      </c>
      <c r="F66" s="99">
        <v>4867</v>
      </c>
      <c r="G66" s="99">
        <v>10301</v>
      </c>
      <c r="H66" s="99">
        <v>3071</v>
      </c>
      <c r="I66" s="99">
        <v>1344</v>
      </c>
    </row>
    <row r="67" spans="1:226" s="101" customFormat="1" ht="18" customHeight="1">
      <c r="B67" s="94">
        <v>48</v>
      </c>
      <c r="C67" s="101" t="s">
        <v>203</v>
      </c>
      <c r="D67" s="99">
        <v>32359</v>
      </c>
      <c r="E67" s="99">
        <v>69.415787879724391</v>
      </c>
      <c r="F67" s="99">
        <v>10312</v>
      </c>
      <c r="G67" s="99">
        <v>15598</v>
      </c>
      <c r="H67" s="99">
        <v>4405</v>
      </c>
      <c r="I67" s="99">
        <v>2044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8059</v>
      </c>
      <c r="E68" s="96">
        <v>72.575951110559586</v>
      </c>
      <c r="F68" s="96">
        <v>2127</v>
      </c>
      <c r="G68" s="96">
        <v>4034</v>
      </c>
      <c r="H68" s="96">
        <v>1314</v>
      </c>
      <c r="I68" s="96">
        <v>584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1333</v>
      </c>
      <c r="E69" s="99">
        <v>85.384021005251313</v>
      </c>
      <c r="F69" s="99">
        <v>261</v>
      </c>
      <c r="G69" s="99">
        <v>527</v>
      </c>
      <c r="H69" s="99">
        <v>303</v>
      </c>
      <c r="I69" s="99">
        <v>242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1139</v>
      </c>
      <c r="E70" s="99">
        <v>87.164705882352962</v>
      </c>
      <c r="F70" s="99">
        <v>240</v>
      </c>
      <c r="G70" s="99">
        <v>395</v>
      </c>
      <c r="H70" s="99">
        <v>268</v>
      </c>
      <c r="I70" s="99">
        <v>236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1112061</v>
      </c>
      <c r="E71" s="265">
        <v>75.226676720072021</v>
      </c>
      <c r="F71" s="264">
        <v>275747</v>
      </c>
      <c r="G71" s="264">
        <v>530124</v>
      </c>
      <c r="H71" s="264">
        <v>202668</v>
      </c>
      <c r="I71" s="264">
        <v>103522</v>
      </c>
      <c r="M71" s="211"/>
      <c r="N71" s="211"/>
      <c r="O71" s="211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87" t="s">
        <v>212</v>
      </c>
      <c r="D74" s="446" t="s">
        <v>4</v>
      </c>
      <c r="E74" s="445" t="s">
        <v>3</v>
      </c>
      <c r="F74" s="444" t="s">
        <v>182</v>
      </c>
      <c r="G74" s="217"/>
      <c r="I74" s="108"/>
    </row>
    <row r="75" spans="1:226" ht="18" customHeight="1">
      <c r="B75" s="218"/>
      <c r="C75" s="587"/>
      <c r="D75" s="447">
        <v>958207</v>
      </c>
      <c r="E75" s="448">
        <v>153854</v>
      </c>
      <c r="F75" s="267">
        <f>D75+E75</f>
        <v>1112061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9"/>
      <c r="G77" s="349"/>
      <c r="H77" s="349"/>
      <c r="I77" s="349"/>
    </row>
    <row r="78" spans="1:226">
      <c r="C78" s="588"/>
      <c r="D78" s="588"/>
      <c r="E78" s="588"/>
      <c r="F78" s="212"/>
      <c r="G78" s="212"/>
      <c r="H78" s="212"/>
    </row>
    <row r="79" spans="1:226">
      <c r="B79" s="404"/>
      <c r="C79" s="350"/>
      <c r="D79" s="429"/>
      <c r="E79" s="429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Normal="100" workbookViewId="0">
      <selection activeCell="Q2" sqref="Q2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5"/>
    <col min="20" max="16384" width="11.5703125" style="26"/>
  </cols>
  <sheetData>
    <row r="1" spans="2:20" ht="51.75" customHeight="1">
      <c r="B1" s="348" t="s">
        <v>227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O1" s="303" t="s">
        <v>168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5"/>
      <c r="S2" s="335"/>
      <c r="T2" s="335"/>
    </row>
    <row r="3" spans="2:20" ht="15.95" customHeight="1">
      <c r="B3" s="318" t="s">
        <v>191</v>
      </c>
      <c r="C3" s="318"/>
      <c r="D3" s="319"/>
      <c r="E3" s="320" t="s">
        <v>192</v>
      </c>
      <c r="F3" s="339"/>
      <c r="G3" s="485" t="s">
        <v>184</v>
      </c>
      <c r="H3" s="484"/>
      <c r="I3" s="486" t="s">
        <v>185</v>
      </c>
      <c r="K3" s="343"/>
      <c r="R3" s="335"/>
      <c r="S3" s="335"/>
      <c r="T3" s="335"/>
    </row>
    <row r="4" spans="2:20" ht="18.95" customHeight="1">
      <c r="B4" s="290" t="s">
        <v>186</v>
      </c>
      <c r="C4" s="28"/>
      <c r="D4" s="30"/>
      <c r="E4" s="301">
        <v>9385235</v>
      </c>
      <c r="F4" s="342"/>
      <c r="G4" s="478">
        <v>4657140</v>
      </c>
      <c r="H4" s="342"/>
      <c r="I4" s="481">
        <v>4728054</v>
      </c>
      <c r="J4" s="31"/>
      <c r="K4" s="344"/>
      <c r="L4" s="332">
        <f>H4/E4</f>
        <v>0</v>
      </c>
      <c r="M4" s="326"/>
      <c r="N4" s="326"/>
      <c r="O4" s="333"/>
      <c r="P4" s="326"/>
      <c r="Q4" s="326"/>
      <c r="R4" s="336"/>
      <c r="S4" s="336"/>
      <c r="T4" s="337"/>
    </row>
    <row r="5" spans="2:20" ht="18.95" customHeight="1">
      <c r="B5" s="26" t="s">
        <v>153</v>
      </c>
      <c r="C5" s="28"/>
      <c r="D5" s="30"/>
      <c r="E5" s="30">
        <v>10374297</v>
      </c>
      <c r="F5" s="340"/>
      <c r="G5" s="479">
        <v>5473447</v>
      </c>
      <c r="H5" s="340"/>
      <c r="I5" s="482">
        <v>4900808</v>
      </c>
      <c r="J5" s="31"/>
      <c r="K5" s="345"/>
      <c r="L5" s="194"/>
      <c r="M5" s="194"/>
      <c r="N5" s="194"/>
      <c r="O5" s="195"/>
      <c r="P5" s="194"/>
      <c r="Q5" s="194"/>
      <c r="R5" s="336"/>
      <c r="S5" s="336"/>
      <c r="T5" s="337"/>
    </row>
    <row r="6" spans="2:20" ht="18.95" customHeight="1">
      <c r="B6" s="26" t="s">
        <v>187</v>
      </c>
      <c r="C6" s="28"/>
      <c r="D6" s="30"/>
      <c r="E6" s="302">
        <v>1.1053848944645499</v>
      </c>
      <c r="F6" s="340"/>
      <c r="G6" s="480">
        <v>1.1752807517059827</v>
      </c>
      <c r="H6" s="341"/>
      <c r="I6" s="483">
        <v>1.0365380767647747</v>
      </c>
      <c r="J6" s="31"/>
      <c r="K6" s="345"/>
      <c r="L6" s="194"/>
      <c r="M6" s="194"/>
      <c r="N6" s="194"/>
      <c r="O6" s="195"/>
      <c r="P6" s="194"/>
      <c r="Q6" s="194"/>
      <c r="R6" s="336"/>
      <c r="S6" s="336"/>
      <c r="T6" s="336"/>
    </row>
    <row r="7" spans="2:20" ht="7.5" customHeight="1">
      <c r="B7" s="538"/>
      <c r="C7" s="538"/>
      <c r="F7" s="29"/>
      <c r="H7" s="29"/>
      <c r="K7" s="343"/>
      <c r="R7" s="335"/>
      <c r="S7" s="335"/>
      <c r="T7" s="335"/>
    </row>
    <row r="8" spans="2:20" ht="7.5" customHeight="1">
      <c r="B8" s="29"/>
      <c r="C8" s="29"/>
      <c r="F8" s="29"/>
      <c r="H8" s="29"/>
      <c r="K8" s="343"/>
      <c r="R8" s="335"/>
      <c r="S8" s="335"/>
      <c r="T8" s="335"/>
    </row>
    <row r="9" spans="2:20" ht="7.5" customHeight="1">
      <c r="B9" s="29"/>
      <c r="C9" s="29"/>
      <c r="F9" s="29"/>
      <c r="H9" s="29"/>
      <c r="R9" s="335"/>
      <c r="S9" s="335"/>
      <c r="T9" s="335"/>
    </row>
    <row r="10" spans="2:20" ht="7.5" customHeight="1">
      <c r="B10" s="29"/>
      <c r="C10" s="29"/>
      <c r="F10" s="29"/>
      <c r="H10" s="29"/>
      <c r="R10" s="335"/>
      <c r="S10" s="335"/>
      <c r="T10" s="335"/>
    </row>
    <row r="11" spans="2:20" ht="7.5" customHeight="1">
      <c r="B11" s="29"/>
      <c r="C11" s="29"/>
      <c r="F11" s="29"/>
      <c r="H11" s="29"/>
      <c r="R11" s="335"/>
      <c r="S11" s="335"/>
      <c r="T11" s="335"/>
    </row>
    <row r="12" spans="2:20" ht="7.5" customHeight="1">
      <c r="B12" s="29"/>
      <c r="C12" s="29"/>
      <c r="F12" s="29"/>
      <c r="H12" s="29"/>
      <c r="R12" s="335"/>
      <c r="S12" s="335"/>
      <c r="T12" s="335"/>
    </row>
    <row r="13" spans="2:20" ht="7.5" customHeight="1">
      <c r="B13" s="29"/>
      <c r="C13" s="29"/>
      <c r="F13" s="29"/>
      <c r="H13" s="29"/>
      <c r="R13" s="335"/>
      <c r="S13" s="335"/>
      <c r="T13" s="335"/>
    </row>
    <row r="14" spans="2:20" ht="7.5" customHeight="1">
      <c r="B14" s="29"/>
      <c r="C14" s="29"/>
      <c r="F14" s="29"/>
      <c r="H14" s="29"/>
      <c r="R14" s="335"/>
      <c r="S14" s="335"/>
      <c r="T14" s="335"/>
    </row>
    <row r="15" spans="2:20" ht="7.5" customHeight="1">
      <c r="B15" s="29"/>
      <c r="C15" s="29"/>
      <c r="F15" s="29"/>
      <c r="H15" s="29"/>
      <c r="R15" s="335"/>
      <c r="S15" s="335"/>
      <c r="T15" s="335"/>
    </row>
    <row r="16" spans="2:20" ht="7.5" customHeight="1">
      <c r="B16" s="29"/>
      <c r="C16" s="29"/>
      <c r="F16" s="29"/>
      <c r="H16" s="29"/>
      <c r="R16" s="335"/>
      <c r="S16" s="335"/>
      <c r="T16" s="335"/>
    </row>
    <row r="17" spans="1:20" s="304" customFormat="1" ht="15.95" customHeight="1">
      <c r="B17" s="322" t="s">
        <v>193</v>
      </c>
      <c r="C17" s="318"/>
      <c r="D17" s="319"/>
      <c r="E17" s="320" t="s">
        <v>192</v>
      </c>
      <c r="F17" s="321"/>
      <c r="G17" s="485" t="s">
        <v>184</v>
      </c>
      <c r="H17" s="484"/>
      <c r="I17" s="486" t="s">
        <v>185</v>
      </c>
      <c r="L17" s="310"/>
      <c r="M17" s="310"/>
      <c r="N17" s="310"/>
      <c r="O17" s="311"/>
      <c r="P17" s="310"/>
      <c r="Q17" s="310"/>
      <c r="R17" s="338"/>
      <c r="S17" s="338"/>
      <c r="T17" s="338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5"/>
      <c r="S18" s="335"/>
      <c r="T18" s="335"/>
    </row>
    <row r="19" spans="1:20" ht="20.100000000000001" customHeight="1">
      <c r="B19" s="26" t="s">
        <v>49</v>
      </c>
      <c r="C19" s="28"/>
      <c r="D19" s="30"/>
      <c r="E19" s="30">
        <v>6493742</v>
      </c>
      <c r="F19" s="29"/>
      <c r="G19" s="479">
        <v>2649276</v>
      </c>
      <c r="H19" s="29"/>
      <c r="I19" s="482">
        <v>3844447</v>
      </c>
      <c r="K19" s="34"/>
      <c r="R19" s="335"/>
      <c r="S19" s="335"/>
      <c r="T19" s="335"/>
    </row>
    <row r="20" spans="1:20" ht="20.100000000000001" customHeight="1">
      <c r="B20" s="26" t="s">
        <v>50</v>
      </c>
      <c r="C20" s="28"/>
      <c r="D20" s="30"/>
      <c r="E20" s="30">
        <v>1492517</v>
      </c>
      <c r="F20" s="29"/>
      <c r="G20" s="479">
        <v>1429002</v>
      </c>
      <c r="H20" s="29"/>
      <c r="I20" s="482">
        <v>63508</v>
      </c>
      <c r="K20" s="34"/>
      <c r="R20" s="335"/>
      <c r="S20" s="335"/>
      <c r="T20" s="335"/>
    </row>
    <row r="21" spans="1:20" ht="20.100000000000001" customHeight="1">
      <c r="B21" s="26" t="s">
        <v>48</v>
      </c>
      <c r="E21" s="30">
        <v>1031210</v>
      </c>
      <c r="F21" s="30"/>
      <c r="G21" s="479">
        <v>395773</v>
      </c>
      <c r="I21" s="482">
        <v>635437</v>
      </c>
      <c r="K21" s="34"/>
    </row>
    <row r="22" spans="1:20" ht="20.100000000000001" customHeight="1">
      <c r="B22" s="26" t="s">
        <v>104</v>
      </c>
      <c r="C22" s="28"/>
      <c r="D22" s="30"/>
      <c r="E22" s="30">
        <v>321631</v>
      </c>
      <c r="F22" s="29"/>
      <c r="G22" s="479">
        <v>153300</v>
      </c>
      <c r="H22" s="29"/>
      <c r="I22" s="482">
        <v>168316</v>
      </c>
      <c r="K22" s="34"/>
    </row>
    <row r="23" spans="1:20" ht="20.100000000000001" customHeight="1">
      <c r="B23" s="26" t="s">
        <v>105</v>
      </c>
      <c r="C23" s="28"/>
      <c r="D23" s="30"/>
      <c r="E23" s="30">
        <v>46135</v>
      </c>
      <c r="F23" s="29"/>
      <c r="G23" s="479">
        <v>29789</v>
      </c>
      <c r="H23" s="29"/>
      <c r="I23" s="482">
        <v>16346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4" customFormat="1" ht="24" hidden="1" customHeight="1">
      <c r="B25" s="305" t="s">
        <v>45</v>
      </c>
      <c r="C25" s="306"/>
      <c r="D25" s="306"/>
      <c r="E25" s="306">
        <f>SUM(E19:E24)</f>
        <v>9385235</v>
      </c>
      <c r="F25" s="309"/>
      <c r="G25" s="306">
        <f>SUM(G19:G24)</f>
        <v>4657140</v>
      </c>
      <c r="H25" s="306">
        <f>SUM(H19:H24)</f>
        <v>0</v>
      </c>
      <c r="I25" s="306">
        <f>SUM(I19:I24)</f>
        <v>4728054</v>
      </c>
      <c r="K25" s="307"/>
      <c r="S25" s="328"/>
    </row>
    <row r="26" spans="1:20" ht="9.9499999999999993" customHeight="1">
      <c r="B26" s="538"/>
      <c r="C26" s="538"/>
      <c r="F26" s="29"/>
      <c r="H26" s="29"/>
    </row>
    <row r="27" spans="1:20" ht="50.1" customHeight="1">
      <c r="B27" s="538"/>
      <c r="C27" s="538"/>
      <c r="D27" s="26" t="s">
        <v>124</v>
      </c>
      <c r="E27" s="30"/>
      <c r="F27" s="30"/>
      <c r="G27" s="30"/>
      <c r="H27" s="30"/>
      <c r="I27" s="30"/>
    </row>
    <row r="28" spans="1:20" s="304" customFormat="1" ht="18.75" customHeight="1">
      <c r="C28" s="309"/>
      <c r="D28" s="309"/>
      <c r="E28" s="309"/>
      <c r="F28" s="308"/>
      <c r="G28" s="309"/>
      <c r="H28" s="308"/>
      <c r="I28" s="309"/>
      <c r="L28" s="310"/>
      <c r="M28" s="310"/>
      <c r="N28" s="310"/>
      <c r="O28" s="311"/>
      <c r="P28" s="310"/>
      <c r="Q28" s="310"/>
      <c r="R28" s="310"/>
      <c r="S28" s="327"/>
      <c r="T28" s="310"/>
    </row>
    <row r="29" spans="1:20">
      <c r="D29" s="31"/>
    </row>
    <row r="30" spans="1:20" s="118" customFormat="1" ht="15.95" customHeight="1">
      <c r="A30" s="213"/>
      <c r="B30" s="322" t="s">
        <v>188</v>
      </c>
      <c r="C30" s="318"/>
      <c r="D30" s="323"/>
      <c r="E30" s="320" t="s">
        <v>192</v>
      </c>
      <c r="F30" s="321"/>
      <c r="G30" s="485" t="s">
        <v>184</v>
      </c>
      <c r="H30" s="484"/>
      <c r="I30" s="486" t="s">
        <v>185</v>
      </c>
      <c r="L30" s="114"/>
      <c r="M30" s="451"/>
      <c r="N30" s="451"/>
      <c r="O30" s="114"/>
      <c r="S30" s="329"/>
    </row>
    <row r="31" spans="1:20" s="124" customFormat="1" ht="24.95" customHeight="1">
      <c r="C31" s="316" t="s">
        <v>52</v>
      </c>
      <c r="D31"/>
      <c r="E31" s="312">
        <v>1547678</v>
      </c>
      <c r="F31" s="312"/>
      <c r="G31" s="487">
        <v>761905</v>
      </c>
      <c r="H31" s="312"/>
      <c r="I31" s="488">
        <v>785769</v>
      </c>
      <c r="K31" s="324"/>
      <c r="L31" s="452"/>
      <c r="M31" s="125"/>
      <c r="N31" s="453"/>
      <c r="O31" s="123"/>
      <c r="S31" s="329"/>
    </row>
    <row r="32" spans="1:20" s="124" customFormat="1" ht="24.95" customHeight="1">
      <c r="C32" s="315" t="s">
        <v>61</v>
      </c>
      <c r="D32"/>
      <c r="E32" s="312">
        <v>288684</v>
      </c>
      <c r="F32" s="312"/>
      <c r="G32" s="487">
        <v>141161</v>
      </c>
      <c r="H32" s="312"/>
      <c r="I32" s="488">
        <v>147523</v>
      </c>
      <c r="L32" s="452"/>
      <c r="M32" s="123"/>
      <c r="N32" s="452"/>
      <c r="O32" s="123"/>
      <c r="S32" s="329"/>
    </row>
    <row r="33" spans="3:19" s="124" customFormat="1" ht="24.95" customHeight="1">
      <c r="C33" s="315" t="s">
        <v>65</v>
      </c>
      <c r="D33"/>
      <c r="E33" s="312">
        <v>273096</v>
      </c>
      <c r="F33" s="312"/>
      <c r="G33" s="487">
        <v>131251</v>
      </c>
      <c r="H33" s="312"/>
      <c r="I33" s="488">
        <v>141839</v>
      </c>
      <c r="L33" s="453"/>
      <c r="M33" s="125"/>
      <c r="N33" s="453"/>
      <c r="O33" s="123"/>
      <c r="S33" s="330">
        <v>1467756</v>
      </c>
    </row>
    <row r="34" spans="3:19" s="124" customFormat="1" ht="24.95" customHeight="1">
      <c r="C34" s="315" t="s">
        <v>205</v>
      </c>
      <c r="D34"/>
      <c r="E34" s="312">
        <v>189899</v>
      </c>
      <c r="F34" s="312"/>
      <c r="G34" s="487">
        <v>97419</v>
      </c>
      <c r="H34" s="312"/>
      <c r="I34" s="488">
        <v>92480</v>
      </c>
      <c r="L34" s="452"/>
      <c r="M34" s="123"/>
      <c r="N34" s="452"/>
      <c r="O34" s="123"/>
      <c r="S34" s="330">
        <v>280326</v>
      </c>
    </row>
    <row r="35" spans="3:19" s="124" customFormat="1" ht="24.95" customHeight="1">
      <c r="C35" s="315" t="s">
        <v>66</v>
      </c>
      <c r="D35"/>
      <c r="E35" s="312">
        <v>347558</v>
      </c>
      <c r="F35" s="312"/>
      <c r="G35" s="487">
        <v>168884</v>
      </c>
      <c r="H35" s="312"/>
      <c r="I35" s="488">
        <v>178672</v>
      </c>
      <c r="L35" s="453"/>
      <c r="M35" s="125"/>
      <c r="N35" s="453"/>
      <c r="O35" s="123"/>
      <c r="S35" s="330">
        <v>270289</v>
      </c>
    </row>
    <row r="36" spans="3:19" s="124" customFormat="1" ht="24.95" customHeight="1">
      <c r="C36" s="315" t="s">
        <v>69</v>
      </c>
      <c r="D36"/>
      <c r="E36" s="312">
        <v>134293</v>
      </c>
      <c r="F36" s="312"/>
      <c r="G36" s="487">
        <v>65002</v>
      </c>
      <c r="H36" s="312"/>
      <c r="I36" s="488">
        <v>69290</v>
      </c>
      <c r="K36" s="126"/>
      <c r="L36" s="453"/>
      <c r="M36" s="123"/>
      <c r="N36" s="452"/>
      <c r="O36" s="123"/>
      <c r="S36" s="330">
        <v>178292</v>
      </c>
    </row>
    <row r="37" spans="3:19" s="124" customFormat="1" ht="24.95" customHeight="1">
      <c r="C37" s="315" t="s">
        <v>70</v>
      </c>
      <c r="D37"/>
      <c r="E37" s="312">
        <v>581240</v>
      </c>
      <c r="F37" s="312"/>
      <c r="G37" s="487">
        <v>272005</v>
      </c>
      <c r="H37" s="312"/>
      <c r="I37" s="488">
        <v>309235</v>
      </c>
      <c r="K37" s="126"/>
      <c r="L37" s="453"/>
      <c r="M37" s="123"/>
      <c r="N37" s="452"/>
      <c r="O37" s="123"/>
      <c r="S37" s="330">
        <v>322017</v>
      </c>
    </row>
    <row r="38" spans="3:19" s="126" customFormat="1" ht="24.95" customHeight="1">
      <c r="C38" s="315" t="s">
        <v>80</v>
      </c>
      <c r="D38"/>
      <c r="E38" s="312">
        <v>379965</v>
      </c>
      <c r="F38" s="312"/>
      <c r="G38" s="487">
        <v>168156</v>
      </c>
      <c r="H38" s="312"/>
      <c r="I38" s="488">
        <v>211808</v>
      </c>
      <c r="L38" s="453"/>
      <c r="M38" s="123"/>
      <c r="N38" s="452"/>
      <c r="O38" s="125"/>
      <c r="S38" s="330">
        <v>129473</v>
      </c>
    </row>
    <row r="39" spans="3:19" s="126" customFormat="1" ht="24.95" customHeight="1">
      <c r="C39" s="315" t="s">
        <v>86</v>
      </c>
      <c r="D39"/>
      <c r="E39" s="312">
        <v>1592162</v>
      </c>
      <c r="F39" s="312"/>
      <c r="G39" s="487">
        <v>828783</v>
      </c>
      <c r="H39" s="312"/>
      <c r="I39" s="488">
        <v>763371</v>
      </c>
      <c r="L39" s="453"/>
      <c r="M39" s="125"/>
      <c r="N39" s="453"/>
      <c r="O39" s="125"/>
      <c r="S39" s="330">
        <v>565026</v>
      </c>
    </row>
    <row r="40" spans="3:19" s="126" customFormat="1" ht="24.95" customHeight="1">
      <c r="C40" s="315" t="s">
        <v>89</v>
      </c>
      <c r="D40"/>
      <c r="E40" s="312">
        <v>960934</v>
      </c>
      <c r="F40" s="312"/>
      <c r="G40" s="487">
        <v>476998</v>
      </c>
      <c r="H40" s="312"/>
      <c r="I40" s="488">
        <v>483932</v>
      </c>
      <c r="L40" s="453"/>
      <c r="M40" s="125"/>
      <c r="N40" s="453"/>
      <c r="O40" s="125"/>
      <c r="S40" s="330">
        <v>360756</v>
      </c>
    </row>
    <row r="41" spans="3:19" s="126" customFormat="1" ht="24.95" customHeight="1">
      <c r="C41" s="315" t="s">
        <v>91</v>
      </c>
      <c r="D41"/>
      <c r="E41" s="312">
        <v>227543</v>
      </c>
      <c r="F41" s="312"/>
      <c r="G41" s="487">
        <v>105306</v>
      </c>
      <c r="H41" s="312"/>
      <c r="I41" s="488">
        <v>122237</v>
      </c>
      <c r="L41" s="453"/>
      <c r="M41" s="125"/>
      <c r="N41" s="453"/>
      <c r="O41" s="125"/>
      <c r="S41" s="330">
        <v>1542221</v>
      </c>
    </row>
    <row r="42" spans="3:19" s="126" customFormat="1" ht="24.95" customHeight="1">
      <c r="C42" s="315" t="s">
        <v>94</v>
      </c>
      <c r="D42"/>
      <c r="E42" s="312">
        <v>696784</v>
      </c>
      <c r="F42" s="312"/>
      <c r="G42" s="487">
        <v>353573</v>
      </c>
      <c r="H42" s="312"/>
      <c r="I42" s="488">
        <v>343209</v>
      </c>
      <c r="L42" s="452"/>
      <c r="M42" s="125"/>
      <c r="N42" s="453"/>
      <c r="O42" s="125"/>
      <c r="S42" s="330">
        <v>917315</v>
      </c>
    </row>
    <row r="43" spans="3:19" s="126" customFormat="1" ht="24.95" customHeight="1">
      <c r="C43" s="315" t="s">
        <v>97</v>
      </c>
      <c r="D43"/>
      <c r="E43" s="312">
        <v>1173128</v>
      </c>
      <c r="F43" s="312"/>
      <c r="G43" s="487">
        <v>602633</v>
      </c>
      <c r="H43" s="312"/>
      <c r="I43" s="488">
        <v>570484</v>
      </c>
      <c r="L43" s="452"/>
      <c r="M43" s="125"/>
      <c r="N43" s="453"/>
      <c r="O43" s="125"/>
      <c r="S43" s="330">
        <v>217095</v>
      </c>
    </row>
    <row r="44" spans="3:19" s="126" customFormat="1" ht="24.95" customHeight="1">
      <c r="C44" s="315" t="s">
        <v>98</v>
      </c>
      <c r="D44"/>
      <c r="E44" s="312">
        <v>243306</v>
      </c>
      <c r="F44" s="312"/>
      <c r="G44" s="487">
        <v>117462</v>
      </c>
      <c r="H44" s="312"/>
      <c r="I44" s="488">
        <v>125844</v>
      </c>
      <c r="L44" s="453"/>
      <c r="M44" s="125"/>
      <c r="N44" s="453"/>
      <c r="O44" s="125"/>
      <c r="S44" s="330">
        <v>679402</v>
      </c>
    </row>
    <row r="45" spans="3:19" s="126" customFormat="1" ht="24.95" customHeight="1">
      <c r="C45" s="315" t="s">
        <v>99</v>
      </c>
      <c r="D45"/>
      <c r="E45" s="312">
        <v>134626</v>
      </c>
      <c r="F45" s="312"/>
      <c r="G45" s="487">
        <v>65075</v>
      </c>
      <c r="H45" s="312"/>
      <c r="I45" s="488">
        <v>69551</v>
      </c>
      <c r="L45" s="452"/>
      <c r="M45" s="125"/>
      <c r="N45" s="453"/>
      <c r="O45" s="125"/>
      <c r="S45" s="330">
        <v>1105001</v>
      </c>
    </row>
    <row r="46" spans="3:19" s="126" customFormat="1" ht="24.95" customHeight="1">
      <c r="C46" s="315" t="s">
        <v>155</v>
      </c>
      <c r="D46"/>
      <c r="E46" s="312">
        <v>528760</v>
      </c>
      <c r="F46" s="312"/>
      <c r="G46" s="487">
        <v>259789</v>
      </c>
      <c r="H46" s="312"/>
      <c r="I46" s="488">
        <v>268970</v>
      </c>
      <c r="L46" s="452"/>
      <c r="M46" s="123"/>
      <c r="N46" s="452"/>
      <c r="O46" s="125"/>
      <c r="S46" s="330">
        <v>230177</v>
      </c>
    </row>
    <row r="47" spans="3:19" s="126" customFormat="1" ht="24.95" customHeight="1">
      <c r="C47" s="315" t="s">
        <v>151</v>
      </c>
      <c r="D47"/>
      <c r="E47" s="312">
        <v>68086</v>
      </c>
      <c r="F47" s="312"/>
      <c r="G47" s="487">
        <v>33036</v>
      </c>
      <c r="H47" s="312"/>
      <c r="I47" s="488">
        <v>35049</v>
      </c>
      <c r="L47" s="453"/>
      <c r="M47" s="125"/>
      <c r="N47" s="453"/>
      <c r="O47" s="125"/>
      <c r="S47" s="330">
        <v>129080</v>
      </c>
    </row>
    <row r="48" spans="3:19" s="126" customFormat="1" ht="24.95" customHeight="1">
      <c r="C48" s="315" t="s">
        <v>189</v>
      </c>
      <c r="D48"/>
      <c r="E48" s="312">
        <v>8885</v>
      </c>
      <c r="F48" s="312"/>
      <c r="G48" s="487">
        <v>4486</v>
      </c>
      <c r="H48" s="312"/>
      <c r="I48" s="488">
        <v>4399</v>
      </c>
      <c r="L48" s="453"/>
      <c r="M48" s="125"/>
      <c r="N48" s="453"/>
      <c r="O48" s="125"/>
      <c r="S48" s="330">
        <v>514162</v>
      </c>
    </row>
    <row r="49" spans="2:19" s="126" customFormat="1" ht="24.95" customHeight="1">
      <c r="C49" s="315" t="s">
        <v>190</v>
      </c>
      <c r="D49"/>
      <c r="E49" s="312">
        <v>8608</v>
      </c>
      <c r="F49" s="312"/>
      <c r="G49" s="487">
        <v>4216</v>
      </c>
      <c r="H49" s="312"/>
      <c r="I49" s="488">
        <v>4392</v>
      </c>
      <c r="K49" s="118"/>
      <c r="L49" s="453"/>
      <c r="M49" s="123"/>
      <c r="N49" s="452"/>
      <c r="O49" s="125"/>
      <c r="S49" s="330">
        <v>65074</v>
      </c>
    </row>
    <row r="50" spans="2:19" s="126" customFormat="1" ht="17.25" customHeight="1">
      <c r="B50" s="313"/>
      <c r="C50" s="313"/>
      <c r="D50"/>
      <c r="E50" s="312"/>
      <c r="F50" s="312"/>
      <c r="G50" s="312"/>
      <c r="H50" s="312"/>
      <c r="I50" s="312"/>
      <c r="L50" s="125"/>
      <c r="M50" s="125"/>
      <c r="N50" s="125"/>
      <c r="O50" s="125"/>
      <c r="S50" s="330">
        <v>8388</v>
      </c>
    </row>
    <row r="51" spans="2:19" s="118" customFormat="1" ht="18.600000000000001" customHeight="1">
      <c r="C51" s="317" t="s">
        <v>45</v>
      </c>
      <c r="E51" s="314">
        <f>$E$4</f>
        <v>9385235</v>
      </c>
      <c r="F51" s="346">
        <v>0.4922996311893304</v>
      </c>
      <c r="G51" s="489">
        <f>$G$4</f>
        <v>4657140</v>
      </c>
      <c r="H51" s="346">
        <v>0.50770502733165346</v>
      </c>
      <c r="I51" s="490">
        <f>$I$4</f>
        <v>4728054</v>
      </c>
      <c r="S51" s="330">
        <v>7802</v>
      </c>
    </row>
    <row r="52" spans="2:19">
      <c r="E52" s="30"/>
      <c r="F52" s="30"/>
      <c r="G52" s="30"/>
      <c r="H52" s="30"/>
      <c r="I52" s="30"/>
      <c r="S52" s="325">
        <f>SUM(S33:S51)</f>
        <v>8989652</v>
      </c>
    </row>
    <row r="53" spans="2:19">
      <c r="E53" s="30">
        <f t="shared" ref="E53:H53" si="0">SUM(E31:E49)-E51</f>
        <v>0</v>
      </c>
      <c r="F53" s="30">
        <f t="shared" si="0"/>
        <v>-0.4922996311893304</v>
      </c>
      <c r="G53" s="30">
        <f t="shared" si="0"/>
        <v>0</v>
      </c>
      <c r="H53" s="30">
        <f t="shared" si="0"/>
        <v>-0.50770502733165346</v>
      </c>
      <c r="I53" s="30">
        <f>SUM(I31:I49)-I51</f>
        <v>0</v>
      </c>
      <c r="J53" s="30"/>
    </row>
    <row r="54" spans="2:19">
      <c r="E54" s="30"/>
      <c r="F54" s="30"/>
      <c r="G54" s="30"/>
      <c r="H54" s="30"/>
      <c r="I54" s="30"/>
    </row>
    <row r="55" spans="2:19" ht="18">
      <c r="B55" s="331" t="s">
        <v>194</v>
      </c>
    </row>
    <row r="56" spans="2:19" ht="18">
      <c r="B56" s="331" t="s">
        <v>195</v>
      </c>
    </row>
    <row r="61" spans="2:19">
      <c r="E61" s="30"/>
      <c r="F61" s="30"/>
      <c r="G61" s="30"/>
      <c r="H61" s="30"/>
      <c r="I61" s="30"/>
    </row>
    <row r="79" spans="3:4">
      <c r="C79" s="316"/>
      <c r="D79"/>
    </row>
    <row r="80" spans="3:4">
      <c r="C80" s="315"/>
      <c r="D80"/>
    </row>
    <row r="81" spans="3:4">
      <c r="C81" s="315"/>
      <c r="D81"/>
    </row>
    <row r="82" spans="3:4">
      <c r="C82" s="315"/>
      <c r="D82"/>
    </row>
    <row r="83" spans="3:4">
      <c r="C83" s="315"/>
      <c r="D83"/>
    </row>
    <row r="84" spans="3:4">
      <c r="C84" s="315"/>
      <c r="D84"/>
    </row>
    <row r="85" spans="3:4">
      <c r="C85" s="315"/>
      <c r="D85"/>
    </row>
    <row r="86" spans="3:4">
      <c r="C86" s="315"/>
      <c r="D86"/>
    </row>
    <row r="87" spans="3:4">
      <c r="C87" s="315"/>
      <c r="D87"/>
    </row>
    <row r="88" spans="3:4">
      <c r="C88" s="315"/>
      <c r="D88"/>
    </row>
    <row r="89" spans="3:4">
      <c r="C89" s="315"/>
      <c r="D89"/>
    </row>
    <row r="90" spans="3:4">
      <c r="C90" s="315"/>
      <c r="D90"/>
    </row>
    <row r="91" spans="3:4">
      <c r="C91" s="315"/>
      <c r="D91"/>
    </row>
    <row r="92" spans="3:4">
      <c r="C92" s="315"/>
      <c r="D92"/>
    </row>
    <row r="93" spans="3:4">
      <c r="C93" s="315"/>
      <c r="D93"/>
    </row>
    <row r="94" spans="3:4">
      <c r="C94" s="315"/>
      <c r="D94"/>
    </row>
    <row r="95" spans="3:4">
      <c r="C95" s="315"/>
      <c r="D95"/>
    </row>
    <row r="96" spans="3:4">
      <c r="C96" s="315"/>
      <c r="D96"/>
    </row>
    <row r="97" spans="3:4">
      <c r="C97" s="315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M25" sqref="M25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  <c r="J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300"/>
    </row>
    <row r="55" spans="1:14" ht="17.25">
      <c r="B55" s="419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K21" sqref="K21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30" t="s">
        <v>156</v>
      </c>
      <c r="C7" s="530"/>
      <c r="D7" s="530"/>
      <c r="E7" s="530"/>
      <c r="F7" s="530"/>
      <c r="G7" s="530"/>
      <c r="H7" s="530"/>
      <c r="I7" s="530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172</v>
      </c>
      <c r="C9" s="7"/>
      <c r="D9" s="20"/>
      <c r="E9" s="17"/>
      <c r="H9" s="19"/>
      <c r="I9" s="19"/>
    </row>
    <row r="10" spans="1:10" s="18" customFormat="1" ht="24" customHeight="1">
      <c r="B10" s="7" t="s">
        <v>165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171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159</v>
      </c>
      <c r="C12" s="7"/>
      <c r="D12" s="7"/>
      <c r="E12" s="7"/>
      <c r="H12" s="19"/>
      <c r="I12" s="19"/>
    </row>
    <row r="13" spans="1:10" s="18" customFormat="1" ht="24" customHeight="1">
      <c r="B13" s="7" t="s">
        <v>158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160</v>
      </c>
      <c r="C14" s="7"/>
      <c r="D14" s="7"/>
      <c r="E14" s="7"/>
      <c r="H14" s="19"/>
      <c r="I14" s="19"/>
    </row>
    <row r="15" spans="1:10" s="18" customFormat="1" ht="24" customHeight="1">
      <c r="B15" s="7" t="s">
        <v>162</v>
      </c>
      <c r="C15" s="7"/>
      <c r="D15" s="7"/>
      <c r="E15" s="7"/>
      <c r="H15" s="19"/>
      <c r="I15" s="19"/>
    </row>
    <row r="16" spans="1:10" s="18" customFormat="1" ht="24" customHeight="1">
      <c r="B16" s="7" t="s">
        <v>161</v>
      </c>
      <c r="C16" s="7"/>
      <c r="D16" s="7"/>
      <c r="E16" s="7"/>
      <c r="H16" s="19"/>
      <c r="I16" s="19"/>
    </row>
    <row r="17" spans="2:9" s="18" customFormat="1" ht="24" customHeight="1">
      <c r="B17" s="7" t="s">
        <v>163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164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166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167</v>
      </c>
      <c r="C20" s="7"/>
      <c r="D20" s="7"/>
      <c r="E20" s="7"/>
      <c r="H20" s="19"/>
      <c r="I20" s="19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07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topLeftCell="A20" zoomScale="85" zoomScaleNormal="85" workbookViewId="0">
      <selection activeCell="Z18" sqref="Z18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218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168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32" t="s">
        <v>130</v>
      </c>
      <c r="C4" s="532"/>
      <c r="D4" s="272"/>
      <c r="E4" s="533" t="s">
        <v>131</v>
      </c>
      <c r="F4" s="533"/>
      <c r="G4" s="533"/>
      <c r="H4" s="533"/>
      <c r="I4" s="533"/>
      <c r="J4" s="272"/>
      <c r="K4" s="533" t="s">
        <v>49</v>
      </c>
      <c r="L4" s="533"/>
      <c r="M4" s="533"/>
      <c r="N4" s="533"/>
      <c r="O4" s="533"/>
      <c r="P4" s="272"/>
      <c r="Q4" s="533" t="s">
        <v>50</v>
      </c>
      <c r="R4" s="533"/>
      <c r="S4" s="533"/>
      <c r="T4" s="533"/>
      <c r="U4" s="533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</row>
    <row r="7" spans="2:40" ht="9.9499999999999993" customHeight="1">
      <c r="L7" s="279"/>
      <c r="N7" s="279"/>
      <c r="R7" s="279"/>
      <c r="T7" s="279"/>
    </row>
    <row r="8" spans="2:40" ht="18.95" customHeight="1">
      <c r="B8" s="26" t="s">
        <v>135</v>
      </c>
      <c r="C8" s="28"/>
      <c r="D8" s="29"/>
      <c r="E8" s="30">
        <v>798551</v>
      </c>
      <c r="F8" s="30"/>
      <c r="G8" s="30">
        <v>982534.95726000029</v>
      </c>
      <c r="H8" s="30"/>
      <c r="I8" s="31">
        <v>1230.3972536005842</v>
      </c>
      <c r="J8" s="29"/>
      <c r="K8" s="30">
        <v>4918501</v>
      </c>
      <c r="L8" s="32"/>
      <c r="M8" s="30">
        <v>8196981.825579999</v>
      </c>
      <c r="N8" s="32"/>
      <c r="O8" s="31">
        <v>1666.5609757078425</v>
      </c>
      <c r="P8" s="29"/>
      <c r="Q8" s="30">
        <v>1751898</v>
      </c>
      <c r="R8" s="32"/>
      <c r="S8" s="30">
        <v>1740911.5141000014</v>
      </c>
      <c r="T8" s="32"/>
      <c r="U8" s="31">
        <v>993.72880961106262</v>
      </c>
      <c r="V8" s="31"/>
      <c r="W8" s="31"/>
      <c r="X8" s="194"/>
      <c r="Y8" s="194"/>
      <c r="Z8" s="194"/>
      <c r="AA8" s="194"/>
      <c r="AB8" s="195"/>
      <c r="AC8" s="194"/>
      <c r="AD8" s="194"/>
      <c r="AE8" s="194"/>
      <c r="AF8" s="194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122631</v>
      </c>
      <c r="F9" s="30"/>
      <c r="G9" s="30">
        <v>114287.99053000002</v>
      </c>
      <c r="H9" s="30"/>
      <c r="I9" s="31">
        <v>931.96655437858317</v>
      </c>
      <c r="J9" s="29"/>
      <c r="K9" s="30">
        <v>1349633</v>
      </c>
      <c r="L9" s="32"/>
      <c r="M9" s="30">
        <v>1363544.3559499993</v>
      </c>
      <c r="N9" s="32"/>
      <c r="O9" s="31">
        <v>1010.3075102268538</v>
      </c>
      <c r="P9" s="29"/>
      <c r="Q9" s="30">
        <v>465550</v>
      </c>
      <c r="R9" s="32"/>
      <c r="S9" s="30">
        <v>317680.09826999984</v>
      </c>
      <c r="T9" s="32"/>
      <c r="U9" s="31">
        <v>682.37589575770562</v>
      </c>
      <c r="V9" s="31"/>
      <c r="W9" s="31"/>
      <c r="X9" s="194"/>
      <c r="Y9" s="194"/>
      <c r="Z9" s="194"/>
      <c r="AA9" s="194"/>
      <c r="AB9" s="195"/>
      <c r="AC9" s="194"/>
      <c r="AD9" s="194"/>
      <c r="AE9" s="194"/>
      <c r="AF9" s="194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7004</v>
      </c>
      <c r="F10" s="30"/>
      <c r="G10" s="30">
        <v>8692.1034499999987</v>
      </c>
      <c r="H10" s="30"/>
      <c r="I10" s="31">
        <v>1241.0199100513992</v>
      </c>
      <c r="J10" s="29"/>
      <c r="K10" s="30">
        <v>63478</v>
      </c>
      <c r="L10" s="32"/>
      <c r="M10" s="30">
        <v>105990.32971000002</v>
      </c>
      <c r="N10" s="32"/>
      <c r="O10" s="31">
        <v>1669.7175353665841</v>
      </c>
      <c r="P10" s="29"/>
      <c r="Q10" s="30">
        <v>38855</v>
      </c>
      <c r="R10" s="32"/>
      <c r="S10" s="30">
        <v>36042.987539999995</v>
      </c>
      <c r="T10" s="32"/>
      <c r="U10" s="31">
        <v>927.62804117874123</v>
      </c>
      <c r="V10" s="31"/>
      <c r="W10" s="31"/>
      <c r="X10" s="194"/>
      <c r="Y10" s="194"/>
      <c r="Z10" s="194"/>
      <c r="AA10" s="194"/>
      <c r="AB10" s="195"/>
      <c r="AC10" s="194"/>
      <c r="AD10" s="194"/>
      <c r="AE10" s="194"/>
      <c r="AF10" s="194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1641</v>
      </c>
      <c r="F11" s="30"/>
      <c r="G11" s="30">
        <v>3344.0026500000004</v>
      </c>
      <c r="H11" s="30"/>
      <c r="I11" s="31">
        <v>2037.7834552102379</v>
      </c>
      <c r="J11" s="29"/>
      <c r="K11" s="30">
        <v>33766</v>
      </c>
      <c r="L11" s="32"/>
      <c r="M11" s="30">
        <v>98158.39320999998</v>
      </c>
      <c r="N11" s="32"/>
      <c r="O11" s="31">
        <v>2907.01869365634</v>
      </c>
      <c r="P11" s="29"/>
      <c r="Q11" s="30">
        <v>19091</v>
      </c>
      <c r="R11" s="32"/>
      <c r="S11" s="30">
        <v>26821.525379999992</v>
      </c>
      <c r="T11" s="32"/>
      <c r="U11" s="31">
        <v>1404.9303535697445</v>
      </c>
      <c r="V11" s="31"/>
      <c r="W11" s="31"/>
      <c r="X11" s="194"/>
      <c r="Y11" s="194"/>
      <c r="Z11" s="194"/>
      <c r="AA11" s="194"/>
      <c r="AB11" s="195"/>
      <c r="AC11" s="194"/>
      <c r="AD11" s="194"/>
      <c r="AE11" s="194"/>
      <c r="AF11" s="194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91274</v>
      </c>
      <c r="F12" s="30"/>
      <c r="G12" s="30">
        <v>126325.88413000003</v>
      </c>
      <c r="H12" s="30"/>
      <c r="I12" s="31">
        <v>1384.0292320923816</v>
      </c>
      <c r="J12" s="29"/>
      <c r="K12" s="30">
        <v>52810</v>
      </c>
      <c r="L12" s="32"/>
      <c r="M12" s="30">
        <v>82911.590570000044</v>
      </c>
      <c r="N12" s="32"/>
      <c r="O12" s="31">
        <v>1569.9979278545736</v>
      </c>
      <c r="P12" s="29"/>
      <c r="Q12" s="30">
        <v>49153</v>
      </c>
      <c r="R12" s="32"/>
      <c r="S12" s="30">
        <v>55553.498029999995</v>
      </c>
      <c r="T12" s="32"/>
      <c r="U12" s="31">
        <v>1130.2158165320529</v>
      </c>
      <c r="V12" s="31"/>
      <c r="W12" s="31"/>
      <c r="X12" s="194"/>
      <c r="Y12" s="194"/>
      <c r="Z12" s="194"/>
      <c r="AA12" s="194"/>
      <c r="AB12" s="195"/>
      <c r="AC12" s="194"/>
      <c r="AD12" s="194"/>
      <c r="AE12" s="194"/>
      <c r="AF12" s="194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12329</v>
      </c>
      <c r="F13" s="30"/>
      <c r="G13" s="30">
        <v>16372.763920000009</v>
      </c>
      <c r="H13" s="30"/>
      <c r="I13" s="31">
        <v>1327.9879892935364</v>
      </c>
      <c r="J13" s="29"/>
      <c r="K13" s="30">
        <v>9771</v>
      </c>
      <c r="L13" s="32"/>
      <c r="M13" s="30">
        <v>19191.514889999995</v>
      </c>
      <c r="N13" s="32"/>
      <c r="O13" s="31">
        <v>1964.1300675468215</v>
      </c>
      <c r="P13" s="29"/>
      <c r="Q13" s="30">
        <v>8296</v>
      </c>
      <c r="R13" s="32"/>
      <c r="S13" s="30">
        <v>12589.73573</v>
      </c>
      <c r="T13" s="32"/>
      <c r="U13" s="31">
        <v>1517.5669877049181</v>
      </c>
      <c r="V13" s="31"/>
      <c r="W13" s="31"/>
      <c r="X13" s="194"/>
      <c r="Y13" s="194"/>
      <c r="Z13" s="194"/>
      <c r="AA13" s="194"/>
      <c r="AB13" s="195"/>
      <c r="AC13" s="194"/>
      <c r="AD13" s="194"/>
      <c r="AE13" s="194"/>
      <c r="AF13" s="194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2107</v>
      </c>
      <c r="F14" s="30"/>
      <c r="G14" s="30">
        <v>1107.4080900000006</v>
      </c>
      <c r="H14" s="30"/>
      <c r="I14" s="31">
        <v>525.58523493118207</v>
      </c>
      <c r="J14" s="29"/>
      <c r="K14" s="30">
        <v>175438</v>
      </c>
      <c r="L14" s="32"/>
      <c r="M14" s="30">
        <v>88198.047829999981</v>
      </c>
      <c r="N14" s="32"/>
      <c r="O14" s="31">
        <v>502.73058191497842</v>
      </c>
      <c r="P14" s="29"/>
      <c r="Q14" s="30">
        <v>15825</v>
      </c>
      <c r="R14" s="32"/>
      <c r="S14" s="30">
        <v>8349.2418799999959</v>
      </c>
      <c r="T14" s="32"/>
      <c r="U14" s="31">
        <v>527.59822306477065</v>
      </c>
      <c r="V14" s="31"/>
      <c r="W14" s="31"/>
      <c r="X14" s="194"/>
      <c r="Y14" s="194"/>
      <c r="Z14" s="194"/>
      <c r="AA14" s="194"/>
      <c r="AB14" s="195"/>
      <c r="AC14" s="194"/>
      <c r="AD14" s="194"/>
      <c r="AE14" s="194"/>
      <c r="AF14" s="194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4"/>
      <c r="AD15" s="194"/>
      <c r="AE15" s="194"/>
      <c r="AF15" s="194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1035537</v>
      </c>
      <c r="F16" s="230"/>
      <c r="G16" s="230">
        <v>1252665.1100300001</v>
      </c>
      <c r="H16" s="230"/>
      <c r="I16" s="232">
        <v>1209.6768247102714</v>
      </c>
      <c r="J16" s="231"/>
      <c r="K16" s="230">
        <v>6603397</v>
      </c>
      <c r="L16" s="233"/>
      <c r="M16" s="230">
        <v>9954976.057739988</v>
      </c>
      <c r="N16" s="233"/>
      <c r="O16" s="232">
        <v>1507.5537723598911</v>
      </c>
      <c r="P16" s="231"/>
      <c r="Q16" s="230">
        <v>2348668</v>
      </c>
      <c r="R16" s="233"/>
      <c r="S16" s="230">
        <v>2197948.6009300025</v>
      </c>
      <c r="T16" s="233"/>
      <c r="U16" s="232">
        <v>935.82771210320175</v>
      </c>
      <c r="X16" s="196"/>
      <c r="Y16" s="196"/>
      <c r="Z16" s="196"/>
      <c r="AA16" s="196"/>
      <c r="AB16" s="197"/>
      <c r="AC16" s="196"/>
      <c r="AD16" s="196"/>
      <c r="AE16" s="196"/>
      <c r="AF16" s="196"/>
      <c r="AG16" s="196"/>
      <c r="AH16" s="197"/>
      <c r="AI16" s="196"/>
      <c r="AJ16" s="196"/>
      <c r="AK16" s="196"/>
      <c r="AL16" s="196"/>
      <c r="AM16" s="196"/>
      <c r="AN16" s="197"/>
    </row>
    <row r="17" spans="2:23" ht="13.9" customHeight="1">
      <c r="B17" s="23"/>
      <c r="C17" s="24"/>
      <c r="D17" s="24"/>
      <c r="E17" s="297"/>
      <c r="F17" s="297"/>
      <c r="G17" s="297"/>
      <c r="H17" s="297"/>
      <c r="I17" s="297"/>
      <c r="J17" s="297"/>
      <c r="K17" s="297"/>
      <c r="L17" s="298"/>
      <c r="M17" s="297"/>
      <c r="N17" s="298"/>
      <c r="O17" s="297"/>
      <c r="P17" s="297"/>
      <c r="Q17" s="297"/>
      <c r="R17" s="298"/>
      <c r="S17" s="297"/>
      <c r="T17" s="298"/>
      <c r="U17" s="297"/>
    </row>
    <row r="18" spans="2:23" ht="50.25" customHeight="1">
      <c r="B18" s="531"/>
      <c r="C18" s="531"/>
      <c r="D18" s="27"/>
    </row>
    <row r="19" spans="2:23" ht="9.9499999999999993" customHeight="1">
      <c r="B19" s="531"/>
      <c r="C19" s="531"/>
      <c r="D19" s="27"/>
    </row>
    <row r="20" spans="2:23" ht="27.95" customHeight="1">
      <c r="B20" s="532" t="s">
        <v>130</v>
      </c>
      <c r="C20" s="532"/>
      <c r="D20" s="272"/>
      <c r="E20" s="533" t="s">
        <v>104</v>
      </c>
      <c r="F20" s="533"/>
      <c r="G20" s="533"/>
      <c r="H20" s="533"/>
      <c r="I20" s="533"/>
      <c r="J20" s="299"/>
      <c r="K20" s="533" t="s">
        <v>105</v>
      </c>
      <c r="L20" s="533"/>
      <c r="M20" s="533"/>
      <c r="N20" s="533"/>
      <c r="O20" s="533"/>
      <c r="P20" s="299"/>
      <c r="Q20" s="533" t="s">
        <v>143</v>
      </c>
      <c r="R20" s="533"/>
      <c r="S20" s="533"/>
      <c r="T20" s="533"/>
      <c r="U20" s="533"/>
    </row>
    <row r="21" spans="2:23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23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23" ht="9.9499999999999993" customHeight="1">
      <c r="B23" s="537"/>
      <c r="C23" s="537"/>
      <c r="L23" s="279"/>
      <c r="N23" s="279"/>
      <c r="R23" s="280"/>
      <c r="T23" s="280"/>
    </row>
    <row r="24" spans="2:23" ht="19.5" customHeight="1">
      <c r="B24" s="26" t="s">
        <v>135</v>
      </c>
      <c r="C24" s="28"/>
      <c r="D24" s="29"/>
      <c r="E24" s="30">
        <v>260918</v>
      </c>
      <c r="F24" s="30"/>
      <c r="G24" s="30">
        <v>140982.26785000009</v>
      </c>
      <c r="H24" s="30"/>
      <c r="I24" s="31">
        <v>540.33170517174005</v>
      </c>
      <c r="J24" s="29"/>
      <c r="K24" s="30">
        <v>34210</v>
      </c>
      <c r="L24" s="32"/>
      <c r="M24" s="30">
        <v>27848.056129999994</v>
      </c>
      <c r="N24" s="32"/>
      <c r="O24" s="31">
        <v>814.03262584039737</v>
      </c>
      <c r="P24" s="29"/>
      <c r="Q24" s="30">
        <v>7764078</v>
      </c>
      <c r="R24" s="32"/>
      <c r="S24" s="30">
        <v>11089258.620919969</v>
      </c>
      <c r="T24" s="32"/>
      <c r="U24" s="31">
        <v>1428.2775908382127</v>
      </c>
      <c r="W24" s="34"/>
    </row>
    <row r="25" spans="2:23" ht="27.95" customHeight="1">
      <c r="B25" s="26" t="s">
        <v>136</v>
      </c>
      <c r="C25" s="28"/>
      <c r="D25" s="29"/>
      <c r="E25" s="30">
        <v>61769</v>
      </c>
      <c r="F25" s="30"/>
      <c r="G25" s="30">
        <v>26817.12880000001</v>
      </c>
      <c r="H25" s="30"/>
      <c r="I25" s="31">
        <v>434.15190143923343</v>
      </c>
      <c r="J25" s="29"/>
      <c r="K25" s="30">
        <v>9848</v>
      </c>
      <c r="L25" s="32"/>
      <c r="M25" s="30">
        <v>5926.5633299999963</v>
      </c>
      <c r="N25" s="32"/>
      <c r="O25" s="31">
        <v>601.80374999999958</v>
      </c>
      <c r="P25" s="29"/>
      <c r="Q25" s="30">
        <v>2009431</v>
      </c>
      <c r="R25" s="32"/>
      <c r="S25" s="30">
        <v>1828256.1368800008</v>
      </c>
      <c r="T25" s="32"/>
      <c r="U25" s="31">
        <v>909.83772863064257</v>
      </c>
      <c r="W25" s="34"/>
    </row>
    <row r="26" spans="2:23" ht="27.95" customHeight="1">
      <c r="B26" s="26" t="s">
        <v>137</v>
      </c>
      <c r="C26" s="28"/>
      <c r="D26" s="29"/>
      <c r="E26" s="30">
        <v>4692</v>
      </c>
      <c r="F26" s="30"/>
      <c r="G26" s="30">
        <v>3052.2324699999995</v>
      </c>
      <c r="H26" s="30"/>
      <c r="I26" s="31">
        <v>650.51842924126152</v>
      </c>
      <c r="J26" s="29"/>
      <c r="K26" s="30">
        <v>1300</v>
      </c>
      <c r="L26" s="32"/>
      <c r="M26" s="30">
        <v>1084.99317</v>
      </c>
      <c r="N26" s="32"/>
      <c r="O26" s="31">
        <v>834.61013076923075</v>
      </c>
      <c r="P26" s="29"/>
      <c r="Q26" s="30">
        <v>115329</v>
      </c>
      <c r="R26" s="32"/>
      <c r="S26" s="30">
        <v>154862.64634000006</v>
      </c>
      <c r="T26" s="32"/>
      <c r="U26" s="31">
        <v>1342.7901598036926</v>
      </c>
      <c r="W26" s="34"/>
    </row>
    <row r="27" spans="2:23" ht="27.95" customHeight="1">
      <c r="B27" s="26" t="s">
        <v>138</v>
      </c>
      <c r="C27" s="28"/>
      <c r="D27" s="29"/>
      <c r="E27" s="30">
        <v>1800</v>
      </c>
      <c r="F27" s="30"/>
      <c r="G27" s="30">
        <v>1763.0239500000007</v>
      </c>
      <c r="H27" s="30"/>
      <c r="I27" s="31">
        <v>979.45775000000037</v>
      </c>
      <c r="J27" s="29"/>
      <c r="K27" s="30">
        <v>676</v>
      </c>
      <c r="L27" s="32"/>
      <c r="M27" s="30">
        <v>869.51791999999989</v>
      </c>
      <c r="N27" s="32"/>
      <c r="O27" s="31">
        <v>1286.2691124260355</v>
      </c>
      <c r="P27" s="29"/>
      <c r="Q27" s="30">
        <v>56974</v>
      </c>
      <c r="R27" s="32"/>
      <c r="S27" s="30">
        <v>130956.46311000006</v>
      </c>
      <c r="T27" s="32"/>
      <c r="U27" s="31">
        <v>2298.5302613472822</v>
      </c>
      <c r="W27" s="34"/>
    </row>
    <row r="28" spans="2:23" ht="27.95" customHeight="1">
      <c r="B28" s="26" t="s">
        <v>139</v>
      </c>
      <c r="C28" s="28"/>
      <c r="D28" s="29"/>
      <c r="E28" s="30">
        <v>9895</v>
      </c>
      <c r="F28" s="30"/>
      <c r="G28" s="30">
        <v>5195.4773600000026</v>
      </c>
      <c r="H28" s="30"/>
      <c r="I28" s="31">
        <v>525.06087518948982</v>
      </c>
      <c r="J28" s="29"/>
      <c r="K28" s="30">
        <v>425</v>
      </c>
      <c r="L28" s="32"/>
      <c r="M28" s="30">
        <v>480.71275000000009</v>
      </c>
      <c r="N28" s="32"/>
      <c r="O28" s="31">
        <v>1131.0888235294119</v>
      </c>
      <c r="P28" s="29"/>
      <c r="Q28" s="30">
        <v>203557</v>
      </c>
      <c r="R28" s="32"/>
      <c r="S28" s="30">
        <v>270467.16284000047</v>
      </c>
      <c r="T28" s="32"/>
      <c r="U28" s="31">
        <v>1328.7047993436749</v>
      </c>
      <c r="W28" s="34"/>
    </row>
    <row r="29" spans="2:23" ht="27.95" customHeight="1">
      <c r="B29" s="26" t="s">
        <v>140</v>
      </c>
      <c r="C29" s="28"/>
      <c r="D29" s="29"/>
      <c r="E29" s="30">
        <v>973</v>
      </c>
      <c r="F29" s="30"/>
      <c r="G29" s="30">
        <v>990.952</v>
      </c>
      <c r="H29" s="30"/>
      <c r="I29" s="31">
        <v>1018.4501541623844</v>
      </c>
      <c r="J29" s="29"/>
      <c r="K29" s="30">
        <v>189</v>
      </c>
      <c r="L29" s="32"/>
      <c r="M29" s="30">
        <v>293.96330999999992</v>
      </c>
      <c r="N29" s="32"/>
      <c r="O29" s="31">
        <v>1555.3614285714282</v>
      </c>
      <c r="P29" s="29"/>
      <c r="Q29" s="30">
        <v>31558</v>
      </c>
      <c r="R29" s="32"/>
      <c r="S29" s="30">
        <v>49438.929850000051</v>
      </c>
      <c r="T29" s="32"/>
      <c r="U29" s="31">
        <v>1566.6052934279755</v>
      </c>
      <c r="W29" s="34"/>
    </row>
    <row r="30" spans="2:23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193370</v>
      </c>
      <c r="R30" s="32"/>
      <c r="S30" s="30">
        <v>97654.69779999998</v>
      </c>
      <c r="T30" s="32"/>
      <c r="U30" s="31">
        <v>505.01472720690896</v>
      </c>
      <c r="W30" s="34"/>
    </row>
    <row r="31" spans="2:23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23" ht="24" customHeight="1">
      <c r="B32" s="234" t="s">
        <v>142</v>
      </c>
      <c r="C32" s="230"/>
      <c r="D32" s="231"/>
      <c r="E32" s="230">
        <v>340047</v>
      </c>
      <c r="F32" s="230"/>
      <c r="G32" s="230">
        <v>178801.08243000007</v>
      </c>
      <c r="H32" s="230"/>
      <c r="I32" s="232">
        <v>525.8128506647613</v>
      </c>
      <c r="J32" s="231"/>
      <c r="K32" s="230">
        <v>46648</v>
      </c>
      <c r="L32" s="233"/>
      <c r="M32" s="230">
        <v>36503.806609999992</v>
      </c>
      <c r="N32" s="233"/>
      <c r="O32" s="232">
        <v>782.53744233407633</v>
      </c>
      <c r="P32" s="231"/>
      <c r="Q32" s="230">
        <v>10374297</v>
      </c>
      <c r="R32" s="233"/>
      <c r="S32" s="230">
        <v>13620894.657739991</v>
      </c>
      <c r="T32" s="233"/>
      <c r="U32" s="232">
        <v>1312.9462803831423</v>
      </c>
      <c r="W32" s="34"/>
    </row>
    <row r="33" spans="2:40" ht="9.9499999999999993" customHeight="1">
      <c r="B33" s="538"/>
      <c r="C33" s="538"/>
      <c r="D33" s="29"/>
      <c r="J33" s="29"/>
      <c r="P33" s="29"/>
    </row>
    <row r="34" spans="2:40" ht="50.1" customHeight="1">
      <c r="B34" s="538"/>
      <c r="C34" s="538"/>
      <c r="D34" s="29"/>
      <c r="J34" s="28"/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219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39"/>
      <c r="C37" s="539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33" t="s">
        <v>146</v>
      </c>
      <c r="C38" s="540"/>
      <c r="D38" s="282"/>
      <c r="E38" s="533" t="s">
        <v>145</v>
      </c>
      <c r="F38" s="534"/>
      <c r="G38" s="534"/>
      <c r="H38" s="534"/>
      <c r="I38" s="534"/>
      <c r="J38" s="282"/>
      <c r="K38" s="533" t="s">
        <v>142</v>
      </c>
      <c r="L38" s="534"/>
      <c r="M38" s="534"/>
      <c r="N38" s="534"/>
      <c r="O38" s="534"/>
      <c r="P38" s="282"/>
      <c r="Q38" s="535" t="s">
        <v>169</v>
      </c>
      <c r="R38" s="536"/>
      <c r="S38" s="536"/>
      <c r="T38" s="536"/>
      <c r="U38" s="536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33"/>
      <c r="C39" s="540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40" t="s">
        <v>146</v>
      </c>
      <c r="C40" s="540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37"/>
      <c r="C41" s="537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6568</v>
      </c>
      <c r="F42" s="405"/>
      <c r="G42" s="30"/>
      <c r="I42" s="31">
        <v>1151.0982658343491</v>
      </c>
      <c r="K42" s="30">
        <v>8176</v>
      </c>
      <c r="L42" s="30"/>
      <c r="M42" s="30"/>
      <c r="O42" s="31">
        <v>1132.8407473091979</v>
      </c>
      <c r="Q42" s="31">
        <v>80.332681017612529</v>
      </c>
      <c r="R42" s="31"/>
      <c r="S42" s="31"/>
      <c r="T42" s="31"/>
      <c r="U42" s="31">
        <v>101.61165799946002</v>
      </c>
    </row>
    <row r="43" spans="2:40" ht="9.9499999999999993" customHeight="1">
      <c r="E43" s="30"/>
      <c r="F43" s="405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26411</v>
      </c>
      <c r="F44" s="405"/>
      <c r="G44" s="30"/>
      <c r="I44" s="31">
        <v>1722.5188076937636</v>
      </c>
      <c r="K44" s="30">
        <v>32275</v>
      </c>
      <c r="L44" s="30"/>
      <c r="M44" s="30"/>
      <c r="O44" s="31">
        <v>1613.275525639039</v>
      </c>
      <c r="Q44" s="31">
        <v>81.831138652207585</v>
      </c>
      <c r="R44" s="31"/>
      <c r="S44" s="31"/>
      <c r="T44" s="31"/>
      <c r="U44" s="31">
        <v>106.77152044511753</v>
      </c>
    </row>
    <row r="45" spans="2:40" ht="9.9499999999999993" customHeight="1">
      <c r="B45" s="538"/>
      <c r="C45" s="538"/>
      <c r="D45" s="286"/>
      <c r="E45" s="406"/>
      <c r="F45" s="406"/>
      <c r="G45" s="406"/>
      <c r="H45" s="406"/>
      <c r="I45" s="406"/>
      <c r="J45" s="286"/>
      <c r="K45" s="28"/>
      <c r="L45" s="290"/>
      <c r="M45" s="28"/>
      <c r="N45" s="290"/>
      <c r="O45" s="28"/>
      <c r="P45" s="286"/>
      <c r="R45" s="407"/>
      <c r="T45" s="407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4"/>
  <sheetViews>
    <sheetView showGridLines="0" showRowColHeaders="0" showZeros="0" zoomScaleNormal="100" workbookViewId="0">
      <selection activeCell="Q27" sqref="Q27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46" t="s">
        <v>170</v>
      </c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</row>
    <row r="2" spans="1:33" ht="18.95" customHeight="1">
      <c r="B2" s="548" t="s">
        <v>220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P2" s="7" t="s">
        <v>168</v>
      </c>
      <c r="R2" s="192"/>
    </row>
    <row r="3" spans="1:33" ht="18.95" customHeight="1">
      <c r="B3" s="548" t="s">
        <v>173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41" t="s">
        <v>0</v>
      </c>
      <c r="C5" s="542" t="s">
        <v>2</v>
      </c>
      <c r="D5" s="542"/>
      <c r="E5" s="542"/>
      <c r="F5" s="542"/>
      <c r="G5" s="542"/>
      <c r="H5" s="542"/>
      <c r="I5" s="542" t="s">
        <v>28</v>
      </c>
      <c r="J5" s="542"/>
      <c r="K5" s="542"/>
      <c r="L5" s="542"/>
      <c r="M5" s="542"/>
      <c r="N5" s="542"/>
    </row>
    <row r="6" spans="1:33" ht="14.25" customHeight="1">
      <c r="A6" s="235"/>
      <c r="B6" s="541"/>
      <c r="C6" s="543" t="s">
        <v>6</v>
      </c>
      <c r="D6" s="543"/>
      <c r="E6" s="544" t="s">
        <v>3</v>
      </c>
      <c r="F6" s="544"/>
      <c r="G6" s="545" t="s">
        <v>4</v>
      </c>
      <c r="H6" s="545"/>
      <c r="I6" s="543" t="s">
        <v>6</v>
      </c>
      <c r="J6" s="543"/>
      <c r="K6" s="544" t="s">
        <v>3</v>
      </c>
      <c r="L6" s="544"/>
      <c r="M6" s="545" t="s">
        <v>4</v>
      </c>
      <c r="N6" s="545"/>
    </row>
    <row r="7" spans="1:33" ht="14.25" customHeight="1">
      <c r="A7" s="235"/>
      <c r="B7" s="541"/>
      <c r="C7" s="442" t="s">
        <v>7</v>
      </c>
      <c r="D7" s="443" t="s">
        <v>8</v>
      </c>
      <c r="E7" s="439" t="s">
        <v>7</v>
      </c>
      <c r="F7" s="440" t="s">
        <v>8</v>
      </c>
      <c r="G7" s="441" t="s">
        <v>7</v>
      </c>
      <c r="H7" s="441" t="s">
        <v>8</v>
      </c>
      <c r="I7" s="442" t="s">
        <v>7</v>
      </c>
      <c r="J7" s="443" t="s">
        <v>8</v>
      </c>
      <c r="K7" s="439" t="s">
        <v>7</v>
      </c>
      <c r="L7" s="440" t="s">
        <v>8</v>
      </c>
      <c r="M7" s="441" t="s">
        <v>7</v>
      </c>
      <c r="N7" s="441" t="s">
        <v>8</v>
      </c>
    </row>
    <row r="8" spans="1:33" ht="14.25" customHeight="1">
      <c r="A8" s="235"/>
      <c r="B8" s="241" t="s">
        <v>6</v>
      </c>
      <c r="C8" s="437">
        <v>10374297</v>
      </c>
      <c r="D8" s="438">
        <v>1312.9462803831427</v>
      </c>
      <c r="E8" s="433">
        <v>4900808</v>
      </c>
      <c r="F8" s="434">
        <v>1571.6294203241591</v>
      </c>
      <c r="G8" s="435">
        <v>5473447</v>
      </c>
      <c r="H8" s="436">
        <v>1081.3309628886502</v>
      </c>
      <c r="I8" s="437">
        <v>1035537</v>
      </c>
      <c r="J8" s="438">
        <v>1209.6768247102714</v>
      </c>
      <c r="K8" s="433">
        <v>637573</v>
      </c>
      <c r="L8" s="434">
        <v>1271.938802897864</v>
      </c>
      <c r="M8" s="435">
        <v>397964</v>
      </c>
      <c r="N8" s="436">
        <v>1109.9277111748809</v>
      </c>
      <c r="R8" s="191"/>
      <c r="S8" s="190"/>
      <c r="T8" s="191"/>
      <c r="U8" s="190"/>
      <c r="V8" s="191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2183</v>
      </c>
      <c r="D9" s="239">
        <v>367.86176820888687</v>
      </c>
      <c r="E9" s="425">
        <v>1119</v>
      </c>
      <c r="F9" s="426">
        <v>365.8323503127794</v>
      </c>
      <c r="G9" s="427">
        <v>1064</v>
      </c>
      <c r="H9" s="428">
        <v>369.99609022556382</v>
      </c>
      <c r="I9" s="238">
        <v>0</v>
      </c>
      <c r="J9" s="239">
        <v>0</v>
      </c>
      <c r="K9" s="425">
        <v>0</v>
      </c>
      <c r="L9" s="426">
        <v>0</v>
      </c>
      <c r="M9" s="427">
        <v>0</v>
      </c>
      <c r="N9" s="428">
        <v>0</v>
      </c>
      <c r="R9" s="200"/>
      <c r="S9" s="193"/>
      <c r="T9" s="200"/>
      <c r="U9" s="193"/>
      <c r="V9" s="200"/>
      <c r="W9" s="193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10495</v>
      </c>
      <c r="D10" s="239">
        <v>369.69015245354916</v>
      </c>
      <c r="E10" s="425">
        <v>5381</v>
      </c>
      <c r="F10" s="426">
        <v>370.46267422412177</v>
      </c>
      <c r="G10" s="427">
        <v>5114</v>
      </c>
      <c r="H10" s="428">
        <v>368.87729761439175</v>
      </c>
      <c r="I10" s="238">
        <v>0</v>
      </c>
      <c r="J10" s="239">
        <v>0</v>
      </c>
      <c r="K10" s="425">
        <v>0</v>
      </c>
      <c r="L10" s="426">
        <v>0</v>
      </c>
      <c r="M10" s="427">
        <v>0</v>
      </c>
      <c r="N10" s="428">
        <v>0</v>
      </c>
      <c r="P10" s="38">
        <v>0</v>
      </c>
      <c r="R10" s="200"/>
      <c r="S10" s="193"/>
      <c r="T10" s="200"/>
      <c r="U10" s="193"/>
      <c r="V10" s="200"/>
      <c r="W10" s="193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27102</v>
      </c>
      <c r="D11" s="239">
        <v>374.47430078960997</v>
      </c>
      <c r="E11" s="425">
        <v>13766</v>
      </c>
      <c r="F11" s="426">
        <v>374.72923797762638</v>
      </c>
      <c r="G11" s="427">
        <v>13336</v>
      </c>
      <c r="H11" s="428">
        <v>374.21114352129604</v>
      </c>
      <c r="I11" s="238">
        <v>0</v>
      </c>
      <c r="J11" s="239">
        <v>0</v>
      </c>
      <c r="K11" s="425">
        <v>0</v>
      </c>
      <c r="L11" s="426">
        <v>0</v>
      </c>
      <c r="M11" s="427">
        <v>0</v>
      </c>
      <c r="N11" s="428">
        <v>0</v>
      </c>
      <c r="P11" s="38">
        <v>0</v>
      </c>
      <c r="R11" s="200"/>
      <c r="S11" s="193"/>
      <c r="T11" s="200"/>
      <c r="U11" s="193"/>
      <c r="V11" s="200"/>
      <c r="W11" s="193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58907</v>
      </c>
      <c r="D12" s="239">
        <v>378.00534147045352</v>
      </c>
      <c r="E12" s="425">
        <v>30217</v>
      </c>
      <c r="F12" s="426">
        <v>379.65485521395266</v>
      </c>
      <c r="G12" s="427">
        <v>28679</v>
      </c>
      <c r="H12" s="428">
        <v>376.30050106349597</v>
      </c>
      <c r="I12" s="238">
        <v>3</v>
      </c>
      <c r="J12" s="239">
        <v>752.42666666666662</v>
      </c>
      <c r="K12" s="425">
        <v>3</v>
      </c>
      <c r="L12" s="426">
        <v>752.42666666666662</v>
      </c>
      <c r="M12" s="427">
        <v>0</v>
      </c>
      <c r="N12" s="428">
        <v>0</v>
      </c>
      <c r="P12" s="38">
        <v>0</v>
      </c>
      <c r="R12" s="200"/>
      <c r="S12" s="193"/>
      <c r="T12" s="200"/>
      <c r="U12" s="193"/>
      <c r="V12" s="200"/>
      <c r="W12" s="193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90594</v>
      </c>
      <c r="D13" s="239">
        <v>389.54144413537324</v>
      </c>
      <c r="E13" s="425">
        <v>44979</v>
      </c>
      <c r="F13" s="426">
        <v>391.21463260632748</v>
      </c>
      <c r="G13" s="427">
        <v>45612</v>
      </c>
      <c r="H13" s="428">
        <v>387.89059874594409</v>
      </c>
      <c r="I13" s="238">
        <v>497</v>
      </c>
      <c r="J13" s="239">
        <v>898.23167002012076</v>
      </c>
      <c r="K13" s="425">
        <v>372</v>
      </c>
      <c r="L13" s="426">
        <v>902.48505376344087</v>
      </c>
      <c r="M13" s="427">
        <v>125</v>
      </c>
      <c r="N13" s="428">
        <v>885.57360000000006</v>
      </c>
      <c r="P13" s="38">
        <v>0</v>
      </c>
      <c r="R13" s="200"/>
      <c r="S13" s="193"/>
      <c r="T13" s="200"/>
      <c r="U13" s="193"/>
      <c r="V13" s="200"/>
      <c r="W13" s="193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8906</v>
      </c>
      <c r="D14" s="239">
        <v>612.15622164832678</v>
      </c>
      <c r="E14" s="425">
        <v>4822</v>
      </c>
      <c r="F14" s="426">
        <v>645.67756117793431</v>
      </c>
      <c r="G14" s="427">
        <v>4084</v>
      </c>
      <c r="H14" s="428">
        <v>572.57740205680682</v>
      </c>
      <c r="I14" s="238">
        <v>2762</v>
      </c>
      <c r="J14" s="239">
        <v>963.49816437364166</v>
      </c>
      <c r="K14" s="425">
        <v>1768</v>
      </c>
      <c r="L14" s="426">
        <v>989.04327488687738</v>
      </c>
      <c r="M14" s="427">
        <v>994</v>
      </c>
      <c r="N14" s="428">
        <v>918.06179074446595</v>
      </c>
      <c r="P14" s="38">
        <v>0</v>
      </c>
      <c r="R14" s="200"/>
      <c r="S14" s="193"/>
      <c r="T14" s="200"/>
      <c r="U14" s="193"/>
      <c r="V14" s="200"/>
      <c r="W14" s="193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12904</v>
      </c>
      <c r="D15" s="239">
        <v>826.52858261004314</v>
      </c>
      <c r="E15" s="425">
        <v>7714</v>
      </c>
      <c r="F15" s="426">
        <v>846.57094762768929</v>
      </c>
      <c r="G15" s="427">
        <v>5190</v>
      </c>
      <c r="H15" s="428">
        <v>796.73921772639721</v>
      </c>
      <c r="I15" s="238">
        <v>8624</v>
      </c>
      <c r="J15" s="239">
        <v>972.26820384972154</v>
      </c>
      <c r="K15" s="425">
        <v>5519</v>
      </c>
      <c r="L15" s="426">
        <v>1000.1949990940379</v>
      </c>
      <c r="M15" s="427">
        <v>3105</v>
      </c>
      <c r="N15" s="428">
        <v>922.62956199678013</v>
      </c>
      <c r="P15" s="38">
        <v>0</v>
      </c>
      <c r="R15" s="200"/>
      <c r="S15" s="193"/>
      <c r="T15" s="200"/>
      <c r="U15" s="193"/>
      <c r="V15" s="200"/>
      <c r="W15" s="193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33471</v>
      </c>
      <c r="D16" s="239">
        <v>926.25228795076328</v>
      </c>
      <c r="E16" s="425">
        <v>19541</v>
      </c>
      <c r="F16" s="426">
        <v>938.88112276751428</v>
      </c>
      <c r="G16" s="427">
        <v>13930</v>
      </c>
      <c r="H16" s="428">
        <v>908.53656209619544</v>
      </c>
      <c r="I16" s="238">
        <v>25112</v>
      </c>
      <c r="J16" s="239">
        <v>1011.4697347881488</v>
      </c>
      <c r="K16" s="425">
        <v>15915</v>
      </c>
      <c r="L16" s="426">
        <v>1033.265377945334</v>
      </c>
      <c r="M16" s="427">
        <v>9197</v>
      </c>
      <c r="N16" s="428">
        <v>973.75334239425922</v>
      </c>
      <c r="P16" s="38">
        <v>0</v>
      </c>
      <c r="R16" s="200"/>
      <c r="S16" s="193"/>
      <c r="T16" s="200"/>
      <c r="U16" s="193"/>
      <c r="V16" s="200"/>
      <c r="W16" s="193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76421</v>
      </c>
      <c r="D17" s="239">
        <v>993.72065610238167</v>
      </c>
      <c r="E17" s="425">
        <v>42843</v>
      </c>
      <c r="F17" s="426">
        <v>1011.4556053497664</v>
      </c>
      <c r="G17" s="427">
        <v>33578</v>
      </c>
      <c r="H17" s="428">
        <v>971.09219608076933</v>
      </c>
      <c r="I17" s="238">
        <v>58810</v>
      </c>
      <c r="J17" s="239">
        <v>1062.5219267131458</v>
      </c>
      <c r="K17" s="425">
        <v>36159</v>
      </c>
      <c r="L17" s="426">
        <v>1087.4946301059222</v>
      </c>
      <c r="M17" s="427">
        <v>22651</v>
      </c>
      <c r="N17" s="428">
        <v>1022.6566676967935</v>
      </c>
      <c r="P17" s="38">
        <v>0</v>
      </c>
      <c r="R17" s="200"/>
      <c r="S17" s="193"/>
      <c r="T17" s="200"/>
      <c r="U17" s="193"/>
      <c r="V17" s="200"/>
      <c r="W17" s="193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149544</v>
      </c>
      <c r="D18" s="239">
        <v>1033.9163658187554</v>
      </c>
      <c r="E18" s="425">
        <v>81588</v>
      </c>
      <c r="F18" s="426">
        <v>1065.1189545031123</v>
      </c>
      <c r="G18" s="427">
        <v>67956</v>
      </c>
      <c r="H18" s="428">
        <v>996.45452572252702</v>
      </c>
      <c r="I18" s="238">
        <v>111996</v>
      </c>
      <c r="J18" s="239">
        <v>1104.3157524375868</v>
      </c>
      <c r="K18" s="425">
        <v>68377</v>
      </c>
      <c r="L18" s="426">
        <v>1137.9418446261157</v>
      </c>
      <c r="M18" s="427">
        <v>43619</v>
      </c>
      <c r="N18" s="428">
        <v>1051.6036016414878</v>
      </c>
      <c r="P18" s="38">
        <v>0</v>
      </c>
      <c r="R18" s="200"/>
      <c r="S18" s="193"/>
      <c r="T18" s="200"/>
      <c r="U18" s="193"/>
      <c r="V18" s="200"/>
      <c r="W18" s="193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236042</v>
      </c>
      <c r="D19" s="239">
        <v>1038.8739362486333</v>
      </c>
      <c r="E19" s="425">
        <v>124731</v>
      </c>
      <c r="F19" s="426">
        <v>1078.2565640458256</v>
      </c>
      <c r="G19" s="427">
        <v>111311</v>
      </c>
      <c r="H19" s="428">
        <v>994.74321648354669</v>
      </c>
      <c r="I19" s="238">
        <v>166622</v>
      </c>
      <c r="J19" s="239">
        <v>1110.78626033777</v>
      </c>
      <c r="K19" s="425">
        <v>102016</v>
      </c>
      <c r="L19" s="426">
        <v>1147.6327673110088</v>
      </c>
      <c r="M19" s="427">
        <v>64606</v>
      </c>
      <c r="N19" s="428">
        <v>1052.6038429867201</v>
      </c>
      <c r="P19" s="38">
        <v>0</v>
      </c>
      <c r="R19" s="200"/>
      <c r="S19" s="193"/>
      <c r="T19" s="200"/>
      <c r="U19" s="193"/>
      <c r="V19" s="200"/>
      <c r="W19" s="193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365077</v>
      </c>
      <c r="D20" s="239">
        <v>1151.5533495125685</v>
      </c>
      <c r="E20" s="425">
        <v>189214</v>
      </c>
      <c r="F20" s="426">
        <v>1269.0957758411125</v>
      </c>
      <c r="G20" s="427">
        <v>175862</v>
      </c>
      <c r="H20" s="428">
        <v>1025.0906277649508</v>
      </c>
      <c r="I20" s="238">
        <v>238283</v>
      </c>
      <c r="J20" s="239">
        <v>1226.4729563166491</v>
      </c>
      <c r="K20" s="425">
        <v>148635</v>
      </c>
      <c r="L20" s="426">
        <v>1290.9610961079172</v>
      </c>
      <c r="M20" s="427">
        <v>89648</v>
      </c>
      <c r="N20" s="428">
        <v>1119.5526161208263</v>
      </c>
      <c r="P20" s="38">
        <v>0</v>
      </c>
      <c r="R20" s="200"/>
      <c r="S20" s="193"/>
      <c r="T20" s="200"/>
      <c r="U20" s="193"/>
      <c r="V20" s="200"/>
      <c r="W20" s="193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703343</v>
      </c>
      <c r="D21" s="239">
        <v>1426.4878465272279</v>
      </c>
      <c r="E21" s="425">
        <v>390492</v>
      </c>
      <c r="F21" s="426">
        <v>1617.461830997818</v>
      </c>
      <c r="G21" s="427">
        <v>312851</v>
      </c>
      <c r="H21" s="428">
        <v>1188.1193799284647</v>
      </c>
      <c r="I21" s="238">
        <v>327604</v>
      </c>
      <c r="J21" s="239">
        <v>1299.439208343</v>
      </c>
      <c r="K21" s="425">
        <v>204217</v>
      </c>
      <c r="L21" s="426">
        <v>1377.0830206104285</v>
      </c>
      <c r="M21" s="427">
        <v>123387</v>
      </c>
      <c r="N21" s="428">
        <v>1170.9314529893768</v>
      </c>
      <c r="P21" s="38">
        <v>0</v>
      </c>
      <c r="R21" s="200"/>
      <c r="S21" s="193"/>
      <c r="T21" s="200"/>
      <c r="U21" s="193"/>
      <c r="V21" s="200"/>
      <c r="W21" s="193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1968293</v>
      </c>
      <c r="D22" s="239">
        <v>1552.6438989571188</v>
      </c>
      <c r="E22" s="425">
        <v>1044036</v>
      </c>
      <c r="F22" s="426">
        <v>1726.9963628361515</v>
      </c>
      <c r="G22" s="427">
        <v>924256</v>
      </c>
      <c r="H22" s="428">
        <v>1355.696537712495</v>
      </c>
      <c r="I22" s="238">
        <v>93087</v>
      </c>
      <c r="J22" s="239">
        <v>1347.5378372919956</v>
      </c>
      <c r="K22" s="425">
        <v>54481</v>
      </c>
      <c r="L22" s="426">
        <v>1459.60240212184</v>
      </c>
      <c r="M22" s="427">
        <v>38606</v>
      </c>
      <c r="N22" s="428">
        <v>1189.391705693416</v>
      </c>
      <c r="P22" s="38">
        <v>0</v>
      </c>
      <c r="R22" s="200"/>
      <c r="S22" s="193"/>
      <c r="T22" s="200"/>
      <c r="U22" s="193"/>
      <c r="V22" s="200"/>
      <c r="W22" s="193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1879307</v>
      </c>
      <c r="D23" s="239">
        <v>1501.2778237829141</v>
      </c>
      <c r="E23" s="425">
        <v>952087</v>
      </c>
      <c r="F23" s="426">
        <v>1747.0898671549962</v>
      </c>
      <c r="G23" s="427">
        <v>927220</v>
      </c>
      <c r="H23" s="428">
        <v>1248.8733772243891</v>
      </c>
      <c r="I23" s="238">
        <v>19</v>
      </c>
      <c r="J23" s="239">
        <v>909.99052631578968</v>
      </c>
      <c r="K23" s="425">
        <v>14</v>
      </c>
      <c r="L23" s="426">
        <v>991.87714285714299</v>
      </c>
      <c r="M23" s="427">
        <v>5</v>
      </c>
      <c r="N23" s="428">
        <v>680.70799999999997</v>
      </c>
      <c r="P23" s="38">
        <v>0</v>
      </c>
      <c r="R23" s="200"/>
      <c r="S23" s="193"/>
      <c r="T23" s="200"/>
      <c r="U23" s="193"/>
      <c r="V23" s="200"/>
      <c r="W23" s="193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1680431</v>
      </c>
      <c r="D24" s="239">
        <v>1387.7177382469145</v>
      </c>
      <c r="E24" s="425">
        <v>811930</v>
      </c>
      <c r="F24" s="426">
        <v>1712.6698023474955</v>
      </c>
      <c r="G24" s="427">
        <v>868498</v>
      </c>
      <c r="H24" s="428">
        <v>1083.9315892149418</v>
      </c>
      <c r="I24" s="238">
        <v>41</v>
      </c>
      <c r="J24" s="239">
        <v>643.90804878048777</v>
      </c>
      <c r="K24" s="425">
        <v>6</v>
      </c>
      <c r="L24" s="426">
        <v>652.81166666666661</v>
      </c>
      <c r="M24" s="427">
        <v>35</v>
      </c>
      <c r="N24" s="428">
        <v>642.38171428571434</v>
      </c>
      <c r="P24" s="38">
        <v>0</v>
      </c>
      <c r="R24" s="200"/>
      <c r="S24" s="193"/>
      <c r="T24" s="200"/>
      <c r="U24" s="193"/>
      <c r="V24" s="200"/>
      <c r="W24" s="193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1351430</v>
      </c>
      <c r="D25" s="239">
        <v>1214.8129597611423</v>
      </c>
      <c r="E25" s="425">
        <v>578757</v>
      </c>
      <c r="F25" s="426">
        <v>1568.0652053106919</v>
      </c>
      <c r="G25" s="427">
        <v>772670</v>
      </c>
      <c r="H25" s="428">
        <v>950.21446678400923</v>
      </c>
      <c r="I25" s="238">
        <v>135</v>
      </c>
      <c r="J25" s="239">
        <v>510.8584444444441</v>
      </c>
      <c r="K25" s="425">
        <v>25</v>
      </c>
      <c r="L25" s="426">
        <v>514.43600000000004</v>
      </c>
      <c r="M25" s="427">
        <v>110</v>
      </c>
      <c r="N25" s="428">
        <v>510.04536363636322</v>
      </c>
      <c r="P25" s="38">
        <v>0</v>
      </c>
      <c r="R25" s="200"/>
      <c r="S25" s="193"/>
      <c r="T25" s="200"/>
      <c r="U25" s="193"/>
      <c r="V25" s="200"/>
      <c r="W25" s="193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1719766</v>
      </c>
      <c r="D26" s="239">
        <v>1017.926790726177</v>
      </c>
      <c r="E26" s="425">
        <v>557530</v>
      </c>
      <c r="F26" s="426">
        <v>1321.0010580237783</v>
      </c>
      <c r="G26" s="427">
        <v>1162216</v>
      </c>
      <c r="H26" s="428">
        <v>872.53873101041245</v>
      </c>
      <c r="I26" s="238">
        <v>1940</v>
      </c>
      <c r="J26" s="239">
        <v>526.13020618556459</v>
      </c>
      <c r="K26" s="425">
        <v>64</v>
      </c>
      <c r="L26" s="426">
        <v>541.92359374999978</v>
      </c>
      <c r="M26" s="427">
        <v>1876</v>
      </c>
      <c r="N26" s="428">
        <v>525.59141257995486</v>
      </c>
      <c r="P26" s="38">
        <v>0</v>
      </c>
      <c r="R26" s="200"/>
      <c r="S26" s="193"/>
      <c r="T26" s="200"/>
      <c r="U26" s="193"/>
      <c r="V26" s="200"/>
      <c r="W26" s="193"/>
      <c r="X26" s="200"/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81</v>
      </c>
      <c r="D27" s="239">
        <v>2223.044567901235</v>
      </c>
      <c r="E27" s="425">
        <v>61</v>
      </c>
      <c r="F27" s="426">
        <v>2425.4090163934434</v>
      </c>
      <c r="G27" s="427">
        <v>20</v>
      </c>
      <c r="H27" s="428">
        <v>1605.8330000000001</v>
      </c>
      <c r="I27" s="238">
        <v>2</v>
      </c>
      <c r="J27" s="239">
        <v>1174.93</v>
      </c>
      <c r="K27" s="425">
        <v>2</v>
      </c>
      <c r="L27" s="426">
        <v>1174.93</v>
      </c>
      <c r="M27" s="427">
        <v>0</v>
      </c>
      <c r="N27" s="428">
        <v>0</v>
      </c>
      <c r="P27" s="38">
        <v>0</v>
      </c>
      <c r="R27" s="200"/>
      <c r="S27" s="193"/>
      <c r="T27" s="200"/>
      <c r="U27" s="193"/>
      <c r="V27" s="200"/>
      <c r="W27" s="193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30" t="s">
        <v>27</v>
      </c>
      <c r="C28" s="432">
        <v>72.68771018455756</v>
      </c>
      <c r="D28" s="431" t="s">
        <v>240</v>
      </c>
      <c r="E28" s="432">
        <v>71.044663721812455</v>
      </c>
      <c r="F28" s="431" t="s">
        <v>240</v>
      </c>
      <c r="G28" s="432">
        <v>74.158958822304015</v>
      </c>
      <c r="H28" s="431" t="s">
        <v>240</v>
      </c>
      <c r="I28" s="432">
        <v>56.011268571318205</v>
      </c>
      <c r="J28" s="431" t="s">
        <v>240</v>
      </c>
      <c r="K28" s="432">
        <v>55.908598414921634</v>
      </c>
      <c r="L28" s="431" t="s">
        <v>240</v>
      </c>
      <c r="M28" s="432">
        <v>56.175754590867513</v>
      </c>
      <c r="N28" s="431" t="s">
        <v>240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41" t="s">
        <v>0</v>
      </c>
      <c r="C30" s="542" t="s">
        <v>29</v>
      </c>
      <c r="D30" s="542"/>
      <c r="E30" s="542"/>
      <c r="F30" s="542"/>
      <c r="G30" s="542"/>
      <c r="H30" s="542"/>
      <c r="I30" s="542" t="s">
        <v>30</v>
      </c>
      <c r="J30" s="542"/>
      <c r="K30" s="542"/>
      <c r="L30" s="542"/>
      <c r="M30" s="542"/>
      <c r="N30" s="542"/>
    </row>
    <row r="31" spans="1:33" ht="14.25" customHeight="1">
      <c r="B31" s="541"/>
      <c r="C31" s="543" t="s">
        <v>6</v>
      </c>
      <c r="D31" s="543"/>
      <c r="E31" s="544" t="s">
        <v>3</v>
      </c>
      <c r="F31" s="544"/>
      <c r="G31" s="545" t="s">
        <v>4</v>
      </c>
      <c r="H31" s="545"/>
      <c r="I31" s="543" t="s">
        <v>6</v>
      </c>
      <c r="J31" s="543"/>
      <c r="K31" s="544" t="s">
        <v>3</v>
      </c>
      <c r="L31" s="544"/>
      <c r="M31" s="545" t="s">
        <v>4</v>
      </c>
      <c r="N31" s="545"/>
    </row>
    <row r="32" spans="1:33" ht="14.25" customHeight="1">
      <c r="B32" s="541"/>
      <c r="C32" s="442" t="s">
        <v>7</v>
      </c>
      <c r="D32" s="443" t="s">
        <v>8</v>
      </c>
      <c r="E32" s="439" t="s">
        <v>7</v>
      </c>
      <c r="F32" s="440" t="s">
        <v>8</v>
      </c>
      <c r="G32" s="441" t="s">
        <v>7</v>
      </c>
      <c r="H32" s="441" t="s">
        <v>8</v>
      </c>
      <c r="I32" s="442" t="s">
        <v>7</v>
      </c>
      <c r="J32" s="443" t="s">
        <v>8</v>
      </c>
      <c r="K32" s="439" t="s">
        <v>7</v>
      </c>
      <c r="L32" s="440" t="s">
        <v>8</v>
      </c>
      <c r="M32" s="441" t="s">
        <v>7</v>
      </c>
      <c r="N32" s="441" t="s">
        <v>8</v>
      </c>
    </row>
    <row r="33" spans="2:33" ht="14.25" customHeight="1">
      <c r="B33" s="241" t="s">
        <v>6</v>
      </c>
      <c r="C33" s="437">
        <v>6603397</v>
      </c>
      <c r="D33" s="438">
        <v>1507.5537723598932</v>
      </c>
      <c r="E33" s="433">
        <v>3855146</v>
      </c>
      <c r="F33" s="434">
        <v>1724.3231179078568</v>
      </c>
      <c r="G33" s="435">
        <v>2748232</v>
      </c>
      <c r="H33" s="436">
        <v>1203.4785051807846</v>
      </c>
      <c r="I33" s="437">
        <v>2348668</v>
      </c>
      <c r="J33" s="438">
        <v>935.82771210319868</v>
      </c>
      <c r="K33" s="433">
        <v>213309</v>
      </c>
      <c r="L33" s="434">
        <v>642.41806665447803</v>
      </c>
      <c r="M33" s="435">
        <v>2135351</v>
      </c>
      <c r="N33" s="436">
        <v>965.13761396135601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25">
        <v>0</v>
      </c>
      <c r="F34" s="426">
        <v>0</v>
      </c>
      <c r="G34" s="427">
        <v>0</v>
      </c>
      <c r="H34" s="428">
        <v>0</v>
      </c>
      <c r="I34" s="238">
        <v>0</v>
      </c>
      <c r="J34" s="239">
        <v>0</v>
      </c>
      <c r="K34" s="425">
        <v>0</v>
      </c>
      <c r="L34" s="426">
        <v>0</v>
      </c>
      <c r="M34" s="427">
        <v>0</v>
      </c>
      <c r="N34" s="428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25">
        <v>0</v>
      </c>
      <c r="F35" s="426">
        <v>0</v>
      </c>
      <c r="G35" s="427">
        <v>0</v>
      </c>
      <c r="H35" s="428">
        <v>0</v>
      </c>
      <c r="I35" s="238">
        <v>0</v>
      </c>
      <c r="J35" s="239">
        <v>0</v>
      </c>
      <c r="K35" s="425">
        <v>0</v>
      </c>
      <c r="L35" s="426">
        <v>0</v>
      </c>
      <c r="M35" s="427">
        <v>0</v>
      </c>
      <c r="N35" s="428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25">
        <v>0</v>
      </c>
      <c r="F36" s="426">
        <v>0</v>
      </c>
      <c r="G36" s="427">
        <v>0</v>
      </c>
      <c r="H36" s="428">
        <v>0</v>
      </c>
      <c r="I36" s="238">
        <v>0</v>
      </c>
      <c r="J36" s="239">
        <v>0</v>
      </c>
      <c r="K36" s="425">
        <v>0</v>
      </c>
      <c r="L36" s="426">
        <v>0</v>
      </c>
      <c r="M36" s="427">
        <v>0</v>
      </c>
      <c r="N36" s="428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25">
        <v>0</v>
      </c>
      <c r="F37" s="426">
        <v>0</v>
      </c>
      <c r="G37" s="427">
        <v>0</v>
      </c>
      <c r="H37" s="428">
        <v>0</v>
      </c>
      <c r="I37" s="238">
        <v>1</v>
      </c>
      <c r="J37" s="239">
        <v>488.83</v>
      </c>
      <c r="K37" s="425">
        <v>0</v>
      </c>
      <c r="L37" s="426">
        <v>0</v>
      </c>
      <c r="M37" s="427">
        <v>1</v>
      </c>
      <c r="N37" s="428">
        <v>488.83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25">
        <v>0</v>
      </c>
      <c r="F38" s="426">
        <v>0</v>
      </c>
      <c r="G38" s="427">
        <v>0</v>
      </c>
      <c r="H38" s="428">
        <v>0</v>
      </c>
      <c r="I38" s="238">
        <v>22</v>
      </c>
      <c r="J38" s="239">
        <v>909.72227272727253</v>
      </c>
      <c r="K38" s="425">
        <v>0</v>
      </c>
      <c r="L38" s="426">
        <v>0</v>
      </c>
      <c r="M38" s="427">
        <v>22</v>
      </c>
      <c r="N38" s="428">
        <v>909.72227272727253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25">
        <v>0</v>
      </c>
      <c r="F39" s="426">
        <v>0</v>
      </c>
      <c r="G39" s="427">
        <v>0</v>
      </c>
      <c r="H39" s="428">
        <v>0</v>
      </c>
      <c r="I39" s="238">
        <v>177</v>
      </c>
      <c r="J39" s="239">
        <v>923.80033898305089</v>
      </c>
      <c r="K39" s="425">
        <v>20</v>
      </c>
      <c r="L39" s="426">
        <v>853.20249999999999</v>
      </c>
      <c r="M39" s="427">
        <v>157</v>
      </c>
      <c r="N39" s="428">
        <v>932.793694267516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25">
        <v>0</v>
      </c>
      <c r="F40" s="426">
        <v>0</v>
      </c>
      <c r="G40" s="427">
        <v>0</v>
      </c>
      <c r="H40" s="428">
        <v>0</v>
      </c>
      <c r="I40" s="238">
        <v>833</v>
      </c>
      <c r="J40" s="239">
        <v>961.57240096038299</v>
      </c>
      <c r="K40" s="425">
        <v>109</v>
      </c>
      <c r="L40" s="426">
        <v>945.90100917431164</v>
      </c>
      <c r="M40" s="427">
        <v>724</v>
      </c>
      <c r="N40" s="428">
        <v>963.93176795579984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25">
        <v>0</v>
      </c>
      <c r="F41" s="426">
        <v>0</v>
      </c>
      <c r="G41" s="427">
        <v>0</v>
      </c>
      <c r="H41" s="428">
        <v>0</v>
      </c>
      <c r="I41" s="238">
        <v>3205</v>
      </c>
      <c r="J41" s="239">
        <v>980.60705460218458</v>
      </c>
      <c r="K41" s="425">
        <v>465</v>
      </c>
      <c r="L41" s="426">
        <v>857.92221505376392</v>
      </c>
      <c r="M41" s="427">
        <v>2740</v>
      </c>
      <c r="N41" s="428">
        <v>1001.4276569343072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25">
        <v>0</v>
      </c>
      <c r="F42" s="426">
        <v>0</v>
      </c>
      <c r="G42" s="427">
        <v>0</v>
      </c>
      <c r="H42" s="428">
        <v>0</v>
      </c>
      <c r="I42" s="238">
        <v>9079</v>
      </c>
      <c r="J42" s="239">
        <v>993.28930719242203</v>
      </c>
      <c r="K42" s="425">
        <v>1569</v>
      </c>
      <c r="L42" s="426">
        <v>879.45613129381786</v>
      </c>
      <c r="M42" s="427">
        <v>7510</v>
      </c>
      <c r="N42" s="428">
        <v>1017.0714980026629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39</v>
      </c>
      <c r="D43" s="239">
        <v>2459.2315384615385</v>
      </c>
      <c r="E43" s="425">
        <v>34</v>
      </c>
      <c r="F43" s="426">
        <v>2488.7241176470588</v>
      </c>
      <c r="G43" s="427">
        <v>5</v>
      </c>
      <c r="H43" s="428">
        <v>2258.6819999999998</v>
      </c>
      <c r="I43" s="238">
        <v>21854</v>
      </c>
      <c r="J43" s="239">
        <v>984.30682941337989</v>
      </c>
      <c r="K43" s="425">
        <v>4092</v>
      </c>
      <c r="L43" s="426">
        <v>873.81503910068386</v>
      </c>
      <c r="M43" s="427">
        <v>17762</v>
      </c>
      <c r="N43" s="428">
        <v>1009.7618685958792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389</v>
      </c>
      <c r="D44" s="239">
        <v>2633.5957840616948</v>
      </c>
      <c r="E44" s="425">
        <v>302</v>
      </c>
      <c r="F44" s="426">
        <v>2702.8791059602631</v>
      </c>
      <c r="G44" s="427">
        <v>87</v>
      </c>
      <c r="H44" s="428">
        <v>2393.0950574712638</v>
      </c>
      <c r="I44" s="238">
        <v>43675</v>
      </c>
      <c r="J44" s="239">
        <v>959.68842564396175</v>
      </c>
      <c r="K44" s="425">
        <v>7899</v>
      </c>
      <c r="L44" s="426">
        <v>865.14719204962637</v>
      </c>
      <c r="M44" s="427">
        <v>35776</v>
      </c>
      <c r="N44" s="428">
        <v>980.56222942755005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9123</v>
      </c>
      <c r="D45" s="239">
        <v>2748.4509492491525</v>
      </c>
      <c r="E45" s="425">
        <v>8263</v>
      </c>
      <c r="F45" s="426">
        <v>2799.0645721892797</v>
      </c>
      <c r="G45" s="427">
        <v>860</v>
      </c>
      <c r="H45" s="428">
        <v>2262.1481976744185</v>
      </c>
      <c r="I45" s="238">
        <v>83674</v>
      </c>
      <c r="J45" s="239">
        <v>925.72064440566874</v>
      </c>
      <c r="K45" s="425">
        <v>13529</v>
      </c>
      <c r="L45" s="426">
        <v>820.73980338531965</v>
      </c>
      <c r="M45" s="427">
        <v>70145</v>
      </c>
      <c r="N45" s="428">
        <v>945.96849953667311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202293</v>
      </c>
      <c r="D46" s="239">
        <v>2069.646678530647</v>
      </c>
      <c r="E46" s="425">
        <v>147802</v>
      </c>
      <c r="F46" s="426">
        <v>2164.4199933695086</v>
      </c>
      <c r="G46" s="427">
        <v>54491</v>
      </c>
      <c r="H46" s="428">
        <v>1812.5824756381801</v>
      </c>
      <c r="I46" s="238">
        <v>139002</v>
      </c>
      <c r="J46" s="239">
        <v>945.9679129796682</v>
      </c>
      <c r="K46" s="425">
        <v>20310</v>
      </c>
      <c r="L46" s="426">
        <v>798.48655933037958</v>
      </c>
      <c r="M46" s="427">
        <v>118692</v>
      </c>
      <c r="N46" s="428">
        <v>971.20420769723171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1643652</v>
      </c>
      <c r="D47" s="239">
        <v>1650.2591837444934</v>
      </c>
      <c r="E47" s="425">
        <v>950367</v>
      </c>
      <c r="F47" s="426">
        <v>1782.4648207797663</v>
      </c>
      <c r="G47" s="427">
        <v>693285</v>
      </c>
      <c r="H47" s="428">
        <v>1469.0294230367017</v>
      </c>
      <c r="I47" s="238">
        <v>206595</v>
      </c>
      <c r="J47" s="239">
        <v>955.39498134030339</v>
      </c>
      <c r="K47" s="425">
        <v>27143</v>
      </c>
      <c r="L47" s="426">
        <v>724.80280403787344</v>
      </c>
      <c r="M47" s="427">
        <v>179451</v>
      </c>
      <c r="N47" s="428">
        <v>990.27266317824922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1593215</v>
      </c>
      <c r="D48" s="239">
        <v>1600.3389253365035</v>
      </c>
      <c r="E48" s="425">
        <v>915073</v>
      </c>
      <c r="F48" s="426">
        <v>1790.1800765294122</v>
      </c>
      <c r="G48" s="427">
        <v>678142</v>
      </c>
      <c r="H48" s="428">
        <v>1344.1705833881374</v>
      </c>
      <c r="I48" s="238">
        <v>269354</v>
      </c>
      <c r="J48" s="239">
        <v>957.49428358219961</v>
      </c>
      <c r="K48" s="425">
        <v>29821</v>
      </c>
      <c r="L48" s="426">
        <v>652.54968612722632</v>
      </c>
      <c r="M48" s="427">
        <v>239533</v>
      </c>
      <c r="N48" s="428">
        <v>995.45879302642959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1301282</v>
      </c>
      <c r="D49" s="239">
        <v>1511.8912038666492</v>
      </c>
      <c r="E49" s="425">
        <v>776907</v>
      </c>
      <c r="F49" s="426">
        <v>1762.3989178498869</v>
      </c>
      <c r="G49" s="427">
        <v>524373</v>
      </c>
      <c r="H49" s="428">
        <v>1140.7415115766817</v>
      </c>
      <c r="I49" s="238">
        <v>367991</v>
      </c>
      <c r="J49" s="239">
        <v>966.89806356676979</v>
      </c>
      <c r="K49" s="425">
        <v>31195</v>
      </c>
      <c r="L49" s="426">
        <v>589.4058009296358</v>
      </c>
      <c r="M49" s="427">
        <v>336795</v>
      </c>
      <c r="N49" s="428">
        <v>1001.8630905149994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926307</v>
      </c>
      <c r="D50" s="239">
        <v>1339.8901207698971</v>
      </c>
      <c r="E50" s="425">
        <v>548057</v>
      </c>
      <c r="F50" s="426">
        <v>1624.8799883771217</v>
      </c>
      <c r="G50" s="427">
        <v>378247</v>
      </c>
      <c r="H50" s="428">
        <v>926.95776616866942</v>
      </c>
      <c r="I50" s="238">
        <v>418547</v>
      </c>
      <c r="J50" s="239">
        <v>945.17112938331798</v>
      </c>
      <c r="K50" s="425">
        <v>28932</v>
      </c>
      <c r="L50" s="426">
        <v>541.97410376054199</v>
      </c>
      <c r="M50" s="427">
        <v>389615</v>
      </c>
      <c r="N50" s="428">
        <v>975.11170237285421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927019</v>
      </c>
      <c r="D51" s="239">
        <v>1121.0640608229146</v>
      </c>
      <c r="E51" s="425">
        <v>508282</v>
      </c>
      <c r="F51" s="426">
        <v>1399.9089181399245</v>
      </c>
      <c r="G51" s="427">
        <v>418723</v>
      </c>
      <c r="H51" s="428">
        <v>782.58201495977141</v>
      </c>
      <c r="I51" s="238">
        <v>784658</v>
      </c>
      <c r="J51" s="239">
        <v>899.41467771946134</v>
      </c>
      <c r="K51" s="425">
        <v>48225</v>
      </c>
      <c r="L51" s="426">
        <v>501.9009343701411</v>
      </c>
      <c r="M51" s="427">
        <v>736427</v>
      </c>
      <c r="N51" s="428">
        <v>925.44562998097172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78</v>
      </c>
      <c r="D52" s="239">
        <v>2264.6710256410265</v>
      </c>
      <c r="E52" s="425">
        <v>59</v>
      </c>
      <c r="F52" s="426">
        <v>2467.7981355932211</v>
      </c>
      <c r="G52" s="427">
        <v>19</v>
      </c>
      <c r="H52" s="428">
        <v>1633.9078947368421</v>
      </c>
      <c r="I52" s="238">
        <v>1</v>
      </c>
      <c r="J52" s="239">
        <v>1072.4100000000001</v>
      </c>
      <c r="K52" s="425">
        <v>0</v>
      </c>
      <c r="L52" s="426">
        <v>0</v>
      </c>
      <c r="M52" s="427">
        <v>1</v>
      </c>
      <c r="N52" s="428">
        <v>1072.4100000000001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30" t="s">
        <v>27</v>
      </c>
      <c r="C53" s="432">
        <v>75.265197698308981</v>
      </c>
      <c r="D53" s="431" t="s">
        <v>240</v>
      </c>
      <c r="E53" s="432">
        <v>75.042507990092048</v>
      </c>
      <c r="F53" s="431" t="s">
        <v>240</v>
      </c>
      <c r="G53" s="432">
        <v>75.577485078485552</v>
      </c>
      <c r="H53" s="431" t="s">
        <v>240</v>
      </c>
      <c r="I53" s="432">
        <v>78.299027490912934</v>
      </c>
      <c r="J53" s="431" t="s">
        <v>240</v>
      </c>
      <c r="K53" s="432">
        <v>74.11618825272258</v>
      </c>
      <c r="L53" s="431" t="s">
        <v>240</v>
      </c>
      <c r="M53" s="432">
        <v>78.7168468869272</v>
      </c>
      <c r="N53" s="431" t="s">
        <v>240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41" t="s">
        <v>0</v>
      </c>
      <c r="C55" s="542" t="s">
        <v>31</v>
      </c>
      <c r="D55" s="542"/>
      <c r="E55" s="542"/>
      <c r="F55" s="542"/>
      <c r="G55" s="542"/>
      <c r="H55" s="542"/>
      <c r="I55" s="542" t="s">
        <v>1</v>
      </c>
      <c r="J55" s="542"/>
      <c r="K55" s="542"/>
      <c r="L55" s="542"/>
      <c r="M55" s="542"/>
      <c r="N55" s="542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41"/>
      <c r="C56" s="543" t="s">
        <v>6</v>
      </c>
      <c r="D56" s="543"/>
      <c r="E56" s="544" t="s">
        <v>3</v>
      </c>
      <c r="F56" s="544"/>
      <c r="G56" s="545" t="s">
        <v>4</v>
      </c>
      <c r="H56" s="545"/>
      <c r="I56" s="543" t="s">
        <v>6</v>
      </c>
      <c r="J56" s="543"/>
      <c r="K56" s="544" t="s">
        <v>3</v>
      </c>
      <c r="L56" s="544"/>
      <c r="M56" s="545" t="s">
        <v>4</v>
      </c>
      <c r="N56" s="545"/>
    </row>
    <row r="57" spans="2:33" ht="14.25" customHeight="1">
      <c r="B57" s="541"/>
      <c r="C57" s="442" t="s">
        <v>7</v>
      </c>
      <c r="D57" s="443" t="s">
        <v>8</v>
      </c>
      <c r="E57" s="439" t="s">
        <v>7</v>
      </c>
      <c r="F57" s="440" t="s">
        <v>8</v>
      </c>
      <c r="G57" s="441" t="s">
        <v>7</v>
      </c>
      <c r="H57" s="441" t="s">
        <v>8</v>
      </c>
      <c r="I57" s="442" t="s">
        <v>7</v>
      </c>
      <c r="J57" s="443" t="s">
        <v>8</v>
      </c>
      <c r="K57" s="439" t="s">
        <v>7</v>
      </c>
      <c r="L57" s="440" t="s">
        <v>8</v>
      </c>
      <c r="M57" s="441" t="s">
        <v>7</v>
      </c>
      <c r="N57" s="441" t="s">
        <v>8</v>
      </c>
    </row>
    <row r="58" spans="2:33" ht="14.25" customHeight="1">
      <c r="B58" s="241" t="s">
        <v>6</v>
      </c>
      <c r="C58" s="437">
        <v>340047</v>
      </c>
      <c r="D58" s="438">
        <v>525.81285066476119</v>
      </c>
      <c r="E58" s="433">
        <v>178367</v>
      </c>
      <c r="F58" s="434">
        <v>529.20712822439157</v>
      </c>
      <c r="G58" s="435">
        <v>161665</v>
      </c>
      <c r="H58" s="436">
        <v>522.08648786069955</v>
      </c>
      <c r="I58" s="437">
        <v>46648</v>
      </c>
      <c r="J58" s="438">
        <v>782.5374423340761</v>
      </c>
      <c r="K58" s="433">
        <v>16413</v>
      </c>
      <c r="L58" s="434">
        <v>752.82908974593283</v>
      </c>
      <c r="M58" s="435">
        <v>30235</v>
      </c>
      <c r="N58" s="436">
        <v>798.66455300148789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2182</v>
      </c>
      <c r="D59" s="239">
        <v>367.86214023831349</v>
      </c>
      <c r="E59" s="425">
        <v>1118</v>
      </c>
      <c r="F59" s="426">
        <v>365.83126118067992</v>
      </c>
      <c r="G59" s="427">
        <v>1064</v>
      </c>
      <c r="H59" s="428">
        <v>369.99609022556382</v>
      </c>
      <c r="I59" s="238">
        <v>1</v>
      </c>
      <c r="J59" s="239">
        <v>367.05</v>
      </c>
      <c r="K59" s="425">
        <v>1</v>
      </c>
      <c r="L59" s="426">
        <v>367.05</v>
      </c>
      <c r="M59" s="427">
        <v>0</v>
      </c>
      <c r="N59" s="428">
        <v>0</v>
      </c>
    </row>
    <row r="60" spans="2:33" ht="14.25" customHeight="1">
      <c r="B60" s="240" t="s">
        <v>10</v>
      </c>
      <c r="C60" s="238">
        <v>10495</v>
      </c>
      <c r="D60" s="239">
        <v>369.69015245354916</v>
      </c>
      <c r="E60" s="425">
        <v>5381</v>
      </c>
      <c r="F60" s="426">
        <v>370.46267422412177</v>
      </c>
      <c r="G60" s="427">
        <v>5114</v>
      </c>
      <c r="H60" s="428">
        <v>368.87729761439175</v>
      </c>
      <c r="I60" s="238">
        <v>0</v>
      </c>
      <c r="J60" s="239">
        <v>0</v>
      </c>
      <c r="K60" s="425">
        <v>0</v>
      </c>
      <c r="L60" s="426">
        <v>0</v>
      </c>
      <c r="M60" s="427">
        <v>0</v>
      </c>
      <c r="N60" s="428">
        <v>0</v>
      </c>
    </row>
    <row r="61" spans="2:33" ht="14.25" customHeight="1">
      <c r="B61" s="237" t="s">
        <v>11</v>
      </c>
      <c r="C61" s="238">
        <v>27093</v>
      </c>
      <c r="D61" s="239">
        <v>374.44989739047014</v>
      </c>
      <c r="E61" s="425">
        <v>13761</v>
      </c>
      <c r="F61" s="426">
        <v>374.68919409926639</v>
      </c>
      <c r="G61" s="427">
        <v>13332</v>
      </c>
      <c r="H61" s="428">
        <v>374.20290054005432</v>
      </c>
      <c r="I61" s="238">
        <v>9</v>
      </c>
      <c r="J61" s="239">
        <v>447.93666666666672</v>
      </c>
      <c r="K61" s="425">
        <v>5</v>
      </c>
      <c r="L61" s="426">
        <v>484.93799999999999</v>
      </c>
      <c r="M61" s="427">
        <v>4</v>
      </c>
      <c r="N61" s="428">
        <v>401.685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58869</v>
      </c>
      <c r="D62" s="239">
        <v>377.99702848697967</v>
      </c>
      <c r="E62" s="425">
        <v>30198</v>
      </c>
      <c r="F62" s="426">
        <v>379.66057520365615</v>
      </c>
      <c r="G62" s="427">
        <v>28660</v>
      </c>
      <c r="H62" s="428">
        <v>376.27736217725055</v>
      </c>
      <c r="I62" s="238">
        <v>34</v>
      </c>
      <c r="J62" s="239">
        <v>356.10205882352943</v>
      </c>
      <c r="K62" s="425">
        <v>16</v>
      </c>
      <c r="L62" s="426">
        <v>298.96437500000002</v>
      </c>
      <c r="M62" s="427">
        <v>18</v>
      </c>
      <c r="N62" s="428">
        <v>406.89111111111112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90054</v>
      </c>
      <c r="D63" s="239">
        <v>386.57704543940309</v>
      </c>
      <c r="E63" s="425">
        <v>44596</v>
      </c>
      <c r="F63" s="426">
        <v>386.8864458695848</v>
      </c>
      <c r="G63" s="427">
        <v>45455</v>
      </c>
      <c r="H63" s="428">
        <v>386.27241601583989</v>
      </c>
      <c r="I63" s="238">
        <v>21</v>
      </c>
      <c r="J63" s="239">
        <v>517.77666666666676</v>
      </c>
      <c r="K63" s="425">
        <v>11</v>
      </c>
      <c r="L63" s="426">
        <v>648.23454545454547</v>
      </c>
      <c r="M63" s="427">
        <v>10</v>
      </c>
      <c r="N63" s="428">
        <v>374.27300000000002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5832</v>
      </c>
      <c r="D64" s="239">
        <v>442.66296639231814</v>
      </c>
      <c r="E64" s="425">
        <v>2968</v>
      </c>
      <c r="F64" s="426">
        <v>446.63823787061989</v>
      </c>
      <c r="G64" s="427">
        <v>2864</v>
      </c>
      <c r="H64" s="428">
        <v>438.54334148044683</v>
      </c>
      <c r="I64" s="238">
        <v>135</v>
      </c>
      <c r="J64" s="239">
        <v>337.46888888888878</v>
      </c>
      <c r="K64" s="425">
        <v>66</v>
      </c>
      <c r="L64" s="426">
        <v>335.49015151515141</v>
      </c>
      <c r="M64" s="427">
        <v>69</v>
      </c>
      <c r="N64" s="428">
        <v>339.36159420289857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3334</v>
      </c>
      <c r="D65" s="239">
        <v>432.66087582483505</v>
      </c>
      <c r="E65" s="425">
        <v>2024</v>
      </c>
      <c r="F65" s="426">
        <v>437.68749011857705</v>
      </c>
      <c r="G65" s="427">
        <v>1310</v>
      </c>
      <c r="H65" s="428">
        <v>424.89456488549627</v>
      </c>
      <c r="I65" s="238">
        <v>113</v>
      </c>
      <c r="J65" s="239">
        <v>329.22716814159293</v>
      </c>
      <c r="K65" s="425">
        <v>62</v>
      </c>
      <c r="L65" s="426">
        <v>344.99032258064517</v>
      </c>
      <c r="M65" s="427">
        <v>51</v>
      </c>
      <c r="N65" s="428">
        <v>310.06411764705871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5025</v>
      </c>
      <c r="D66" s="239">
        <v>480.00387661691553</v>
      </c>
      <c r="E66" s="425">
        <v>3081</v>
      </c>
      <c r="F66" s="426">
        <v>478.24892567348274</v>
      </c>
      <c r="G66" s="427">
        <v>1944</v>
      </c>
      <c r="H66" s="428">
        <v>482.78525720164612</v>
      </c>
      <c r="I66" s="238">
        <v>129</v>
      </c>
      <c r="J66" s="239">
        <v>369.74620155038758</v>
      </c>
      <c r="K66" s="425">
        <v>80</v>
      </c>
      <c r="L66" s="426">
        <v>372.98449999999997</v>
      </c>
      <c r="M66" s="427">
        <v>49</v>
      </c>
      <c r="N66" s="428">
        <v>364.4591836734694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8340</v>
      </c>
      <c r="D67" s="239">
        <v>523.7868081534773</v>
      </c>
      <c r="E67" s="425">
        <v>5017</v>
      </c>
      <c r="F67" s="426">
        <v>517.23731512856273</v>
      </c>
      <c r="G67" s="427">
        <v>3323</v>
      </c>
      <c r="H67" s="428">
        <v>533.67510382184787</v>
      </c>
      <c r="I67" s="238">
        <v>192</v>
      </c>
      <c r="J67" s="239">
        <v>352.89661458333336</v>
      </c>
      <c r="K67" s="425">
        <v>98</v>
      </c>
      <c r="L67" s="426">
        <v>369.67234693877566</v>
      </c>
      <c r="M67" s="427">
        <v>94</v>
      </c>
      <c r="N67" s="428">
        <v>335.40702127659574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14671</v>
      </c>
      <c r="D68" s="239">
        <v>591.89298139186178</v>
      </c>
      <c r="E68" s="425">
        <v>8616</v>
      </c>
      <c r="F68" s="426">
        <v>594.64251973073465</v>
      </c>
      <c r="G68" s="427">
        <v>6055</v>
      </c>
      <c r="H68" s="428">
        <v>587.98050867051938</v>
      </c>
      <c r="I68" s="238">
        <v>984</v>
      </c>
      <c r="J68" s="239">
        <v>656.93962398373958</v>
      </c>
      <c r="K68" s="425">
        <v>469</v>
      </c>
      <c r="L68" s="426">
        <v>657.07471215351791</v>
      </c>
      <c r="M68" s="427">
        <v>515</v>
      </c>
      <c r="N68" s="428">
        <v>656.81660194174719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21126</v>
      </c>
      <c r="D69" s="239">
        <v>667.52166477326523</v>
      </c>
      <c r="E69" s="425">
        <v>12411</v>
      </c>
      <c r="F69" s="426">
        <v>666.16881878978336</v>
      </c>
      <c r="G69" s="427">
        <v>8715</v>
      </c>
      <c r="H69" s="428">
        <v>669.44824784853711</v>
      </c>
      <c r="I69" s="238">
        <v>4230</v>
      </c>
      <c r="J69" s="239">
        <v>731.80377068558005</v>
      </c>
      <c r="K69" s="425">
        <v>2103</v>
      </c>
      <c r="L69" s="426">
        <v>711.94804089396177</v>
      </c>
      <c r="M69" s="427">
        <v>2127</v>
      </c>
      <c r="N69" s="428">
        <v>751.43545839210242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25170</v>
      </c>
      <c r="D70" s="239">
        <v>746.18695828367083</v>
      </c>
      <c r="E70" s="425">
        <v>14647</v>
      </c>
      <c r="F70" s="426">
        <v>741.69076193077092</v>
      </c>
      <c r="G70" s="427">
        <v>10522</v>
      </c>
      <c r="H70" s="428">
        <v>752.47244630298349</v>
      </c>
      <c r="I70" s="238">
        <v>8827</v>
      </c>
      <c r="J70" s="239">
        <v>775.30234281182641</v>
      </c>
      <c r="K70" s="425">
        <v>4140</v>
      </c>
      <c r="L70" s="426">
        <v>761.51730917874363</v>
      </c>
      <c r="M70" s="427">
        <v>4687</v>
      </c>
      <c r="N70" s="428">
        <v>787.47858331555221</v>
      </c>
      <c r="R70" s="200"/>
      <c r="S70" s="193"/>
      <c r="T70" s="200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24187</v>
      </c>
      <c r="D71" s="239">
        <v>799.07331004258526</v>
      </c>
      <c r="E71" s="425">
        <v>13726</v>
      </c>
      <c r="F71" s="426">
        <v>793.99276336879041</v>
      </c>
      <c r="G71" s="427">
        <v>10461</v>
      </c>
      <c r="H71" s="428">
        <v>805.73955453589451</v>
      </c>
      <c r="I71" s="238">
        <v>10257</v>
      </c>
      <c r="J71" s="239">
        <v>791.17729355561926</v>
      </c>
      <c r="K71" s="425">
        <v>4437</v>
      </c>
      <c r="L71" s="426">
        <v>757.47837277439612</v>
      </c>
      <c r="M71" s="427">
        <v>5820</v>
      </c>
      <c r="N71" s="428">
        <v>816.86837800687135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18256</v>
      </c>
      <c r="D72" s="239">
        <v>820.31806310254115</v>
      </c>
      <c r="E72" s="425">
        <v>9755</v>
      </c>
      <c r="F72" s="426">
        <v>814.45891542798597</v>
      </c>
      <c r="G72" s="427">
        <v>8501</v>
      </c>
      <c r="H72" s="428">
        <v>827.04150570520983</v>
      </c>
      <c r="I72" s="238">
        <v>6703</v>
      </c>
      <c r="J72" s="239">
        <v>867.14941667909977</v>
      </c>
      <c r="K72" s="425">
        <v>2290</v>
      </c>
      <c r="L72" s="426">
        <v>834.78717903930169</v>
      </c>
      <c r="M72" s="427">
        <v>4413</v>
      </c>
      <c r="N72" s="428">
        <v>883.94287332880242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11984</v>
      </c>
      <c r="D73" s="239">
        <v>814.13162967289679</v>
      </c>
      <c r="E73" s="425">
        <v>5932</v>
      </c>
      <c r="F73" s="426">
        <v>801.01410148347884</v>
      </c>
      <c r="G73" s="427">
        <v>6052</v>
      </c>
      <c r="H73" s="428">
        <v>826.98906146728336</v>
      </c>
      <c r="I73" s="238">
        <v>4735</v>
      </c>
      <c r="J73" s="239">
        <v>844.60057444561801</v>
      </c>
      <c r="K73" s="425">
        <v>1247</v>
      </c>
      <c r="L73" s="426">
        <v>810.67446672012841</v>
      </c>
      <c r="M73" s="427">
        <v>3488</v>
      </c>
      <c r="N73" s="428">
        <v>856.72954701834897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7268</v>
      </c>
      <c r="D74" s="239">
        <v>783.43098789212991</v>
      </c>
      <c r="E74" s="425">
        <v>3071</v>
      </c>
      <c r="F74" s="426">
        <v>778.99525561706287</v>
      </c>
      <c r="G74" s="427">
        <v>4197</v>
      </c>
      <c r="H74" s="428">
        <v>786.67667143197514</v>
      </c>
      <c r="I74" s="238">
        <v>3849</v>
      </c>
      <c r="J74" s="239">
        <v>789.01924915562438</v>
      </c>
      <c r="K74" s="425">
        <v>751</v>
      </c>
      <c r="L74" s="426">
        <v>752.61157123834892</v>
      </c>
      <c r="M74" s="427">
        <v>3098</v>
      </c>
      <c r="N74" s="428">
        <v>797.84499677211056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3755</v>
      </c>
      <c r="D75" s="239">
        <v>766.92873768308937</v>
      </c>
      <c r="E75" s="425">
        <v>1409</v>
      </c>
      <c r="F75" s="426">
        <v>762.29996451383909</v>
      </c>
      <c r="G75" s="427">
        <v>2346</v>
      </c>
      <c r="H75" s="428">
        <v>769.70876385336805</v>
      </c>
      <c r="I75" s="238">
        <v>2686</v>
      </c>
      <c r="J75" s="239">
        <v>758.65827252419911</v>
      </c>
      <c r="K75" s="425">
        <v>334</v>
      </c>
      <c r="L75" s="426">
        <v>702.17341317365276</v>
      </c>
      <c r="M75" s="427">
        <v>2352</v>
      </c>
      <c r="N75" s="428">
        <v>766.67950680272054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2406</v>
      </c>
      <c r="D76" s="239">
        <v>791.10894014962651</v>
      </c>
      <c r="E76" s="425">
        <v>656</v>
      </c>
      <c r="F76" s="426">
        <v>792.37600609756123</v>
      </c>
      <c r="G76" s="427">
        <v>1750</v>
      </c>
      <c r="H76" s="428">
        <v>790.63397142857218</v>
      </c>
      <c r="I76" s="238">
        <v>3743</v>
      </c>
      <c r="J76" s="239">
        <v>718.98949505744042</v>
      </c>
      <c r="K76" s="425">
        <v>303</v>
      </c>
      <c r="L76" s="426">
        <v>628.91359735973606</v>
      </c>
      <c r="M76" s="427">
        <v>3440</v>
      </c>
      <c r="N76" s="428">
        <v>726.9235058139534</v>
      </c>
      <c r="R76" s="200"/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25">
        <v>0</v>
      </c>
      <c r="F77" s="426">
        <v>0</v>
      </c>
      <c r="G77" s="427">
        <v>0</v>
      </c>
      <c r="H77" s="428">
        <v>0</v>
      </c>
      <c r="I77" s="238">
        <v>0</v>
      </c>
      <c r="J77" s="239">
        <v>0</v>
      </c>
      <c r="K77" s="425">
        <v>0</v>
      </c>
      <c r="L77" s="426">
        <v>0</v>
      </c>
      <c r="M77" s="427">
        <v>0</v>
      </c>
      <c r="N77" s="428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30" t="s">
        <v>27</v>
      </c>
      <c r="C78" s="432">
        <v>35.599943537216916</v>
      </c>
      <c r="D78" s="431" t="s">
        <v>240</v>
      </c>
      <c r="E78" s="432">
        <v>35.943504123520604</v>
      </c>
      <c r="F78" s="431" t="s">
        <v>240</v>
      </c>
      <c r="G78" s="432">
        <v>35.222249713914579</v>
      </c>
      <c r="H78" s="431" t="s">
        <v>240</v>
      </c>
      <c r="I78" s="432">
        <v>65.860722860572807</v>
      </c>
      <c r="J78" s="431" t="s">
        <v>240</v>
      </c>
      <c r="K78" s="432">
        <v>61.526472917809052</v>
      </c>
      <c r="L78" s="431" t="s">
        <v>240</v>
      </c>
      <c r="M78" s="432">
        <v>68.213560443194979</v>
      </c>
      <c r="N78" s="431" t="s">
        <v>240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 ht="15">
      <c r="B80" s="595" t="s">
        <v>241</v>
      </c>
      <c r="C80" s="595"/>
      <c r="D80" s="595"/>
      <c r="E80" s="595"/>
      <c r="F80" s="595"/>
      <c r="G80" s="595"/>
      <c r="H80" s="595"/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1" spans="2:15">
      <c r="B81" s="595"/>
      <c r="C81" s="595"/>
      <c r="D81" s="595"/>
      <c r="E81" s="595"/>
      <c r="F81" s="595"/>
      <c r="G81" s="595"/>
      <c r="H81" s="595"/>
    </row>
    <row r="82" spans="2:15">
      <c r="B82" s="595"/>
      <c r="C82" s="595"/>
      <c r="D82" s="595"/>
      <c r="E82" s="595"/>
      <c r="F82" s="595"/>
      <c r="G82" s="595"/>
      <c r="H82" s="595"/>
    </row>
    <row r="83" spans="2:15">
      <c r="B83" s="595"/>
      <c r="C83" s="595"/>
      <c r="D83" s="595"/>
      <c r="E83" s="595"/>
      <c r="F83" s="595"/>
      <c r="G83" s="595"/>
      <c r="H83" s="595"/>
      <c r="O83" s="39"/>
    </row>
    <row r="84" spans="2:15">
      <c r="B84" s="595"/>
      <c r="C84" s="595"/>
      <c r="D84" s="595"/>
      <c r="E84" s="595"/>
      <c r="F84" s="595"/>
      <c r="G84" s="595"/>
      <c r="H84" s="595"/>
    </row>
  </sheetData>
  <mergeCells count="30"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0"/>
  <sheetViews>
    <sheetView showGridLines="0" showRowColHeaders="0" showZeros="0" showOutlineSymbols="0" zoomScaleNormal="100" workbookViewId="0">
      <pane ySplit="4" topLeftCell="A26" activePane="bottomLeft" state="frozen"/>
      <selection activeCell="Q29" sqref="Q29"/>
      <selection pane="bottomLeft" activeCell="T81" sqref="T81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1" width="11.85546875" style="26" bestFit="1" customWidth="1"/>
    <col min="12" max="13" width="11.85546875" style="26" hidden="1" customWidth="1"/>
    <col min="14" max="18" width="0" style="26" hidden="1" customWidth="1"/>
    <col min="19" max="16384" width="11.5703125" style="26"/>
  </cols>
  <sheetData>
    <row r="1" spans="1:11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11" ht="18.75">
      <c r="B2" s="41" t="s">
        <v>109</v>
      </c>
      <c r="C2" s="42"/>
      <c r="D2" s="42"/>
      <c r="E2" s="42"/>
      <c r="F2" s="42"/>
      <c r="G2" s="42"/>
      <c r="H2" s="42"/>
      <c r="I2" s="42"/>
      <c r="K2" s="7" t="s">
        <v>168</v>
      </c>
    </row>
    <row r="3" spans="1:11">
      <c r="A3" s="245"/>
      <c r="B3" s="245"/>
      <c r="C3" s="245"/>
      <c r="D3" s="245"/>
      <c r="E3" s="245"/>
      <c r="F3" s="245"/>
      <c r="G3" s="245"/>
      <c r="H3" s="245"/>
      <c r="I3" s="245"/>
    </row>
    <row r="4" spans="1:11" ht="32.1" customHeight="1">
      <c r="A4" s="245"/>
      <c r="B4" s="246" t="s">
        <v>214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11">
      <c r="D5" s="30"/>
    </row>
    <row r="6" spans="1:11">
      <c r="B6" s="44">
        <v>2010</v>
      </c>
      <c r="C6" s="44"/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11">
      <c r="B7" s="44">
        <v>2011</v>
      </c>
      <c r="C7" s="44"/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11">
      <c r="B8" s="44">
        <v>2012</v>
      </c>
      <c r="C8" s="44"/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11">
      <c r="B9" s="44">
        <v>2013</v>
      </c>
      <c r="C9" s="44"/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11">
      <c r="B10" s="44">
        <v>2014</v>
      </c>
      <c r="C10" s="44"/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11">
      <c r="B11" s="44">
        <v>2015</v>
      </c>
      <c r="C11" s="44"/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11">
      <c r="B12" s="44">
        <v>2016</v>
      </c>
      <c r="C12" s="44"/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11">
      <c r="B13" s="44">
        <v>2017</v>
      </c>
      <c r="C13" s="44"/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11">
      <c r="B14" s="44">
        <v>2018</v>
      </c>
      <c r="C14" s="44"/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11">
      <c r="B15" s="44">
        <v>2019</v>
      </c>
      <c r="C15" s="44"/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11">
      <c r="B16" s="44">
        <v>2020</v>
      </c>
      <c r="C16" s="44"/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7">
      <c r="B17" s="44">
        <v>2021</v>
      </c>
      <c r="C17" s="44"/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7">
      <c r="B18" s="44">
        <v>2022</v>
      </c>
      <c r="C18" s="44"/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7">
      <c r="B19" s="44">
        <v>2023</v>
      </c>
      <c r="C19" s="44"/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7">
      <c r="B20" s="44"/>
      <c r="C20" s="44"/>
      <c r="D20" s="45"/>
      <c r="E20" s="45"/>
      <c r="F20" s="45"/>
      <c r="G20" s="45"/>
      <c r="H20" s="45"/>
      <c r="I20" s="45"/>
    </row>
    <row r="21" spans="2:17">
      <c r="B21" s="44">
        <v>2024</v>
      </c>
      <c r="C21" s="44" t="s">
        <v>112</v>
      </c>
      <c r="D21" s="45">
        <v>945530</v>
      </c>
      <c r="E21" s="45">
        <v>6445599</v>
      </c>
      <c r="F21" s="45">
        <v>2354934</v>
      </c>
      <c r="G21" s="45">
        <v>340778</v>
      </c>
      <c r="H21" s="45">
        <v>45638</v>
      </c>
      <c r="I21" s="45">
        <v>10132479</v>
      </c>
    </row>
    <row r="22" spans="2:17">
      <c r="B22" s="44"/>
      <c r="C22" s="44" t="s">
        <v>113</v>
      </c>
      <c r="D22" s="45">
        <v>943561</v>
      </c>
      <c r="E22" s="45">
        <v>6450811</v>
      </c>
      <c r="F22" s="45">
        <v>2348534</v>
      </c>
      <c r="G22" s="45">
        <v>340382</v>
      </c>
      <c r="H22" s="45">
        <v>45474</v>
      </c>
      <c r="I22" s="45">
        <v>10128762</v>
      </c>
      <c r="J22" s="30"/>
    </row>
    <row r="23" spans="2:17">
      <c r="B23" s="44"/>
      <c r="C23" s="44" t="s">
        <v>114</v>
      </c>
      <c r="D23" s="45">
        <v>945077</v>
      </c>
      <c r="E23" s="45">
        <v>6458057</v>
      </c>
      <c r="F23" s="45">
        <v>2351928</v>
      </c>
      <c r="G23" s="45">
        <v>341283</v>
      </c>
      <c r="H23" s="45">
        <v>45737</v>
      </c>
      <c r="I23" s="45">
        <v>10142082</v>
      </c>
      <c r="J23" s="30"/>
    </row>
    <row r="24" spans="2:17">
      <c r="B24" s="44"/>
      <c r="C24" s="44" t="s">
        <v>115</v>
      </c>
      <c r="D24" s="45">
        <v>946558</v>
      </c>
      <c r="E24" s="45">
        <v>6464131</v>
      </c>
      <c r="F24" s="45">
        <v>2351785</v>
      </c>
      <c r="G24" s="45">
        <v>341436</v>
      </c>
      <c r="H24" s="45">
        <v>45924</v>
      </c>
      <c r="I24" s="45">
        <v>10149834</v>
      </c>
      <c r="J24" s="30"/>
    </row>
    <row r="25" spans="2:17">
      <c r="B25" s="44"/>
      <c r="C25" s="44" t="s">
        <v>116</v>
      </c>
      <c r="D25" s="45">
        <v>953936</v>
      </c>
      <c r="E25" s="45">
        <v>6460808</v>
      </c>
      <c r="F25" s="45">
        <v>2349184</v>
      </c>
      <c r="G25" s="45">
        <v>340503</v>
      </c>
      <c r="H25" s="45">
        <v>46097</v>
      </c>
      <c r="I25" s="45">
        <v>10150528</v>
      </c>
      <c r="J25" s="30"/>
    </row>
    <row r="26" spans="2:17">
      <c r="B26" s="44"/>
      <c r="C26" s="44" t="s">
        <v>117</v>
      </c>
      <c r="D26" s="45">
        <v>961167</v>
      </c>
      <c r="E26" s="45">
        <v>6465738</v>
      </c>
      <c r="F26" s="45">
        <v>2349364</v>
      </c>
      <c r="G26" s="45">
        <v>341262</v>
      </c>
      <c r="H26" s="45">
        <v>46088</v>
      </c>
      <c r="I26" s="45">
        <v>10163619</v>
      </c>
      <c r="J26" s="30"/>
    </row>
    <row r="27" spans="2:17">
      <c r="B27" s="44"/>
      <c r="C27" s="44" t="s">
        <v>118</v>
      </c>
      <c r="D27" s="45">
        <v>968204</v>
      </c>
      <c r="E27" s="45">
        <v>6481224</v>
      </c>
      <c r="F27" s="45">
        <v>2351454</v>
      </c>
      <c r="G27" s="45">
        <v>341739</v>
      </c>
      <c r="H27" s="45">
        <v>46171</v>
      </c>
      <c r="I27" s="45">
        <v>10188792</v>
      </c>
      <c r="J27" s="30"/>
    </row>
    <row r="28" spans="2:17">
      <c r="B28" s="44"/>
      <c r="C28" s="44" t="s">
        <v>119</v>
      </c>
      <c r="D28" s="45">
        <v>974169</v>
      </c>
      <c r="E28" s="45">
        <v>6493622</v>
      </c>
      <c r="F28" s="45">
        <v>2352326</v>
      </c>
      <c r="G28" s="45">
        <v>341987</v>
      </c>
      <c r="H28" s="45">
        <v>46196</v>
      </c>
      <c r="I28" s="45">
        <v>10208300</v>
      </c>
      <c r="J28" s="30"/>
    </row>
    <row r="29" spans="2:17">
      <c r="B29" s="44"/>
      <c r="C29" s="44" t="s">
        <v>120</v>
      </c>
      <c r="D29" s="45">
        <v>978165</v>
      </c>
      <c r="E29" s="45">
        <v>6501862</v>
      </c>
      <c r="F29" s="45">
        <v>2350561</v>
      </c>
      <c r="G29" s="45">
        <v>341610</v>
      </c>
      <c r="H29" s="45">
        <v>46236</v>
      </c>
      <c r="I29" s="45">
        <v>10218434</v>
      </c>
      <c r="J29" s="30"/>
    </row>
    <row r="30" spans="2:17">
      <c r="B30" s="44"/>
      <c r="C30" s="44" t="s">
        <v>121</v>
      </c>
      <c r="D30" s="45">
        <v>983310</v>
      </c>
      <c r="E30" s="45">
        <v>6516642</v>
      </c>
      <c r="F30" s="45">
        <v>2352244</v>
      </c>
      <c r="G30" s="45">
        <v>340010</v>
      </c>
      <c r="H30" s="45">
        <v>46228</v>
      </c>
      <c r="I30" s="45">
        <v>10238434</v>
      </c>
      <c r="J30" s="30"/>
    </row>
    <row r="31" spans="2:17">
      <c r="B31" s="50"/>
      <c r="C31" s="44" t="s">
        <v>122</v>
      </c>
      <c r="D31" s="45">
        <v>989767</v>
      </c>
      <c r="E31" s="45">
        <v>6534592</v>
      </c>
      <c r="F31" s="45">
        <v>2352957</v>
      </c>
      <c r="G31" s="45">
        <v>339497</v>
      </c>
      <c r="H31" s="45">
        <v>46266</v>
      </c>
      <c r="I31" s="45">
        <v>10263079</v>
      </c>
      <c r="J31" s="30"/>
      <c r="L31" cm="1">
        <f t="array" ref="L31">LOOKUP(2,1/(D21:D44&lt;&gt;""),D21:D44)</f>
        <v>1035537</v>
      </c>
      <c r="M31" cm="1">
        <f t="array" ref="M31">LOOKUP(2,1/(E21:E44&lt;&gt;""),E21:E44)</f>
        <v>6603397</v>
      </c>
      <c r="N31" cm="1">
        <f t="array" ref="N31">LOOKUP(2,1/(F21:F44&lt;&gt;""),F21:F44)</f>
        <v>2348668</v>
      </c>
      <c r="O31" cm="1">
        <f t="array" ref="O31">LOOKUP(2,1/(G21:G44&lt;&gt;""),G21:G44)</f>
        <v>340047</v>
      </c>
      <c r="P31" cm="1">
        <f t="array" ref="P31">LOOKUP(2,1/(H21:H44&lt;&gt;""),H21:H44)</f>
        <v>46648</v>
      </c>
      <c r="Q31" cm="1">
        <f t="array" ref="Q31">LOOKUP(2,1/(I21:I44&lt;&gt;""),I21:I44)</f>
        <v>10374297</v>
      </c>
    </row>
    <row r="32" spans="2:17">
      <c r="B32" s="50"/>
      <c r="C32" s="44" t="s">
        <v>123</v>
      </c>
      <c r="D32" s="45">
        <v>995503</v>
      </c>
      <c r="E32" s="45">
        <v>6546721</v>
      </c>
      <c r="F32" s="45">
        <v>2353104</v>
      </c>
      <c r="G32" s="45">
        <v>339837</v>
      </c>
      <c r="H32" s="45">
        <v>46312</v>
      </c>
      <c r="I32" s="45">
        <v>10281477</v>
      </c>
      <c r="J32" s="30"/>
      <c r="M32"/>
    </row>
    <row r="33" spans="2:42">
      <c r="B33" s="44">
        <v>2025</v>
      </c>
      <c r="C33" s="44" t="s">
        <v>112</v>
      </c>
      <c r="D33" s="45">
        <v>999797</v>
      </c>
      <c r="E33" s="45">
        <v>6558073</v>
      </c>
      <c r="F33" s="45">
        <v>2351632</v>
      </c>
      <c r="G33" s="45">
        <v>338996</v>
      </c>
      <c r="H33" s="45">
        <v>46288</v>
      </c>
      <c r="I33" s="45">
        <v>10294786</v>
      </c>
      <c r="J33" s="30"/>
    </row>
    <row r="34" spans="2:42">
      <c r="B34" s="44"/>
      <c r="C34" s="44" t="s">
        <v>113</v>
      </c>
      <c r="D34" s="45">
        <v>1002040</v>
      </c>
      <c r="E34" s="45">
        <v>6562698</v>
      </c>
      <c r="F34" s="45">
        <v>2344638</v>
      </c>
      <c r="G34" s="45">
        <v>338138</v>
      </c>
      <c r="H34" s="45">
        <v>46117</v>
      </c>
      <c r="I34" s="45">
        <v>10293631</v>
      </c>
      <c r="J34" s="30"/>
    </row>
    <row r="35" spans="2:42">
      <c r="B35" s="44"/>
      <c r="C35" s="44" t="s">
        <v>114</v>
      </c>
      <c r="D35" s="45">
        <v>1009049</v>
      </c>
      <c r="E35" s="45">
        <v>6570803</v>
      </c>
      <c r="F35" s="45">
        <v>2348471</v>
      </c>
      <c r="G35" s="45">
        <v>339080</v>
      </c>
      <c r="H35" s="45">
        <v>46231</v>
      </c>
      <c r="I35" s="45">
        <v>10313634</v>
      </c>
      <c r="J35" s="30"/>
    </row>
    <row r="36" spans="2:42">
      <c r="B36" s="44"/>
      <c r="C36" s="44" t="s">
        <v>115</v>
      </c>
      <c r="D36" s="45">
        <v>1015392</v>
      </c>
      <c r="E36" s="45">
        <v>6573707</v>
      </c>
      <c r="F36" s="45">
        <v>2349234</v>
      </c>
      <c r="G36" s="45">
        <v>339549</v>
      </c>
      <c r="H36" s="45">
        <v>46362</v>
      </c>
      <c r="I36" s="45">
        <v>10324244</v>
      </c>
      <c r="J36" s="30"/>
    </row>
    <row r="37" spans="2:42">
      <c r="B37" s="44"/>
      <c r="C37" s="44" t="s">
        <v>116</v>
      </c>
      <c r="D37" s="45">
        <v>1019729</v>
      </c>
      <c r="E37" s="45">
        <v>6571409</v>
      </c>
      <c r="F37" s="45">
        <v>2345647</v>
      </c>
      <c r="G37" s="45">
        <v>338634</v>
      </c>
      <c r="H37" s="45">
        <v>46441</v>
      </c>
      <c r="I37" s="45">
        <v>10321860</v>
      </c>
      <c r="J37" s="30"/>
    </row>
    <row r="38" spans="2:42">
      <c r="B38" s="44"/>
      <c r="C38" s="44" t="s">
        <v>117</v>
      </c>
      <c r="D38" s="45">
        <v>1025446</v>
      </c>
      <c r="E38" s="45">
        <v>6583748</v>
      </c>
      <c r="F38" s="45">
        <v>2347858</v>
      </c>
      <c r="G38" s="45">
        <v>339432</v>
      </c>
      <c r="H38" s="45">
        <v>46491</v>
      </c>
      <c r="I38" s="45">
        <v>10342975</v>
      </c>
      <c r="J38" s="30"/>
    </row>
    <row r="39" spans="2:42">
      <c r="B39" s="44"/>
      <c r="C39" s="44" t="s">
        <v>118</v>
      </c>
      <c r="D39" s="45">
        <v>1030424</v>
      </c>
      <c r="E39" s="45">
        <v>6592504</v>
      </c>
      <c r="F39" s="45">
        <v>2348425</v>
      </c>
      <c r="G39" s="45">
        <v>339936</v>
      </c>
      <c r="H39" s="45">
        <v>46583</v>
      </c>
      <c r="I39" s="45">
        <v>10357872</v>
      </c>
      <c r="J39" s="30"/>
    </row>
    <row r="40" spans="2:42">
      <c r="B40" s="44"/>
      <c r="C40" s="47" t="s">
        <v>119</v>
      </c>
      <c r="D40" s="48">
        <v>1035537</v>
      </c>
      <c r="E40" s="48">
        <v>6603397</v>
      </c>
      <c r="F40" s="48">
        <v>2348668</v>
      </c>
      <c r="G40" s="48">
        <v>340047</v>
      </c>
      <c r="H40" s="48">
        <v>46648</v>
      </c>
      <c r="I40" s="49">
        <v>10374297</v>
      </c>
      <c r="J40" s="30"/>
    </row>
    <row r="41" spans="2:42">
      <c r="B41" s="44"/>
      <c r="C41" s="44" t="s">
        <v>120</v>
      </c>
      <c r="D41" s="45"/>
      <c r="E41" s="45"/>
      <c r="F41" s="45"/>
      <c r="G41" s="45"/>
      <c r="H41" s="45"/>
      <c r="I41" s="45"/>
      <c r="J41" s="30"/>
    </row>
    <row r="42" spans="2:42">
      <c r="B42" s="44"/>
      <c r="C42" s="44" t="s">
        <v>121</v>
      </c>
      <c r="D42" s="45"/>
      <c r="E42" s="45"/>
      <c r="F42" s="45"/>
      <c r="G42" s="45"/>
      <c r="H42" s="45"/>
      <c r="I42" s="45"/>
      <c r="J42" s="30"/>
      <c r="K42" s="201"/>
      <c r="L42" s="201"/>
      <c r="M42" s="201"/>
      <c r="N42" s="201"/>
      <c r="O42" s="201"/>
      <c r="P42" s="201"/>
    </row>
    <row r="43" spans="2:42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2" ht="15.75" customHeight="1">
      <c r="B44" s="50"/>
      <c r="C44" s="44" t="s">
        <v>123</v>
      </c>
      <c r="D44" s="45"/>
      <c r="E44" s="45"/>
      <c r="F44" s="45"/>
      <c r="G44" s="45"/>
      <c r="H44" s="45"/>
      <c r="I44" s="45"/>
    </row>
    <row r="45" spans="2:42">
      <c r="B45" s="50"/>
      <c r="C45" s="44"/>
      <c r="D45" s="45"/>
      <c r="E45" s="45"/>
      <c r="F45" s="45"/>
      <c r="G45" s="45"/>
      <c r="H45" s="45"/>
      <c r="I45" s="45"/>
    </row>
    <row r="46" spans="2:42">
      <c r="B46" s="44"/>
      <c r="C46" s="44"/>
      <c r="D46" s="420" t="s">
        <v>125</v>
      </c>
      <c r="E46" s="420"/>
      <c r="F46" s="420"/>
      <c r="G46" s="420"/>
      <c r="H46" s="420"/>
      <c r="I46" s="420"/>
    </row>
    <row r="47" spans="2:42">
      <c r="B47" s="44">
        <v>2010</v>
      </c>
      <c r="C47" s="44"/>
      <c r="D47" s="51">
        <v>0.64605465145384233</v>
      </c>
      <c r="E47" s="51">
        <v>2.0740877893759446</v>
      </c>
      <c r="F47" s="51">
        <v>0.85947739636256237</v>
      </c>
      <c r="G47" s="51">
        <v>1.7392870273798877</v>
      </c>
      <c r="H47" s="51">
        <v>-0.43609261021249068</v>
      </c>
      <c r="I47" s="51">
        <v>1.5761404508701116</v>
      </c>
    </row>
    <row r="48" spans="2:42">
      <c r="B48" s="44">
        <v>2011</v>
      </c>
      <c r="C48" s="44"/>
      <c r="D48" s="51">
        <v>0.63913245347664294</v>
      </c>
      <c r="E48" s="51">
        <v>1.8656846469753186</v>
      </c>
      <c r="F48" s="51">
        <v>0.79652236951388566</v>
      </c>
      <c r="G48" s="51">
        <v>1.7740853006467994</v>
      </c>
      <c r="H48" s="51">
        <v>1.4122269119481778</v>
      </c>
      <c r="I48" s="51">
        <v>1.4479276938926811</v>
      </c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2:42">
      <c r="B49" s="44">
        <v>2012</v>
      </c>
      <c r="C49" s="44"/>
      <c r="D49" s="52">
        <v>1.4635962256193125E-2</v>
      </c>
      <c r="E49" s="52">
        <v>1.9189057681350929</v>
      </c>
      <c r="F49" s="52">
        <v>0.53992662999891028</v>
      </c>
      <c r="G49" s="52">
        <v>6.8240861181261936</v>
      </c>
      <c r="H49" s="52">
        <v>-0.61775253252361884</v>
      </c>
      <c r="I49" s="52">
        <v>1.4974492676012696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2013</v>
      </c>
      <c r="C50" s="44"/>
      <c r="D50" s="51">
        <v>-1.0167323951428386</v>
      </c>
      <c r="E50" s="51">
        <v>2.2640435767088407</v>
      </c>
      <c r="F50" s="51">
        <v>0.60791876918642185</v>
      </c>
      <c r="G50" s="51">
        <v>6.8467270636678457</v>
      </c>
      <c r="H50" s="51">
        <v>0.21597703268627644</v>
      </c>
      <c r="I50" s="51">
        <v>1.6326287956110797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2014</v>
      </c>
      <c r="C51" s="44"/>
      <c r="D51" s="51">
        <v>-0.41406292685174373</v>
      </c>
      <c r="E51" s="51">
        <v>1.7689990332942163</v>
      </c>
      <c r="F51" s="51">
        <v>0.42900361097932826</v>
      </c>
      <c r="G51" s="51">
        <v>6.5470313923552403</v>
      </c>
      <c r="H51" s="51">
        <v>1.6242213987226917</v>
      </c>
      <c r="I51" s="51">
        <v>1.3664603607754566</v>
      </c>
    </row>
    <row r="52" spans="2:42">
      <c r="B52" s="44">
        <v>2015</v>
      </c>
      <c r="C52" s="44"/>
      <c r="D52" s="51">
        <v>0.7635805019105657</v>
      </c>
      <c r="E52" s="51">
        <v>1.3468470114175402</v>
      </c>
      <c r="F52" s="51">
        <v>0.12593565693888031</v>
      </c>
      <c r="G52" s="51">
        <v>1.0514335427858068</v>
      </c>
      <c r="H52" s="51">
        <v>1.7844673752812401</v>
      </c>
      <c r="I52" s="51">
        <v>0.96923268422992592</v>
      </c>
    </row>
    <row r="53" spans="2:42">
      <c r="B53" s="44">
        <v>2016</v>
      </c>
      <c r="C53" s="44"/>
      <c r="D53" s="51">
        <v>0.84704686622552039</v>
      </c>
      <c r="E53" s="51">
        <v>1.724556938163202</v>
      </c>
      <c r="F53" s="51">
        <v>0.23129110970558919</v>
      </c>
      <c r="G53" s="51">
        <v>8.9926466685930073E-2</v>
      </c>
      <c r="H53" s="51">
        <v>2.3324948547907676</v>
      </c>
      <c r="I53" s="51">
        <v>1.2037754469463646</v>
      </c>
    </row>
    <row r="54" spans="2:42">
      <c r="B54" s="44">
        <v>2017</v>
      </c>
      <c r="C54" s="44"/>
      <c r="D54" s="51">
        <v>0.76974380690240096</v>
      </c>
      <c r="E54" s="51">
        <v>1.7180869417302125</v>
      </c>
      <c r="F54" s="51">
        <v>4.5677782157582669E-2</v>
      </c>
      <c r="G54" s="51">
        <v>-0.12342733252619364</v>
      </c>
      <c r="H54" s="51">
        <v>2.4059590316573454</v>
      </c>
      <c r="I54" s="51">
        <v>1.1430643980745447</v>
      </c>
    </row>
    <row r="55" spans="2:42">
      <c r="B55" s="44">
        <v>2018</v>
      </c>
      <c r="C55" s="44"/>
      <c r="D55" s="51">
        <v>0.35698114555438032</v>
      </c>
      <c r="E55" s="51">
        <v>1.879970462948255</v>
      </c>
      <c r="F55" s="51">
        <v>1.2259730421293469E-3</v>
      </c>
      <c r="G55" s="51">
        <v>-0.17165508535563756</v>
      </c>
      <c r="H55" s="51">
        <v>2.5143051110464443</v>
      </c>
      <c r="I55" s="51">
        <v>1.1949984188724949</v>
      </c>
    </row>
    <row r="56" spans="2:42">
      <c r="B56" s="44">
        <v>2019</v>
      </c>
      <c r="C56" s="44"/>
      <c r="D56" s="51">
        <v>0.70828216973439773</v>
      </c>
      <c r="E56" s="51">
        <v>1.5770285858221156</v>
      </c>
      <c r="F56" s="51">
        <v>5.4576268750294865E-2</v>
      </c>
      <c r="G56" s="51">
        <v>0.48335155257481777</v>
      </c>
      <c r="H56" s="51">
        <v>2.0694874766443494</v>
      </c>
      <c r="I56" s="51">
        <v>1.0839939308633362</v>
      </c>
    </row>
    <row r="57" spans="2:42">
      <c r="B57" s="44">
        <v>2020</v>
      </c>
      <c r="C57" s="44"/>
      <c r="D57" s="51">
        <v>-1.3635678535604212</v>
      </c>
      <c r="E57" s="51">
        <v>0.59937982958286895</v>
      </c>
      <c r="F57" s="51">
        <v>-0.59363153776341715</v>
      </c>
      <c r="G57" s="51">
        <v>-0.46044468489235824</v>
      </c>
      <c r="H57" s="51">
        <v>-0.2873296876448217</v>
      </c>
      <c r="I57" s="51">
        <v>7.7948215246048669E-2</v>
      </c>
    </row>
    <row r="58" spans="2:42">
      <c r="B58" s="44">
        <v>2021</v>
      </c>
      <c r="C58" s="44"/>
      <c r="D58" s="51">
        <v>0.49256152013295029</v>
      </c>
      <c r="E58" s="51">
        <v>1.5142368529653005</v>
      </c>
      <c r="F58" s="51">
        <v>0.23759551637283494</v>
      </c>
      <c r="G58" s="51">
        <v>1.0864299639629094</v>
      </c>
      <c r="H58" s="51">
        <v>2.8955196133110261</v>
      </c>
      <c r="I58" s="51">
        <v>1.1004872148784761</v>
      </c>
    </row>
    <row r="59" spans="2:42">
      <c r="B59" s="44">
        <v>2022</v>
      </c>
      <c r="C59" s="44"/>
      <c r="D59" s="51">
        <v>-0.39954236145265387</v>
      </c>
      <c r="E59" s="51">
        <v>1.3467124415317944</v>
      </c>
      <c r="F59" s="51">
        <v>-7.2721012513954353E-2</v>
      </c>
      <c r="G59" s="51">
        <v>-0.2650357374539003</v>
      </c>
      <c r="H59" s="51">
        <v>1.2557026062604448</v>
      </c>
      <c r="I59" s="51">
        <v>0.78521999571239398</v>
      </c>
    </row>
    <row r="60" spans="2:42">
      <c r="B60" s="44">
        <v>2023</v>
      </c>
      <c r="C60" s="44"/>
      <c r="D60" s="51">
        <v>-0.40061866893525977</v>
      </c>
      <c r="E60" s="51">
        <v>1.943989627908671</v>
      </c>
      <c r="F60" s="51">
        <v>-7.6720276091157835E-2</v>
      </c>
      <c r="G60" s="51">
        <v>-0.13037962444808482</v>
      </c>
      <c r="H60" s="51">
        <v>1.5546237230673166</v>
      </c>
      <c r="I60" s="51">
        <v>1.172155300997435</v>
      </c>
    </row>
    <row r="61" spans="2:42">
      <c r="B61" s="44"/>
      <c r="C61" s="44"/>
      <c r="D61" s="51"/>
      <c r="E61" s="51"/>
      <c r="F61" s="51"/>
      <c r="G61" s="51"/>
      <c r="H61" s="51"/>
      <c r="I61" s="51"/>
    </row>
    <row r="62" spans="2:42">
      <c r="B62" s="44">
        <v>2024</v>
      </c>
      <c r="C62" s="53" t="s">
        <v>112</v>
      </c>
      <c r="D62" s="51">
        <v>-0.31060353662085705</v>
      </c>
      <c r="E62" s="51">
        <v>1.9721753366074291</v>
      </c>
      <c r="F62" s="51">
        <v>3.3897786703906974E-2</v>
      </c>
      <c r="G62" s="51">
        <v>8.2171680117371082E-3</v>
      </c>
      <c r="H62" s="51">
        <v>1.7615055297895088</v>
      </c>
      <c r="I62" s="51">
        <v>1.2321726852102977</v>
      </c>
    </row>
    <row r="63" spans="2:42">
      <c r="B63" s="44"/>
      <c r="C63" s="53" t="s">
        <v>113</v>
      </c>
      <c r="D63" s="51">
        <v>-0.14287059839498406</v>
      </c>
      <c r="E63" s="51">
        <v>1.9318476119264627</v>
      </c>
      <c r="F63" s="51">
        <v>-2.656270885142975E-2</v>
      </c>
      <c r="G63" s="51">
        <v>1.9687642331378541E-2</v>
      </c>
      <c r="H63" s="51">
        <v>1.7497538709388749</v>
      </c>
      <c r="I63" s="51">
        <v>1.2104065808195008</v>
      </c>
    </row>
    <row r="64" spans="2:42">
      <c r="B64" s="44"/>
      <c r="C64" s="53" t="s">
        <v>114</v>
      </c>
      <c r="D64" s="51">
        <v>-2.6974650175815018E-2</v>
      </c>
      <c r="E64" s="51">
        <v>1.8935497913157073</v>
      </c>
      <c r="F64" s="51">
        <v>7.7826508585387977E-2</v>
      </c>
      <c r="G64" s="51">
        <v>0.15348045545251487</v>
      </c>
      <c r="H64" s="51">
        <v>2.1553649602430003</v>
      </c>
      <c r="I64" s="51">
        <v>1.2284252549604302</v>
      </c>
    </row>
    <row r="65" spans="2:12">
      <c r="B65" s="44"/>
      <c r="C65" s="53" t="s">
        <v>115</v>
      </c>
      <c r="D65" s="51">
        <v>9.1784834353747513E-2</v>
      </c>
      <c r="E65" s="51">
        <v>1.8843012461029707</v>
      </c>
      <c r="F65" s="51">
        <v>6.846295766784749E-2</v>
      </c>
      <c r="G65" s="51">
        <v>4.6296567607639894E-2</v>
      </c>
      <c r="H65" s="51">
        <v>2.4837651469505229</v>
      </c>
      <c r="I65" s="51">
        <v>1.229726919618801</v>
      </c>
    </row>
    <row r="66" spans="2:12">
      <c r="B66" s="44"/>
      <c r="C66" s="53" t="s">
        <v>116</v>
      </c>
      <c r="D66" s="51">
        <v>0.94026771070314652</v>
      </c>
      <c r="E66" s="51">
        <v>1.8570506297084233</v>
      </c>
      <c r="F66" s="51">
        <v>0.11293252090103234</v>
      </c>
      <c r="G66" s="51">
        <v>8.3769818175394306E-2</v>
      </c>
      <c r="H66" s="51">
        <v>2.7299875200570423</v>
      </c>
      <c r="I66" s="51">
        <v>1.3058189730240199</v>
      </c>
    </row>
    <row r="67" spans="2:12">
      <c r="B67" s="44"/>
      <c r="C67" s="53" t="s">
        <v>117</v>
      </c>
      <c r="D67" s="51">
        <v>1.5432741118091897</v>
      </c>
      <c r="E67" s="51">
        <v>1.7088598833682855</v>
      </c>
      <c r="F67" s="51">
        <v>-5.2114597660413153E-2</v>
      </c>
      <c r="G67" s="51">
        <v>-5.3010312116519298E-2</v>
      </c>
      <c r="H67" s="51">
        <v>2.3336367875302466</v>
      </c>
      <c r="I67" s="51">
        <v>1.2238848721388029</v>
      </c>
    </row>
    <row r="68" spans="2:12">
      <c r="B68" s="44"/>
      <c r="C68" s="53" t="s">
        <v>118</v>
      </c>
      <c r="D68" s="51">
        <v>2.2217999070906602</v>
      </c>
      <c r="E68" s="51">
        <v>1.7616673703329422</v>
      </c>
      <c r="F68" s="51">
        <v>-4.0469204720616769E-2</v>
      </c>
      <c r="G68" s="51">
        <v>-0.11807928263912748</v>
      </c>
      <c r="H68" s="51">
        <v>2.1301539550522053</v>
      </c>
      <c r="I68" s="51">
        <v>1.3211296010119389</v>
      </c>
    </row>
    <row r="69" spans="2:12">
      <c r="B69" s="44"/>
      <c r="C69" s="53" t="s">
        <v>119</v>
      </c>
      <c r="D69" s="51">
        <v>2.879492408409301</v>
      </c>
      <c r="E69" s="51">
        <v>1.7662821816989638</v>
      </c>
      <c r="F69" s="51">
        <v>-5.3450397351439971E-2</v>
      </c>
      <c r="G69" s="51">
        <v>-0.14395001167951671</v>
      </c>
      <c r="H69" s="51">
        <v>2.0590314598798232</v>
      </c>
      <c r="I69" s="51">
        <v>1.3819639953648544</v>
      </c>
    </row>
    <row r="70" spans="2:12">
      <c r="B70" s="44"/>
      <c r="C70" s="53" t="s">
        <v>120</v>
      </c>
      <c r="D70" s="51">
        <v>3.450518698858529</v>
      </c>
      <c r="E70" s="51">
        <v>1.7788509327708368</v>
      </c>
      <c r="F70" s="51">
        <v>-6.322149888097206E-2</v>
      </c>
      <c r="G70" s="51">
        <v>-0.19982821784781946</v>
      </c>
      <c r="H70" s="51">
        <v>2.0031768443346198</v>
      </c>
      <c r="I70" s="51">
        <v>1.4394296919997718</v>
      </c>
    </row>
    <row r="71" spans="2:12">
      <c r="B71" s="44"/>
      <c r="C71" s="53" t="s">
        <v>121</v>
      </c>
      <c r="D71" s="51">
        <v>4.0742324431423782</v>
      </c>
      <c r="E71" s="51">
        <v>1.8019958786438472</v>
      </c>
      <c r="F71" s="51">
        <v>-4.5340373626778785E-2</v>
      </c>
      <c r="G71" s="51">
        <v>-0.2651695148923161</v>
      </c>
      <c r="H71" s="51">
        <v>1.9585355094839052</v>
      </c>
      <c r="I71" s="51">
        <v>1.514643744115407</v>
      </c>
    </row>
    <row r="72" spans="2:12">
      <c r="B72" s="44"/>
      <c r="C72" s="53" t="s">
        <v>122</v>
      </c>
      <c r="D72" s="51">
        <v>4.7216235461164047</v>
      </c>
      <c r="E72" s="51">
        <v>1.8554911564897303</v>
      </c>
      <c r="F72" s="51">
        <v>-0.10206503376765097</v>
      </c>
      <c r="G72" s="51">
        <v>-0.29193135795072545</v>
      </c>
      <c r="H72" s="51">
        <v>1.8715871058657685</v>
      </c>
      <c r="I72" s="51">
        <v>1.5949180560091314</v>
      </c>
    </row>
    <row r="73" spans="2:12">
      <c r="B73" s="44"/>
      <c r="C73" s="53" t="s">
        <v>123</v>
      </c>
      <c r="D73" s="51">
        <v>5.2355450878246446</v>
      </c>
      <c r="E73" s="51">
        <v>1.8974560037778421</v>
      </c>
      <c r="F73" s="51">
        <v>-7.2235280628329956E-2</v>
      </c>
      <c r="G73" s="51">
        <v>-0.30187815739909363</v>
      </c>
      <c r="H73" s="51">
        <v>1.7153148404383867</v>
      </c>
      <c r="I73" s="51">
        <v>1.6760893082282236</v>
      </c>
    </row>
    <row r="74" spans="2:12">
      <c r="B74" s="44">
        <v>2025</v>
      </c>
      <c r="C74" s="53" t="s">
        <v>112</v>
      </c>
      <c r="D74" s="51">
        <v>5.7393208042050503</v>
      </c>
      <c r="E74" s="51">
        <v>1.7449735858529269</v>
      </c>
      <c r="F74" s="51">
        <v>-0.14021624385226472</v>
      </c>
      <c r="G74" s="51">
        <v>-0.52292108058619169</v>
      </c>
      <c r="H74" s="51">
        <v>1.4242517200578453</v>
      </c>
      <c r="I74" s="51">
        <v>1.6018488664027775</v>
      </c>
    </row>
    <row r="75" spans="2:12">
      <c r="B75" s="44"/>
      <c r="C75" s="53" t="s">
        <v>113</v>
      </c>
      <c r="D75" s="51">
        <v>6.1976915112006647</v>
      </c>
      <c r="E75" s="51">
        <v>1.7344640852134718</v>
      </c>
      <c r="F75" s="51">
        <v>-0.16589072161612428</v>
      </c>
      <c r="G75" s="51">
        <v>-0.65925930278334377</v>
      </c>
      <c r="H75" s="51">
        <v>1.4139948102212196</v>
      </c>
      <c r="I75" s="51">
        <v>1.6277310099694242</v>
      </c>
    </row>
    <row r="76" spans="2:12">
      <c r="B76" s="44"/>
      <c r="C76" s="53" t="s">
        <v>114</v>
      </c>
      <c r="D76" s="51">
        <v>6.7689722636356642</v>
      </c>
      <c r="E76" s="51">
        <v>1.7458192146647233</v>
      </c>
      <c r="F76" s="51">
        <v>-0.14698579208206608</v>
      </c>
      <c r="G76" s="51">
        <v>-0.64550534307304952</v>
      </c>
      <c r="H76" s="51">
        <v>1.0800883311104847</v>
      </c>
      <c r="I76" s="51">
        <v>1.6914870142047844</v>
      </c>
      <c r="L76" s="270"/>
    </row>
    <row r="77" spans="2:12">
      <c r="B77" s="44"/>
      <c r="C77" s="53" t="s">
        <v>115</v>
      </c>
      <c r="D77" s="51">
        <v>7.2720319304258263</v>
      </c>
      <c r="E77" s="51">
        <v>1.6951389134904682</v>
      </c>
      <c r="F77" s="51">
        <v>-0.10847079983926644</v>
      </c>
      <c r="G77" s="51">
        <v>-0.55266579973992647</v>
      </c>
      <c r="H77" s="51">
        <v>0.95374967337340522</v>
      </c>
      <c r="I77" s="51">
        <v>1.71835322626952</v>
      </c>
    </row>
    <row r="78" spans="2:12">
      <c r="B78" s="44"/>
      <c r="C78" s="53" t="s">
        <v>116</v>
      </c>
      <c r="D78" s="51">
        <v>6.8970035725667067</v>
      </c>
      <c r="E78" s="51">
        <v>1.7118756663253354</v>
      </c>
      <c r="F78" s="51">
        <v>-0.15056291886884621</v>
      </c>
      <c r="G78" s="51">
        <v>-0.54889384234499961</v>
      </c>
      <c r="H78" s="51">
        <v>0.74625246762263231</v>
      </c>
      <c r="I78" s="51">
        <v>1.6879121953064846</v>
      </c>
    </row>
    <row r="79" spans="2:12">
      <c r="B79" s="44"/>
      <c r="C79" s="53" t="s">
        <v>117</v>
      </c>
      <c r="D79" s="51">
        <v>6.6875995534595001</v>
      </c>
      <c r="E79" s="51">
        <v>1.8251590151039165</v>
      </c>
      <c r="F79" s="51">
        <v>-6.4102454962278177E-2</v>
      </c>
      <c r="G79" s="51">
        <v>-0.5362448793009511</v>
      </c>
      <c r="H79" s="51">
        <v>0.8744141642075931</v>
      </c>
      <c r="I79" s="51">
        <v>1.7646863779525734</v>
      </c>
    </row>
    <row r="80" spans="2:12">
      <c r="B80" s="44"/>
      <c r="C80" s="53" t="s">
        <v>118</v>
      </c>
      <c r="D80" s="51">
        <v>6.4263316408525561</v>
      </c>
      <c r="E80" s="51">
        <v>1.7169596360193662</v>
      </c>
      <c r="F80" s="51">
        <v>-0.12881391683613463</v>
      </c>
      <c r="G80" s="51">
        <v>-0.52759562121970083</v>
      </c>
      <c r="H80" s="51">
        <v>0.89233501548591221</v>
      </c>
      <c r="I80" s="51">
        <v>1.659470524081752</v>
      </c>
    </row>
    <row r="81" spans="2:17">
      <c r="B81" s="44"/>
      <c r="C81" s="54" t="s">
        <v>119</v>
      </c>
      <c r="D81" s="55">
        <v>6.2995229780459017</v>
      </c>
      <c r="E81" s="55">
        <v>1.6905049292983199</v>
      </c>
      <c r="F81" s="55">
        <v>-0.15550565695401364</v>
      </c>
      <c r="G81" s="55">
        <v>-0.56727302499802734</v>
      </c>
      <c r="H81" s="55">
        <v>0.97843969174820078</v>
      </c>
      <c r="I81" s="55">
        <v>1.6260983709334598</v>
      </c>
    </row>
    <row r="82" spans="2:17">
      <c r="B82" s="44"/>
      <c r="C82" s="53" t="s">
        <v>120</v>
      </c>
      <c r="D82" s="51"/>
      <c r="E82" s="51"/>
      <c r="F82" s="51"/>
      <c r="G82" s="51"/>
      <c r="H82" s="51"/>
      <c r="I82" s="51"/>
    </row>
    <row r="83" spans="2:17">
      <c r="B83" s="44"/>
      <c r="C83" s="53" t="s">
        <v>121</v>
      </c>
      <c r="D83" s="51"/>
      <c r="E83" s="51"/>
      <c r="F83" s="51"/>
      <c r="G83" s="51"/>
      <c r="H83" s="51"/>
      <c r="I83" s="51"/>
      <c r="L83" s="202"/>
      <c r="M83" s="202"/>
      <c r="N83" s="202"/>
      <c r="O83" s="202"/>
      <c r="P83" s="202"/>
      <c r="Q83" s="202"/>
    </row>
    <row r="84" spans="2:17">
      <c r="B84" s="44"/>
      <c r="C84" s="53" t="s">
        <v>122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123</v>
      </c>
      <c r="D85" s="51"/>
      <c r="E85" s="51"/>
      <c r="F85" s="51"/>
      <c r="G85" s="51"/>
      <c r="H85" s="51"/>
      <c r="I85" s="51"/>
    </row>
    <row r="86" spans="2:17" ht="15" customHeight="1">
      <c r="B86" s="44"/>
      <c r="C86" s="44"/>
      <c r="D86" s="44"/>
      <c r="E86" s="44"/>
      <c r="F86" s="44"/>
      <c r="G86" s="44"/>
      <c r="H86" s="44"/>
      <c r="I86" s="44"/>
    </row>
    <row r="87" spans="2:17" ht="18">
      <c r="B87" s="26" t="s">
        <v>213</v>
      </c>
      <c r="C87" s="42"/>
      <c r="D87" s="42"/>
      <c r="E87" s="42"/>
      <c r="F87" s="42"/>
      <c r="G87" s="42"/>
      <c r="H87" s="42"/>
      <c r="I87" s="42"/>
    </row>
    <row r="88" spans="2:17">
      <c r="B88" s="56"/>
      <c r="C88" s="42"/>
      <c r="D88" s="42"/>
      <c r="E88" s="42"/>
      <c r="F88" s="42"/>
      <c r="G88" s="42"/>
      <c r="H88" s="42"/>
      <c r="I88" s="42"/>
    </row>
    <row r="89" spans="2:17" ht="18.75">
      <c r="B89" s="41"/>
      <c r="C89" s="42"/>
      <c r="D89" s="42"/>
      <c r="E89" s="42"/>
      <c r="F89" s="42"/>
      <c r="G89" s="42"/>
      <c r="H89" s="42"/>
      <c r="I89" s="42"/>
    </row>
    <row r="90" spans="2:17" ht="18.75">
      <c r="B90" s="41"/>
      <c r="C90" s="42"/>
      <c r="D90" s="42"/>
      <c r="E90" s="42"/>
      <c r="F90" s="42"/>
      <c r="G90" s="42"/>
      <c r="H90" s="42"/>
      <c r="I90" s="4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9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T54" sqref="T54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7" width="0" style="26" hidden="1" customWidth="1"/>
    <col min="18" max="16384" width="11.5703125" style="26"/>
  </cols>
  <sheetData>
    <row r="1" spans="2:18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168</v>
      </c>
    </row>
    <row r="4" spans="2:18" ht="32.1" customHeight="1">
      <c r="B4" s="552" t="s">
        <v>215</v>
      </c>
      <c r="C4" s="553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8">
      <c r="B5" s="33"/>
      <c r="C5" s="33"/>
      <c r="D5" s="43"/>
      <c r="E5" s="33"/>
      <c r="F5" s="33"/>
      <c r="G5" s="33"/>
      <c r="H5" s="33"/>
      <c r="I5" s="33"/>
    </row>
    <row r="6" spans="2:18">
      <c r="B6" s="44">
        <v>2010</v>
      </c>
      <c r="C6" s="44"/>
      <c r="D6" s="45">
        <v>800117.55995000037</v>
      </c>
      <c r="E6" s="45">
        <v>4634212.5802099966</v>
      </c>
      <c r="F6" s="45">
        <v>1321001.3474400009</v>
      </c>
      <c r="G6" s="45">
        <v>95208.784000000058</v>
      </c>
      <c r="H6" s="45">
        <v>17407.443399999993</v>
      </c>
      <c r="I6" s="45">
        <v>6867947.7149999971</v>
      </c>
    </row>
    <row r="7" spans="2:18">
      <c r="B7" s="44">
        <v>2011</v>
      </c>
      <c r="C7" s="44"/>
      <c r="D7" s="45">
        <v>823332.52611000114</v>
      </c>
      <c r="E7" s="45">
        <v>4883002.884100019</v>
      </c>
      <c r="F7" s="45">
        <v>1365368.6668599991</v>
      </c>
      <c r="G7" s="45">
        <v>99452.258420000027</v>
      </c>
      <c r="H7" s="45">
        <v>18095.940089999978</v>
      </c>
      <c r="I7" s="45">
        <v>7189252.2755800188</v>
      </c>
    </row>
    <row r="8" spans="2:18">
      <c r="B8" s="44">
        <v>2012</v>
      </c>
      <c r="C8" s="44"/>
      <c r="D8" s="45">
        <v>840195.9084800015</v>
      </c>
      <c r="E8" s="45">
        <v>5151099.0235399846</v>
      </c>
      <c r="F8" s="45">
        <v>1408058.9732500033</v>
      </c>
      <c r="G8" s="45">
        <v>107701.54429999999</v>
      </c>
      <c r="H8" s="45">
        <v>18537.104830000037</v>
      </c>
      <c r="I8" s="45">
        <v>7525592.5543999895</v>
      </c>
    </row>
    <row r="9" spans="2:18">
      <c r="B9" s="44">
        <v>2013</v>
      </c>
      <c r="C9" s="44"/>
      <c r="D9" s="45">
        <v>849771.3442700014</v>
      </c>
      <c r="E9" s="45">
        <v>5444543.6090999832</v>
      </c>
      <c r="F9" s="45">
        <v>1453888.2699700024</v>
      </c>
      <c r="G9" s="45">
        <v>116454.52990999994</v>
      </c>
      <c r="H9" s="45">
        <v>19170.105830000011</v>
      </c>
      <c r="I9" s="45">
        <v>7883827.8590799868</v>
      </c>
    </row>
    <row r="10" spans="2:18">
      <c r="B10" s="44">
        <v>2014</v>
      </c>
      <c r="C10" s="44"/>
      <c r="D10" s="45">
        <v>853614.96671999933</v>
      </c>
      <c r="E10" s="45">
        <v>5654245.3628200023</v>
      </c>
      <c r="F10" s="45">
        <v>1475113.4939899985</v>
      </c>
      <c r="G10" s="45">
        <v>123516.43977000006</v>
      </c>
      <c r="H10" s="45">
        <v>19755.526400000013</v>
      </c>
      <c r="I10" s="45">
        <v>8126245.7897000005</v>
      </c>
    </row>
    <row r="11" spans="2:18">
      <c r="B11" s="44">
        <v>2015</v>
      </c>
      <c r="C11" s="44"/>
      <c r="D11" s="45">
        <v>866570.22713999904</v>
      </c>
      <c r="E11" s="45">
        <v>5854633.2526199855</v>
      </c>
      <c r="F11" s="45">
        <v>1492582.3197100002</v>
      </c>
      <c r="G11" s="45">
        <v>126146.7780500001</v>
      </c>
      <c r="H11" s="45">
        <v>20489.345300000004</v>
      </c>
      <c r="I11" s="45">
        <v>8360421.9228199851</v>
      </c>
    </row>
    <row r="12" spans="2:18">
      <c r="B12" s="44">
        <v>2016</v>
      </c>
      <c r="C12" s="44"/>
      <c r="D12" s="46">
        <v>880035.74225000117</v>
      </c>
      <c r="E12" s="46">
        <v>6078750.8298199791</v>
      </c>
      <c r="F12" s="46">
        <v>1515316.8190599994</v>
      </c>
      <c r="G12" s="46">
        <v>127783.98148</v>
      </c>
      <c r="H12" s="46">
        <v>21290.935639999985</v>
      </c>
      <c r="I12" s="45">
        <v>8623178.3082499783</v>
      </c>
    </row>
    <row r="13" spans="2:18">
      <c r="B13" s="44">
        <v>2017</v>
      </c>
      <c r="C13" s="44"/>
      <c r="D13" s="45">
        <v>892032.10908000171</v>
      </c>
      <c r="E13" s="45">
        <v>6301951.7490800014</v>
      </c>
      <c r="F13" s="45">
        <v>1535639.4871500004</v>
      </c>
      <c r="G13" s="45">
        <v>129198.52848999998</v>
      </c>
      <c r="H13" s="45">
        <v>22205.811080000018</v>
      </c>
      <c r="I13" s="45">
        <v>8881027.6848800033</v>
      </c>
    </row>
    <row r="14" spans="2:18">
      <c r="B14" s="44">
        <v>2018</v>
      </c>
      <c r="C14" s="44"/>
      <c r="D14" s="45">
        <v>911251.40633000177</v>
      </c>
      <c r="E14" s="45">
        <v>6639113.9908599965</v>
      </c>
      <c r="F14" s="45">
        <v>1610805.7869399975</v>
      </c>
      <c r="G14" s="45">
        <v>133154.47646999999</v>
      </c>
      <c r="H14" s="45">
        <v>23610.275499999996</v>
      </c>
      <c r="I14" s="45">
        <v>9317935.9360999949</v>
      </c>
    </row>
    <row r="15" spans="2:18">
      <c r="B15" s="44">
        <v>2019</v>
      </c>
      <c r="C15" s="44"/>
      <c r="D15" s="45">
        <v>941258.33551000012</v>
      </c>
      <c r="E15" s="45">
        <v>6963418.5504199909</v>
      </c>
      <c r="F15" s="45">
        <v>1692196.8619700018</v>
      </c>
      <c r="G15" s="45">
        <v>137928.00965999984</v>
      </c>
      <c r="H15" s="45">
        <v>24998.320610000002</v>
      </c>
      <c r="I15" s="45">
        <v>9759800.0781699922</v>
      </c>
    </row>
    <row r="16" spans="2:18">
      <c r="B16" s="44">
        <v>2020</v>
      </c>
      <c r="C16" s="44"/>
      <c r="D16" s="45">
        <v>934830.95553000015</v>
      </c>
      <c r="E16" s="45">
        <v>7168760.3746499866</v>
      </c>
      <c r="F16" s="45">
        <v>1716601.2477200024</v>
      </c>
      <c r="G16" s="45">
        <v>139481.00810000006</v>
      </c>
      <c r="H16" s="45">
        <v>25586.222180000001</v>
      </c>
      <c r="I16" s="45">
        <v>9985259.8081799876</v>
      </c>
    </row>
    <row r="17" spans="2:16">
      <c r="B17" s="44">
        <v>2021</v>
      </c>
      <c r="C17" s="44"/>
      <c r="D17" s="45">
        <v>948340.07063000125</v>
      </c>
      <c r="E17" s="45">
        <v>7438437.5625699917</v>
      </c>
      <c r="F17" s="45">
        <v>1752308.1694200011</v>
      </c>
      <c r="G17" s="45">
        <v>143182.92020999981</v>
      </c>
      <c r="H17" s="45">
        <v>26821.145049999988</v>
      </c>
      <c r="I17" s="45">
        <v>10309089.867879996</v>
      </c>
    </row>
    <row r="18" spans="2:16">
      <c r="B18" s="44">
        <v>2022</v>
      </c>
      <c r="C18" s="44"/>
      <c r="D18" s="45">
        <v>982570.68091000104</v>
      </c>
      <c r="E18" s="45">
        <v>7939580.0362199927</v>
      </c>
      <c r="F18" s="45">
        <v>1842100.3344200021</v>
      </c>
      <c r="G18" s="45">
        <v>149983.17912000002</v>
      </c>
      <c r="H18" s="45">
        <v>28762.569240000015</v>
      </c>
      <c r="I18" s="45">
        <v>10942996.799909994</v>
      </c>
    </row>
    <row r="19" spans="2:16">
      <c r="B19" s="44">
        <v>2023</v>
      </c>
      <c r="C19" s="44"/>
      <c r="D19" s="45">
        <v>1056661.8545100004</v>
      </c>
      <c r="E19" s="45">
        <v>8855890.6432400066</v>
      </c>
      <c r="F19" s="45">
        <v>2012614.1616899993</v>
      </c>
      <c r="G19" s="45">
        <v>163476.42640999999</v>
      </c>
      <c r="H19" s="45">
        <v>32141.47837999999</v>
      </c>
      <c r="I19" s="45">
        <v>12120784.564230008</v>
      </c>
    </row>
    <row r="20" spans="2:16">
      <c r="B20" s="44"/>
      <c r="C20" s="44"/>
      <c r="D20" s="45"/>
      <c r="E20" s="45"/>
      <c r="F20" s="45"/>
      <c r="G20" s="45"/>
      <c r="H20" s="45"/>
      <c r="I20" s="45"/>
    </row>
    <row r="21" spans="2:16">
      <c r="B21" s="44">
        <v>2024</v>
      </c>
      <c r="C21" s="44" t="s">
        <v>112</v>
      </c>
      <c r="D21" s="45">
        <v>1098170.08085</v>
      </c>
      <c r="E21" s="45">
        <v>9248690.7747300025</v>
      </c>
      <c r="F21" s="45">
        <v>2100119.5485299989</v>
      </c>
      <c r="G21" s="45">
        <v>170599.47736999998</v>
      </c>
      <c r="H21" s="45">
        <v>33630.02236000001</v>
      </c>
      <c r="I21" s="45">
        <v>12651209.903840002</v>
      </c>
    </row>
    <row r="22" spans="2:16">
      <c r="B22" s="44"/>
      <c r="C22" s="44" t="s">
        <v>113</v>
      </c>
      <c r="D22" s="45">
        <v>1095925.4652799987</v>
      </c>
      <c r="E22" s="45">
        <v>9270704.0761800073</v>
      </c>
      <c r="F22" s="45">
        <v>2097509.3373300005</v>
      </c>
      <c r="G22" s="45">
        <v>170464.09798999981</v>
      </c>
      <c r="H22" s="45">
        <v>33570.223750000019</v>
      </c>
      <c r="I22" s="45">
        <v>12668173.200530006</v>
      </c>
    </row>
    <row r="23" spans="2:16">
      <c r="B23" s="44"/>
      <c r="C23" s="44" t="s">
        <v>114</v>
      </c>
      <c r="D23" s="45">
        <v>1097643.3202999998</v>
      </c>
      <c r="E23" s="45">
        <v>9287990.3347600065</v>
      </c>
      <c r="F23" s="45">
        <v>2102793.17992</v>
      </c>
      <c r="G23" s="45">
        <v>170921.76207000011</v>
      </c>
      <c r="H23" s="45">
        <v>33787.185170000019</v>
      </c>
      <c r="I23" s="45">
        <v>12693135.782220004</v>
      </c>
    </row>
    <row r="24" spans="2:16">
      <c r="B24" s="44"/>
      <c r="C24" s="44" t="s">
        <v>115</v>
      </c>
      <c r="D24" s="45">
        <v>1098837.7251300006</v>
      </c>
      <c r="E24" s="45">
        <v>9302580.1262900103</v>
      </c>
      <c r="F24" s="45">
        <v>2104358.8790699989</v>
      </c>
      <c r="G24" s="45">
        <v>171092.28776000012</v>
      </c>
      <c r="H24" s="45">
        <v>33958.020030000007</v>
      </c>
      <c r="I24" s="45">
        <v>12710827.03828001</v>
      </c>
    </row>
    <row r="25" spans="2:16">
      <c r="B25" s="44"/>
      <c r="C25" s="44" t="s">
        <v>116</v>
      </c>
      <c r="D25" s="45">
        <v>1108400.3700500003</v>
      </c>
      <c r="E25" s="45">
        <v>9313285.4009300042</v>
      </c>
      <c r="F25" s="45">
        <v>2105361.5563599998</v>
      </c>
      <c r="G25" s="45">
        <v>171074.28285000011</v>
      </c>
      <c r="H25" s="45">
        <v>34112.786760000003</v>
      </c>
      <c r="I25" s="45">
        <v>12732234.396950005</v>
      </c>
    </row>
    <row r="26" spans="2:16">
      <c r="B26" s="44"/>
      <c r="C26" s="44" t="s">
        <v>117</v>
      </c>
      <c r="D26" s="45">
        <v>1117361.1823400008</v>
      </c>
      <c r="E26" s="45">
        <v>9322297.5514000095</v>
      </c>
      <c r="F26" s="45">
        <v>2106242.2278699968</v>
      </c>
      <c r="G26" s="45">
        <v>171469.9048499999</v>
      </c>
      <c r="H26" s="45">
        <v>34147.940729999988</v>
      </c>
      <c r="I26" s="45">
        <v>12751518.807190007</v>
      </c>
    </row>
    <row r="27" spans="2:16">
      <c r="B27" s="44"/>
      <c r="C27" s="44" t="s">
        <v>118</v>
      </c>
      <c r="D27" s="45">
        <v>1125869.8790300007</v>
      </c>
      <c r="E27" s="45">
        <v>9353149.4120100029</v>
      </c>
      <c r="F27" s="45">
        <v>2108888.5758800004</v>
      </c>
      <c r="G27" s="45">
        <v>171686.3159299999</v>
      </c>
      <c r="H27" s="45">
        <v>34230.404229999993</v>
      </c>
      <c r="I27" s="45">
        <v>12793824.587080006</v>
      </c>
    </row>
    <row r="28" spans="2:16">
      <c r="B28" s="44"/>
      <c r="C28" s="44" t="s">
        <v>119</v>
      </c>
      <c r="D28" s="45">
        <v>1133224.5676699993</v>
      </c>
      <c r="E28" s="45">
        <v>9378565.0525200181</v>
      </c>
      <c r="F28" s="45">
        <v>2110866.4388800012</v>
      </c>
      <c r="G28" s="45">
        <v>171833.65999999995</v>
      </c>
      <c r="H28" s="45">
        <v>34280.072489999984</v>
      </c>
      <c r="I28" s="45">
        <v>12828769.791560018</v>
      </c>
    </row>
    <row r="29" spans="2:16">
      <c r="B29" s="44"/>
      <c r="C29" s="44" t="s">
        <v>120</v>
      </c>
      <c r="D29" s="45">
        <v>1138631.2798899994</v>
      </c>
      <c r="E29" s="45">
        <v>9400069.2593600154</v>
      </c>
      <c r="F29" s="45">
        <v>2110446.8519000006</v>
      </c>
      <c r="G29" s="45">
        <v>171695.40903999979</v>
      </c>
      <c r="H29" s="45">
        <v>34361.822829999983</v>
      </c>
      <c r="I29" s="45">
        <v>12855204.623020014</v>
      </c>
    </row>
    <row r="30" spans="2:16">
      <c r="B30" s="44"/>
      <c r="C30" s="44" t="s">
        <v>121</v>
      </c>
      <c r="D30" s="45">
        <v>1145340.22297</v>
      </c>
      <c r="E30" s="45">
        <v>9431898.5059699975</v>
      </c>
      <c r="F30" s="45">
        <v>2113106.1256900006</v>
      </c>
      <c r="G30" s="45">
        <v>171026.61897000004</v>
      </c>
      <c r="H30" s="45">
        <v>34396.92415999998</v>
      </c>
      <c r="I30" s="45">
        <v>12895768.39776</v>
      </c>
      <c r="K30" s="26" cm="1">
        <f t="array" ref="K30">LOOKUP(2,1/(D21:D44&lt;&gt;""),D21:D44)</f>
        <v>1252665.1100300001</v>
      </c>
      <c r="L30" s="26" cm="1">
        <f t="array" ref="L30">LOOKUP(2,1/(E21:E44&lt;&gt;""),E21:E44)</f>
        <v>9954976.057739988</v>
      </c>
      <c r="M30" s="26" cm="1">
        <f t="array" ref="M30">LOOKUP(2,1/(F21:F44&lt;&gt;""),F21:F44)</f>
        <v>2197948.6009300025</v>
      </c>
      <c r="N30" s="26" cm="1">
        <f t="array" ref="N30">LOOKUP(2,1/(G21:G44&lt;&gt;""),G21:G44)</f>
        <v>178801.08243000007</v>
      </c>
      <c r="O30" s="26" cm="1">
        <f t="array" ref="O30">LOOKUP(2,1/(H21:H44&lt;&gt;""),H21:H44)</f>
        <v>36503.806609999992</v>
      </c>
      <c r="P30" s="26" cm="1">
        <f t="array" ref="P30">LOOKUP(2,1/(I21:I44&lt;&gt;""),I21:I44)</f>
        <v>13620894.657739991</v>
      </c>
    </row>
    <row r="31" spans="2:16">
      <c r="B31" s="50"/>
      <c r="C31" s="44" t="s">
        <v>122</v>
      </c>
      <c r="D31" s="45">
        <v>1153668.1356300008</v>
      </c>
      <c r="E31" s="45">
        <v>9467106.8526899833</v>
      </c>
      <c r="F31" s="45">
        <v>2114875.9452099996</v>
      </c>
      <c r="G31" s="45">
        <v>170868.3337799999</v>
      </c>
      <c r="H31" s="45">
        <v>34463.471499999985</v>
      </c>
      <c r="I31" s="45">
        <v>12940982.738809982</v>
      </c>
    </row>
    <row r="32" spans="2:16">
      <c r="B32" s="50"/>
      <c r="C32" s="44" t="s">
        <v>123</v>
      </c>
      <c r="D32" s="45">
        <v>1160752.5058600006</v>
      </c>
      <c r="E32" s="45">
        <v>9491844.4966199975</v>
      </c>
      <c r="F32" s="45">
        <v>2116022.6679700008</v>
      </c>
      <c r="G32" s="45">
        <v>171046.56834999987</v>
      </c>
      <c r="H32" s="45">
        <v>34545.234389999991</v>
      </c>
      <c r="I32" s="45">
        <v>12974211.47319</v>
      </c>
    </row>
    <row r="33" spans="2:43">
      <c r="B33" s="44">
        <v>2025</v>
      </c>
      <c r="C33" s="44" t="s">
        <v>112</v>
      </c>
      <c r="D33" s="45">
        <v>1204712.5505100004</v>
      </c>
      <c r="E33" s="45">
        <v>9823644.1608099975</v>
      </c>
      <c r="F33" s="45">
        <v>2190615.8750200025</v>
      </c>
      <c r="G33" s="45">
        <v>177509.47009999998</v>
      </c>
      <c r="H33" s="45">
        <v>35905.402500000026</v>
      </c>
      <c r="I33" s="45">
        <v>13432387.458940003</v>
      </c>
    </row>
    <row r="34" spans="2:43">
      <c r="B34" s="44"/>
      <c r="C34" s="44" t="s">
        <v>113</v>
      </c>
      <c r="D34" s="45">
        <v>1207979.6665400008</v>
      </c>
      <c r="E34" s="45">
        <v>9848444.7971600033</v>
      </c>
      <c r="F34" s="45">
        <v>2186173.4277100023</v>
      </c>
      <c r="G34" s="45">
        <v>177163.00063000008</v>
      </c>
      <c r="H34" s="45">
        <v>35851.370210000016</v>
      </c>
      <c r="I34" s="45">
        <v>13455612.26225001</v>
      </c>
    </row>
    <row r="35" spans="2:43">
      <c r="B35" s="44"/>
      <c r="C35" s="44" t="s">
        <v>114</v>
      </c>
      <c r="D35" s="45">
        <v>1217229.5296400012</v>
      </c>
      <c r="E35" s="45">
        <v>9870392.1268399991</v>
      </c>
      <c r="F35" s="45">
        <v>2191202.5938400002</v>
      </c>
      <c r="G35" s="45">
        <v>177693.27212000018</v>
      </c>
      <c r="H35" s="45">
        <v>35982.224840000003</v>
      </c>
      <c r="I35" s="45">
        <v>13492499.74728</v>
      </c>
    </row>
    <row r="36" spans="2:43">
      <c r="B36" s="44"/>
      <c r="C36" s="44" t="s">
        <v>115</v>
      </c>
      <c r="D36" s="45">
        <v>1225789.8386500019</v>
      </c>
      <c r="E36" s="45">
        <v>9882295.5618999954</v>
      </c>
      <c r="F36" s="45">
        <v>2192954.1377500007</v>
      </c>
      <c r="G36" s="45">
        <v>178032.37131999995</v>
      </c>
      <c r="H36" s="45">
        <v>36129.10964000001</v>
      </c>
      <c r="I36" s="45">
        <v>13515201.019260002</v>
      </c>
    </row>
    <row r="37" spans="2:43">
      <c r="B37" s="44"/>
      <c r="C37" s="44" t="s">
        <v>116</v>
      </c>
      <c r="D37" s="45">
        <v>1232102.0921400017</v>
      </c>
      <c r="E37" s="45">
        <v>9893601.1899799965</v>
      </c>
      <c r="F37" s="45">
        <v>2192365.7758000018</v>
      </c>
      <c r="G37" s="45">
        <v>178025.58885</v>
      </c>
      <c r="H37" s="45">
        <v>36236.699400000012</v>
      </c>
      <c r="I37" s="45">
        <v>13532331.346170001</v>
      </c>
    </row>
    <row r="38" spans="2:43">
      <c r="B38" s="44"/>
      <c r="C38" s="44" t="s">
        <v>117</v>
      </c>
      <c r="D38" s="45">
        <v>1239322.0219900021</v>
      </c>
      <c r="E38" s="45">
        <v>9914538.9414199982</v>
      </c>
      <c r="F38" s="45">
        <v>2195217.1164400009</v>
      </c>
      <c r="G38" s="45">
        <v>178450.41580000002</v>
      </c>
      <c r="H38" s="45">
        <v>36314.471059999989</v>
      </c>
      <c r="I38" s="45">
        <v>13563842.966710001</v>
      </c>
    </row>
    <row r="39" spans="2:43">
      <c r="B39" s="44"/>
      <c r="C39" s="44" t="s">
        <v>118</v>
      </c>
      <c r="D39" s="45">
        <v>1245675.5173000013</v>
      </c>
      <c r="E39" s="45">
        <v>9931362.7560200039</v>
      </c>
      <c r="F39" s="45">
        <v>2196609.043390003</v>
      </c>
      <c r="G39" s="45">
        <v>178691.56940000009</v>
      </c>
      <c r="H39" s="45">
        <v>36426.888989999992</v>
      </c>
      <c r="I39" s="45">
        <v>13588765.775100011</v>
      </c>
    </row>
    <row r="40" spans="2:43">
      <c r="B40" s="44"/>
      <c r="C40" s="47" t="s">
        <v>119</v>
      </c>
      <c r="D40" s="48">
        <v>1252665.1100300001</v>
      </c>
      <c r="E40" s="48">
        <v>9954976.057739988</v>
      </c>
      <c r="F40" s="48">
        <v>2197948.6009300025</v>
      </c>
      <c r="G40" s="48">
        <v>178801.08243000007</v>
      </c>
      <c r="H40" s="48">
        <v>36503.806609999992</v>
      </c>
      <c r="I40" s="49">
        <v>13620894.657739991</v>
      </c>
      <c r="J40" s="45"/>
    </row>
    <row r="41" spans="2:43">
      <c r="B41" s="44"/>
      <c r="C41" s="44" t="s">
        <v>120</v>
      </c>
      <c r="D41" s="45"/>
      <c r="E41" s="45"/>
      <c r="F41" s="45"/>
      <c r="G41" s="45"/>
      <c r="H41" s="45"/>
      <c r="I41" s="45"/>
    </row>
    <row r="42" spans="2:43">
      <c r="B42" s="44"/>
      <c r="C42" s="44" t="s">
        <v>121</v>
      </c>
      <c r="D42" s="45"/>
      <c r="E42" s="45"/>
      <c r="F42" s="45"/>
      <c r="G42" s="45"/>
      <c r="H42" s="45"/>
      <c r="I42" s="45"/>
    </row>
    <row r="43" spans="2:43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3">
      <c r="B44" s="50"/>
      <c r="C44" s="44" t="s">
        <v>123</v>
      </c>
      <c r="D44" s="45"/>
      <c r="E44" s="45"/>
      <c r="F44" s="45"/>
      <c r="G44" s="45"/>
      <c r="H44" s="45"/>
      <c r="I44" s="45"/>
      <c r="L44" s="201"/>
      <c r="M44" s="201"/>
      <c r="N44" s="201"/>
      <c r="O44" s="201"/>
      <c r="P44" s="201"/>
      <c r="Q44" s="201"/>
    </row>
    <row r="45" spans="2:43" ht="15.75" customHeight="1">
      <c r="B45" s="50"/>
      <c r="C45" s="44"/>
      <c r="D45" s="57"/>
      <c r="E45" s="57"/>
      <c r="F45" s="57"/>
      <c r="G45" s="57"/>
      <c r="H45" s="57"/>
      <c r="I45" s="57"/>
    </row>
    <row r="46" spans="2:43">
      <c r="B46" s="44"/>
      <c r="C46" s="44"/>
      <c r="D46" s="420" t="s">
        <v>125</v>
      </c>
      <c r="E46" s="420"/>
      <c r="F46" s="420"/>
      <c r="G46" s="420"/>
      <c r="H46" s="420"/>
      <c r="I46" s="420"/>
    </row>
    <row r="47" spans="2:43">
      <c r="B47" s="44">
        <v>2010</v>
      </c>
      <c r="C47" s="44"/>
      <c r="D47" s="51">
        <v>2.834365539271877</v>
      </c>
      <c r="E47" s="51">
        <v>5.7338720293969914</v>
      </c>
      <c r="F47" s="51">
        <v>4.0954971341678359</v>
      </c>
      <c r="G47" s="51">
        <v>4.688202749908954</v>
      </c>
      <c r="H47" s="51">
        <v>2.3744656387648222</v>
      </c>
      <c r="I47" s="51">
        <v>5.0475144168232511</v>
      </c>
    </row>
    <row r="48" spans="2:43">
      <c r="B48" s="44">
        <v>2011</v>
      </c>
      <c r="C48" s="44"/>
      <c r="D48" s="51">
        <v>2.9014444029264341</v>
      </c>
      <c r="E48" s="51">
        <v>5.3685561372920132</v>
      </c>
      <c r="F48" s="51">
        <v>3.3586127301064916</v>
      </c>
      <c r="G48" s="51">
        <v>4.457019869091039</v>
      </c>
      <c r="H48" s="51">
        <v>3.9551855730864283</v>
      </c>
      <c r="I48" s="51">
        <v>4.6783198404127813</v>
      </c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2:43">
      <c r="B49" s="44">
        <v>2012</v>
      </c>
      <c r="C49" s="44"/>
      <c r="D49" s="52">
        <v>2.0481861016319547</v>
      </c>
      <c r="E49" s="52">
        <v>5.4903948615909526</v>
      </c>
      <c r="F49" s="52">
        <v>3.1266505103109798</v>
      </c>
      <c r="G49" s="52">
        <v>8.2947195076879421</v>
      </c>
      <c r="H49" s="52">
        <v>2.4379210906199322</v>
      </c>
      <c r="I49" s="52">
        <v>4.678376358587788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2013</v>
      </c>
      <c r="C50" s="44"/>
      <c r="D50" s="51">
        <v>1.1396670340043435</v>
      </c>
      <c r="E50" s="51">
        <v>5.6967374189272446</v>
      </c>
      <c r="F50" s="51">
        <v>3.2547853172810282</v>
      </c>
      <c r="G50" s="51">
        <v>8.1270753050844959</v>
      </c>
      <c r="H50" s="51">
        <v>3.4147781209908246</v>
      </c>
      <c r="I50" s="51">
        <v>4.7602272125474965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2014</v>
      </c>
      <c r="C51" s="44"/>
      <c r="D51" s="51">
        <v>0.45231255159583483</v>
      </c>
      <c r="E51" s="51">
        <v>3.8515947116214644</v>
      </c>
      <c r="F51" s="51">
        <v>1.4598937523881528</v>
      </c>
      <c r="G51" s="51">
        <v>6.0640920241211704</v>
      </c>
      <c r="H51" s="51">
        <v>3.053820230266302</v>
      </c>
      <c r="I51" s="51">
        <v>3.0748759987296648</v>
      </c>
    </row>
    <row r="52" spans="2:43">
      <c r="B52" s="44">
        <v>2015</v>
      </c>
      <c r="C52" s="44"/>
      <c r="D52" s="51">
        <v>1.5176936821738263</v>
      </c>
      <c r="E52" s="51">
        <v>3.5440253639796415</v>
      </c>
      <c r="F52" s="51">
        <v>1.1842360463228285</v>
      </c>
      <c r="G52" s="51">
        <v>2.1295450912429015</v>
      </c>
      <c r="H52" s="51">
        <v>3.7144993514320657</v>
      </c>
      <c r="I52" s="51">
        <v>2.8817259430769626</v>
      </c>
    </row>
    <row r="53" spans="2:43">
      <c r="B53" s="44">
        <v>2016</v>
      </c>
      <c r="C53" s="44"/>
      <c r="D53" s="51">
        <v>1.55388619274901</v>
      </c>
      <c r="E53" s="51">
        <v>3.8280378553122718</v>
      </c>
      <c r="F53" s="51">
        <v>1.5231655266033428</v>
      </c>
      <c r="G53" s="51">
        <v>1.2978559225277797</v>
      </c>
      <c r="H53" s="51">
        <v>3.9122301287000116</v>
      </c>
      <c r="I53" s="51">
        <v>3.1428603467104077</v>
      </c>
    </row>
    <row r="54" spans="2:43">
      <c r="B54" s="44">
        <v>2017</v>
      </c>
      <c r="C54" s="44"/>
      <c r="D54" s="51">
        <v>1.3631681367087811</v>
      </c>
      <c r="E54" s="51">
        <v>3.6718221474893342</v>
      </c>
      <c r="F54" s="51">
        <v>1.3411497737224165</v>
      </c>
      <c r="G54" s="51">
        <v>1.1069830456185814</v>
      </c>
      <c r="H54" s="51">
        <v>4.2970184846232273</v>
      </c>
      <c r="I54" s="51">
        <v>2.9901895497549402</v>
      </c>
    </row>
    <row r="55" spans="2:43">
      <c r="B55" s="44">
        <v>2018</v>
      </c>
      <c r="C55" s="44"/>
      <c r="D55" s="51">
        <v>2.1545521797216471</v>
      </c>
      <c r="E55" s="51">
        <v>5.3501241393861143</v>
      </c>
      <c r="F55" s="51">
        <v>4.8947881595242437</v>
      </c>
      <c r="G55" s="51">
        <v>3.0619141148393147</v>
      </c>
      <c r="H55" s="51">
        <v>6.3247607346571089</v>
      </c>
      <c r="I55" s="51">
        <v>4.9195686211386258</v>
      </c>
    </row>
    <row r="56" spans="2:43">
      <c r="B56" s="44">
        <v>2019</v>
      </c>
      <c r="C56" s="44"/>
      <c r="D56" s="51">
        <v>3.2929363918184906</v>
      </c>
      <c r="E56" s="51">
        <v>4.8847566106932527</v>
      </c>
      <c r="F56" s="51">
        <v>5.0528173967279377</v>
      </c>
      <c r="G56" s="51">
        <v>3.5849588512146813</v>
      </c>
      <c r="H56" s="51">
        <v>5.8789873502323342</v>
      </c>
      <c r="I56" s="51">
        <v>4.7420817775544633</v>
      </c>
    </row>
    <row r="57" spans="2:43">
      <c r="B57" s="44">
        <v>2020</v>
      </c>
      <c r="C57" s="44"/>
      <c r="D57" s="51">
        <v>-0.68284972759549145</v>
      </c>
      <c r="E57" s="51">
        <v>2.9488651693584611</v>
      </c>
      <c r="F57" s="51">
        <v>1.4421717885466867</v>
      </c>
      <c r="G57" s="51">
        <v>1.1259485610125131</v>
      </c>
      <c r="H57" s="51">
        <v>2.3517642611752709</v>
      </c>
      <c r="I57" s="51">
        <v>2.3100855366317896</v>
      </c>
    </row>
    <row r="58" spans="2:43">
      <c r="B58" s="44">
        <v>2021</v>
      </c>
      <c r="C58" s="44"/>
      <c r="D58" s="51">
        <v>1.4450864105523875</v>
      </c>
      <c r="E58" s="51">
        <v>3.7618385024227097</v>
      </c>
      <c r="F58" s="51">
        <v>2.0800941247959948</v>
      </c>
      <c r="G58" s="51">
        <v>2.654061768284377</v>
      </c>
      <c r="H58" s="51">
        <v>4.8265150724958961</v>
      </c>
      <c r="I58" s="51">
        <v>3.2430809605447086</v>
      </c>
    </row>
    <row r="59" spans="2:43">
      <c r="B59" s="44">
        <v>2022</v>
      </c>
      <c r="C59" s="44"/>
      <c r="D59" s="51">
        <v>3.6095290434432048</v>
      </c>
      <c r="E59" s="51">
        <v>6.7372007822144697</v>
      </c>
      <c r="F59" s="51">
        <v>5.124222243951615</v>
      </c>
      <c r="G59" s="51">
        <v>4.7493506208887037</v>
      </c>
      <c r="H59" s="51">
        <v>7.2384090477152441</v>
      </c>
      <c r="I59" s="51">
        <v>6.1490096619009948</v>
      </c>
    </row>
    <row r="60" spans="2:43">
      <c r="B60" s="44">
        <v>2023</v>
      </c>
      <c r="C60" s="44"/>
      <c r="D60" s="51">
        <v>7.5405439058470858</v>
      </c>
      <c r="E60" s="51">
        <v>11.541046287585077</v>
      </c>
      <c r="F60" s="51">
        <v>9.2564896756117676</v>
      </c>
      <c r="G60" s="51">
        <v>8.9965070544371972</v>
      </c>
      <c r="H60" s="51">
        <v>11.747591502712273</v>
      </c>
      <c r="I60" s="51">
        <v>10.762936203451146</v>
      </c>
    </row>
    <row r="61" spans="2:43">
      <c r="B61" s="44"/>
      <c r="C61" s="44"/>
      <c r="D61" s="51"/>
      <c r="E61" s="51"/>
      <c r="F61" s="51"/>
      <c r="G61" s="51"/>
      <c r="H61" s="51"/>
      <c r="I61" s="51"/>
    </row>
    <row r="62" spans="2:43">
      <c r="B62" s="44">
        <v>2024</v>
      </c>
      <c r="C62" s="44" t="s">
        <v>112</v>
      </c>
      <c r="D62" s="51">
        <v>3.3148220965121933</v>
      </c>
      <c r="E62" s="51">
        <v>6.9337028759595132</v>
      </c>
      <c r="F62" s="51">
        <v>5.1928419272578408</v>
      </c>
      <c r="G62" s="51">
        <v>4.9814868066917262</v>
      </c>
      <c r="H62" s="51">
        <v>7.6910924063183339</v>
      </c>
      <c r="I62" s="51">
        <v>6.2938360231755919</v>
      </c>
    </row>
    <row r="63" spans="2:43">
      <c r="B63" s="44"/>
      <c r="C63" s="44" t="s">
        <v>113</v>
      </c>
      <c r="D63" s="51">
        <v>3.5056123162484853</v>
      </c>
      <c r="E63" s="51">
        <v>6.8654481599259576</v>
      </c>
      <c r="F63" s="51">
        <v>5.1676120433023609</v>
      </c>
      <c r="G63" s="51">
        <v>4.9725777255198889</v>
      </c>
      <c r="H63" s="51">
        <v>7.6774974533295293</v>
      </c>
      <c r="I63" s="51">
        <v>6.2593616719517575</v>
      </c>
    </row>
    <row r="64" spans="2:43">
      <c r="B64" s="44"/>
      <c r="C64" s="44" t="s">
        <v>114</v>
      </c>
      <c r="D64" s="51">
        <v>3.6589663150221385</v>
      </c>
      <c r="E64" s="51">
        <v>6.8075431072772696</v>
      </c>
      <c r="F64" s="51">
        <v>5.3056055189435236</v>
      </c>
      <c r="G64" s="51">
        <v>5.1153809041989406</v>
      </c>
      <c r="H64" s="51">
        <v>8.0390187088205991</v>
      </c>
      <c r="I64" s="51">
        <v>6.2575674937081827</v>
      </c>
    </row>
    <row r="65" spans="2:20">
      <c r="B65" s="44"/>
      <c r="C65" s="44" t="s">
        <v>115</v>
      </c>
      <c r="D65" s="51">
        <v>3.7509841810065447</v>
      </c>
      <c r="E65" s="51">
        <v>6.7917214988826746</v>
      </c>
      <c r="F65" s="51">
        <v>5.3050056445941296</v>
      </c>
      <c r="G65" s="51">
        <v>5.0249533883863773</v>
      </c>
      <c r="H65" s="51">
        <v>8.3385390840564622</v>
      </c>
      <c r="I65" s="51">
        <v>6.254150240178169</v>
      </c>
    </row>
    <row r="66" spans="2:20">
      <c r="B66" s="44"/>
      <c r="C66" s="44" t="s">
        <v>116</v>
      </c>
      <c r="D66" s="51">
        <v>4.7251707986846636</v>
      </c>
      <c r="E66" s="51">
        <v>6.7656902173462763</v>
      </c>
      <c r="F66" s="51">
        <v>5.3441046952290572</v>
      </c>
      <c r="G66" s="51">
        <v>5.0566075644505659</v>
      </c>
      <c r="H66" s="51">
        <v>8.4782271444868726</v>
      </c>
      <c r="I66" s="51">
        <v>6.3293206668876056</v>
      </c>
    </row>
    <row r="67" spans="2:20">
      <c r="B67" s="44"/>
      <c r="C67" s="44" t="s">
        <v>117</v>
      </c>
      <c r="D67" s="51">
        <v>5.4363440804291674</v>
      </c>
      <c r="E67" s="51">
        <v>6.6592621663233098</v>
      </c>
      <c r="F67" s="51">
        <v>5.1966941630321006</v>
      </c>
      <c r="G67" s="51">
        <v>4.9437628732068584</v>
      </c>
      <c r="H67" s="51">
        <v>8.0591569888077927</v>
      </c>
      <c r="I67" s="51">
        <v>6.2874759244754053</v>
      </c>
    </row>
    <row r="68" spans="2:20">
      <c r="B68" s="44"/>
      <c r="C68" s="44" t="s">
        <v>118</v>
      </c>
      <c r="D68" s="51">
        <v>6.2299428897184317</v>
      </c>
      <c r="E68" s="51">
        <v>6.7950749556406009</v>
      </c>
      <c r="F68" s="51">
        <v>5.212136095152653</v>
      </c>
      <c r="G68" s="51">
        <v>4.8577039406360045</v>
      </c>
      <c r="H68" s="51">
        <v>7.8576314730913976</v>
      </c>
      <c r="I68" s="51">
        <v>6.4576321437257</v>
      </c>
    </row>
    <row r="69" spans="2:20">
      <c r="B69" s="44"/>
      <c r="C69" s="44" t="s">
        <v>119</v>
      </c>
      <c r="D69" s="51">
        <v>7.0074227542169965</v>
      </c>
      <c r="E69" s="51">
        <v>6.8402774853381532</v>
      </c>
      <c r="F69" s="51">
        <v>5.2121753494375644</v>
      </c>
      <c r="G69" s="51">
        <v>4.8217833555773026</v>
      </c>
      <c r="H69" s="51">
        <v>7.7855857006032592</v>
      </c>
      <c r="I69" s="51">
        <v>6.5586740087041351</v>
      </c>
    </row>
    <row r="70" spans="2:20">
      <c r="B70" s="44"/>
      <c r="C70" s="44" t="s">
        <v>120</v>
      </c>
      <c r="D70" s="51">
        <v>7.7249905547511766</v>
      </c>
      <c r="E70" s="51">
        <v>6.9067646832745355</v>
      </c>
      <c r="F70" s="51">
        <v>5.213516131064222</v>
      </c>
      <c r="G70" s="51">
        <v>4.7634416246053579</v>
      </c>
      <c r="H70" s="51">
        <v>7.789723379684399</v>
      </c>
      <c r="I70" s="51">
        <v>6.6698867866857192</v>
      </c>
    </row>
    <row r="71" spans="2:20">
      <c r="B71" s="44"/>
      <c r="C71" s="44" t="s">
        <v>121</v>
      </c>
      <c r="D71" s="51">
        <v>8.4580769795796549</v>
      </c>
      <c r="E71" s="51">
        <v>6.9864985323848439</v>
      </c>
      <c r="F71" s="51">
        <v>5.2303512391779439</v>
      </c>
      <c r="G71" s="51">
        <v>4.7164030116110256</v>
      </c>
      <c r="H71" s="51">
        <v>7.7343532509444257</v>
      </c>
      <c r="I71" s="51">
        <v>6.7944254824403361</v>
      </c>
    </row>
    <row r="72" spans="2:20">
      <c r="B72" s="44"/>
      <c r="C72" s="44" t="s">
        <v>122</v>
      </c>
      <c r="D72" s="51">
        <v>9.2778661108444673</v>
      </c>
      <c r="E72" s="51">
        <v>7.1070360017911671</v>
      </c>
      <c r="F72" s="51">
        <v>5.1685543007800483</v>
      </c>
      <c r="G72" s="51">
        <v>4.7080680485760862</v>
      </c>
      <c r="H72" s="51">
        <v>7.5890327688630688</v>
      </c>
      <c r="I72" s="51">
        <v>6.9432106215938649</v>
      </c>
    </row>
    <row r="73" spans="2:20">
      <c r="B73" s="44"/>
      <c r="C73" s="44" t="s">
        <v>123</v>
      </c>
      <c r="D73" s="51">
        <v>9.8508951473666571</v>
      </c>
      <c r="E73" s="51">
        <v>7.1811394132947681</v>
      </c>
      <c r="F73" s="51">
        <v>5.1380194101967813</v>
      </c>
      <c r="G73" s="51">
        <v>4.6307238947185692</v>
      </c>
      <c r="H73" s="51">
        <v>7.4786728276187153</v>
      </c>
      <c r="I73" s="51">
        <v>7.0410203600067556</v>
      </c>
    </row>
    <row r="74" spans="2:20">
      <c r="B74" s="44">
        <v>2025</v>
      </c>
      <c r="C74" s="44" t="s">
        <v>112</v>
      </c>
      <c r="D74" s="51">
        <v>9.701818645207938</v>
      </c>
      <c r="E74" s="51">
        <v>6.2165921651411216</v>
      </c>
      <c r="F74" s="51">
        <v>4.3091035723822335</v>
      </c>
      <c r="G74" s="51">
        <v>4.0504184634830187</v>
      </c>
      <c r="H74" s="51">
        <v>6.7659192005366631</v>
      </c>
      <c r="I74" s="51">
        <v>6.1747260620732547</v>
      </c>
    </row>
    <row r="75" spans="2:20">
      <c r="B75" s="44"/>
      <c r="C75" s="44" t="s">
        <v>113</v>
      </c>
      <c r="D75" s="51">
        <v>10.224618809398066</v>
      </c>
      <c r="E75" s="51">
        <v>6.2318969113083211</v>
      </c>
      <c r="F75" s="51">
        <v>4.2271130241005705</v>
      </c>
      <c r="G75" s="51">
        <v>3.929802649935854</v>
      </c>
      <c r="H75" s="51">
        <v>6.7951482152393883</v>
      </c>
      <c r="I75" s="51">
        <v>6.2158848734958916</v>
      </c>
    </row>
    <row r="76" spans="2:20">
      <c r="B76" s="44"/>
      <c r="C76" s="44" t="s">
        <v>114</v>
      </c>
      <c r="D76" s="51">
        <v>10.894815021269121</v>
      </c>
      <c r="E76" s="51">
        <v>6.2704823227514916</v>
      </c>
      <c r="F76" s="51">
        <v>4.2043799059384268</v>
      </c>
      <c r="G76" s="51">
        <v>3.9617600286772303</v>
      </c>
      <c r="H76" s="51">
        <v>6.4966633324310852</v>
      </c>
      <c r="I76" s="51">
        <v>6.2976082409810008</v>
      </c>
    </row>
    <row r="77" spans="2:20">
      <c r="B77" s="44"/>
      <c r="C77" s="44" t="s">
        <v>115</v>
      </c>
      <c r="D77" s="51">
        <v>11.553308611149294</v>
      </c>
      <c r="E77" s="51">
        <v>6.2317704092830439</v>
      </c>
      <c r="F77" s="51">
        <v>4.2100831545974549</v>
      </c>
      <c r="G77" s="51">
        <v>4.0563392136850895</v>
      </c>
      <c r="H77" s="51">
        <v>6.3934517032558702</v>
      </c>
      <c r="I77" s="51">
        <v>6.3282584096025607</v>
      </c>
      <c r="O77" s="202"/>
      <c r="P77" s="202"/>
      <c r="Q77" s="202"/>
      <c r="R77" s="202"/>
      <c r="S77" s="202"/>
      <c r="T77" s="202"/>
    </row>
    <row r="78" spans="2:20">
      <c r="B78" s="44"/>
      <c r="C78" s="44" t="s">
        <v>116</v>
      </c>
      <c r="D78" s="51">
        <v>11.160382604746077</v>
      </c>
      <c r="E78" s="51">
        <v>6.2310534260234585</v>
      </c>
      <c r="F78" s="51">
        <v>4.1325072730227452</v>
      </c>
      <c r="G78" s="51">
        <v>4.063326108515608</v>
      </c>
      <c r="H78" s="51">
        <v>6.2261481448078859</v>
      </c>
      <c r="I78" s="51">
        <v>6.2840262303972327</v>
      </c>
    </row>
    <row r="79" spans="2:20">
      <c r="B79" s="44"/>
      <c r="C79" s="44" t="s">
        <v>117</v>
      </c>
      <c r="D79" s="51">
        <v>10.915077557517128</v>
      </c>
      <c r="E79" s="51">
        <v>6.3529552318467575</v>
      </c>
      <c r="F79" s="51">
        <v>4.2243426417284846</v>
      </c>
      <c r="G79" s="51">
        <v>4.0709831594684776</v>
      </c>
      <c r="H79" s="51">
        <v>6.3445416727476056</v>
      </c>
      <c r="I79" s="51">
        <v>6.3704110216420862</v>
      </c>
      <c r="J79" s="51"/>
    </row>
    <row r="80" spans="2:20">
      <c r="B80" s="44"/>
      <c r="C80" s="44" t="s">
        <v>118</v>
      </c>
      <c r="D80" s="51">
        <v>10.641162047360208</v>
      </c>
      <c r="E80" s="51">
        <v>6.1820176128859927</v>
      </c>
      <c r="F80" s="51">
        <v>4.1595591399796294</v>
      </c>
      <c r="G80" s="51">
        <v>4.080263142728513</v>
      </c>
      <c r="H80" s="51">
        <v>6.4167654732951496</v>
      </c>
      <c r="I80" s="51">
        <v>6.2134757484699765</v>
      </c>
      <c r="J80" s="51"/>
    </row>
    <row r="81" spans="2:9">
      <c r="B81" s="44"/>
      <c r="C81" s="44" t="s">
        <v>119</v>
      </c>
      <c r="D81" s="55">
        <v>10.539882894136344</v>
      </c>
      <c r="E81" s="55">
        <v>6.1460468844867444</v>
      </c>
      <c r="F81" s="55">
        <v>4.1254226438033559</v>
      </c>
      <c r="G81" s="55">
        <v>4.0547483129906636</v>
      </c>
      <c r="H81" s="55">
        <v>6.4869586277820801</v>
      </c>
      <c r="I81" s="55">
        <v>6.1745972454904319</v>
      </c>
    </row>
    <row r="82" spans="2:9">
      <c r="B82" s="44"/>
      <c r="C82" s="44" t="s">
        <v>120</v>
      </c>
      <c r="D82" s="51"/>
      <c r="E82" s="51"/>
      <c r="F82" s="51"/>
      <c r="G82" s="51"/>
      <c r="H82" s="51"/>
      <c r="I82" s="51"/>
    </row>
    <row r="83" spans="2:9">
      <c r="B83" s="44"/>
      <c r="C83" s="44" t="s">
        <v>121</v>
      </c>
      <c r="D83" s="51"/>
      <c r="E83" s="51"/>
      <c r="F83" s="51"/>
      <c r="G83" s="51"/>
      <c r="H83" s="51"/>
      <c r="I83" s="51"/>
    </row>
    <row r="84" spans="2:9">
      <c r="B84" s="44"/>
      <c r="C84" s="44" t="s">
        <v>122</v>
      </c>
      <c r="D84" s="51"/>
      <c r="E84" s="51"/>
      <c r="F84" s="51"/>
      <c r="G84" s="51"/>
      <c r="H84" s="51"/>
      <c r="I84" s="51"/>
    </row>
    <row r="85" spans="2:9">
      <c r="B85" s="44"/>
      <c r="C85" s="44" t="s">
        <v>123</v>
      </c>
      <c r="D85" s="51"/>
      <c r="E85" s="51"/>
      <c r="F85" s="51"/>
      <c r="G85" s="51"/>
      <c r="H85" s="51"/>
      <c r="I85" s="51"/>
    </row>
    <row r="86" spans="2:9">
      <c r="B86" s="44"/>
      <c r="C86" s="44"/>
      <c r="D86" s="51"/>
      <c r="E86" s="51"/>
      <c r="F86" s="51"/>
      <c r="G86" s="51"/>
      <c r="H86" s="51"/>
      <c r="I86" s="51"/>
    </row>
    <row r="87" spans="2:9" ht="18">
      <c r="B87" s="26" t="s">
        <v>213</v>
      </c>
    </row>
    <row r="88" spans="2:9" ht="21">
      <c r="B88" s="58"/>
      <c r="C88" s="550"/>
      <c r="D88" s="551"/>
      <c r="E88" s="551"/>
      <c r="F88" s="551"/>
      <c r="G88" s="551"/>
      <c r="H88" s="551"/>
      <c r="I88" s="551"/>
    </row>
    <row r="89" spans="2:9">
      <c r="C89" s="550"/>
      <c r="D89" s="550"/>
      <c r="E89" s="550"/>
      <c r="F89" s="550"/>
      <c r="G89" s="550"/>
      <c r="H89" s="550"/>
      <c r="I89" s="550"/>
    </row>
    <row r="90" spans="2:9" ht="18.75">
      <c r="B90" s="41"/>
      <c r="C90" s="42"/>
      <c r="D90" s="42"/>
      <c r="E90" s="42"/>
      <c r="F90" s="42"/>
      <c r="G90" s="42"/>
      <c r="H90" s="42"/>
      <c r="I90" s="42"/>
    </row>
    <row r="91" spans="2:9" ht="18.75">
      <c r="B91" s="41"/>
      <c r="C91" s="42"/>
      <c r="D91" s="42"/>
      <c r="E91" s="42"/>
      <c r="F91" s="42"/>
      <c r="G91" s="42"/>
      <c r="H91" s="42"/>
      <c r="I91" s="42"/>
    </row>
    <row r="96" spans="2:9" ht="15.75" customHeight="1">
      <c r="B96" s="44"/>
      <c r="C96" s="44"/>
      <c r="D96" s="45"/>
      <c r="E96" s="45"/>
      <c r="F96" s="45"/>
      <c r="G96" s="45"/>
      <c r="H96" s="45"/>
      <c r="I96" s="45"/>
    </row>
    <row r="97" spans="2:9">
      <c r="B97" s="44"/>
      <c r="C97" s="44"/>
      <c r="D97" s="45"/>
      <c r="E97" s="45"/>
      <c r="F97" s="45"/>
      <c r="G97" s="45"/>
      <c r="H97" s="45"/>
      <c r="I97" s="45"/>
    </row>
    <row r="98" spans="2:9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</sheetData>
  <mergeCells count="3">
    <mergeCell ref="C88:I88"/>
    <mergeCell ref="C89:I89"/>
    <mergeCell ref="B4:C4"/>
  </mergeCells>
  <hyperlinks>
    <hyperlink ref="R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9"/>
  <sheetViews>
    <sheetView showGridLines="0" showRowColHeaders="0" showZeros="0" showOutlineSymbols="0" zoomScaleNormal="100" workbookViewId="0">
      <pane ySplit="4" topLeftCell="A5" activePane="bottomLeft" state="frozen"/>
      <selection activeCell="H25" sqref="H25"/>
      <selection pane="bottomLeft" activeCell="R48" sqref="R48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2" style="26" customWidth="1"/>
    <col min="11" max="12" width="12" style="26" hidden="1" customWidth="1"/>
    <col min="13" max="17" width="0" style="26" hidden="1" customWidth="1"/>
    <col min="18" max="16384" width="11.5703125" style="26"/>
  </cols>
  <sheetData>
    <row r="1" spans="2:18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168</v>
      </c>
    </row>
    <row r="4" spans="2:18" ht="32.1" customHeight="1">
      <c r="B4" s="246" t="s">
        <v>215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8">
      <c r="B5" s="33"/>
      <c r="D5" s="30"/>
    </row>
    <row r="6" spans="2:18">
      <c r="B6" s="44">
        <v>2010</v>
      </c>
      <c r="C6" s="44"/>
      <c r="D6" s="51">
        <v>854.0098516375906</v>
      </c>
      <c r="E6" s="51">
        <v>892.37764217259462</v>
      </c>
      <c r="F6" s="51">
        <v>574.12949385821184</v>
      </c>
      <c r="G6" s="51">
        <v>351.08814006829385</v>
      </c>
      <c r="H6" s="51">
        <v>462.0913540920069</v>
      </c>
      <c r="I6" s="51">
        <v>785.83047111742064</v>
      </c>
      <c r="K6" s="31"/>
      <c r="L6" s="31"/>
      <c r="M6" s="31"/>
      <c r="N6" s="31"/>
      <c r="O6" s="31"/>
      <c r="P6" s="31"/>
    </row>
    <row r="7" spans="2:18">
      <c r="B7" s="44">
        <v>2011</v>
      </c>
      <c r="C7" s="44"/>
      <c r="D7" s="51">
        <v>873.20752003164876</v>
      </c>
      <c r="E7" s="51">
        <v>923.06397400451101</v>
      </c>
      <c r="F7" s="51">
        <v>588.72296997590513</v>
      </c>
      <c r="G7" s="51">
        <v>360.34340878210691</v>
      </c>
      <c r="H7" s="51">
        <v>473.67850927937536</v>
      </c>
      <c r="I7" s="51">
        <v>810.85356069746285</v>
      </c>
      <c r="K7" s="31"/>
      <c r="L7" s="31"/>
      <c r="M7" s="31"/>
      <c r="N7" s="31"/>
      <c r="O7" s="31"/>
      <c r="P7" s="31"/>
    </row>
    <row r="8" spans="2:18">
      <c r="B8" s="44">
        <v>2012</v>
      </c>
      <c r="C8" s="44"/>
      <c r="D8" s="51">
        <v>890.96203422829547</v>
      </c>
      <c r="E8" s="51">
        <v>955.4104056196536</v>
      </c>
      <c r="F8" s="51">
        <v>603.86982572137697</v>
      </c>
      <c r="G8" s="51">
        <v>365.30420992649925</v>
      </c>
      <c r="H8" s="51">
        <v>488.24254826560002</v>
      </c>
      <c r="I8" s="51">
        <v>836.26568757017981</v>
      </c>
      <c r="K8" s="31"/>
      <c r="L8" s="31"/>
      <c r="M8" s="31"/>
      <c r="N8" s="31"/>
      <c r="O8" s="31"/>
      <c r="P8" s="31"/>
    </row>
    <row r="9" spans="2:18">
      <c r="B9" s="44">
        <v>2013</v>
      </c>
      <c r="C9" s="44"/>
      <c r="D9" s="51">
        <v>910.3720826990276</v>
      </c>
      <c r="E9" s="51">
        <v>987.48063579495374</v>
      </c>
      <c r="F9" s="51">
        <v>619.75687378538237</v>
      </c>
      <c r="G9" s="51">
        <v>369.68166364562711</v>
      </c>
      <c r="H9" s="51">
        <v>503.82679781334627</v>
      </c>
      <c r="I9" s="51">
        <v>862.0005649572704</v>
      </c>
      <c r="K9" s="31"/>
      <c r="L9" s="31"/>
      <c r="M9" s="31"/>
      <c r="N9" s="31"/>
      <c r="O9" s="31"/>
      <c r="P9" s="31"/>
    </row>
    <row r="10" spans="2:18">
      <c r="B10" s="44">
        <v>2014</v>
      </c>
      <c r="C10" s="44"/>
      <c r="D10" s="51">
        <v>918.29211711246444</v>
      </c>
      <c r="E10" s="51">
        <v>1007.6883898661677</v>
      </c>
      <c r="F10" s="51">
        <v>626.11859428726598</v>
      </c>
      <c r="G10" s="51">
        <v>368.0060296391639</v>
      </c>
      <c r="H10" s="51">
        <v>510.91438177257129</v>
      </c>
      <c r="I10" s="51">
        <v>876.52859760097738</v>
      </c>
      <c r="K10" s="31"/>
      <c r="L10" s="31"/>
      <c r="M10" s="31"/>
      <c r="N10" s="31"/>
      <c r="O10" s="31"/>
      <c r="P10" s="31"/>
    </row>
    <row r="11" spans="2:18">
      <c r="B11" s="44">
        <v>2015</v>
      </c>
      <c r="C11" s="44"/>
      <c r="D11" s="51">
        <v>925.16460204597911</v>
      </c>
      <c r="E11" s="51">
        <v>1029.5348624662738</v>
      </c>
      <c r="F11" s="51">
        <v>632.73647553638693</v>
      </c>
      <c r="G11" s="51">
        <v>371.93226340494067</v>
      </c>
      <c r="H11" s="51">
        <v>520.60231470894644</v>
      </c>
      <c r="I11" s="51">
        <v>893.13122980420644</v>
      </c>
      <c r="K11" s="31"/>
      <c r="L11" s="31"/>
      <c r="M11" s="31"/>
      <c r="N11" s="31"/>
      <c r="O11" s="31"/>
      <c r="P11" s="31"/>
    </row>
    <row r="12" spans="2:18">
      <c r="B12" s="44">
        <v>2016</v>
      </c>
      <c r="C12" s="44"/>
      <c r="D12" s="52">
        <v>931.64910253017274</v>
      </c>
      <c r="E12" s="52">
        <v>1050.8237921202408</v>
      </c>
      <c r="F12" s="52">
        <v>640.89177371057519</v>
      </c>
      <c r="G12" s="52">
        <v>376.42090629243734</v>
      </c>
      <c r="H12" s="52">
        <v>528.63899788950926</v>
      </c>
      <c r="I12" s="51">
        <v>910.2438056302824</v>
      </c>
      <c r="K12" s="31"/>
      <c r="L12" s="31"/>
      <c r="M12" s="31"/>
      <c r="N12" s="31"/>
      <c r="O12" s="31"/>
      <c r="P12" s="31"/>
    </row>
    <row r="13" spans="2:18">
      <c r="B13" s="44">
        <v>2017</v>
      </c>
      <c r="C13" s="44"/>
      <c r="D13" s="51">
        <v>937.13550373947908</v>
      </c>
      <c r="E13" s="51">
        <v>1071.0073356712587</v>
      </c>
      <c r="F13" s="51">
        <v>649.19055643534398</v>
      </c>
      <c r="G13" s="51">
        <v>381.05815181742025</v>
      </c>
      <c r="H13" s="51">
        <v>538.40100572204483</v>
      </c>
      <c r="I13" s="51">
        <v>926.86713257362715</v>
      </c>
      <c r="K13" s="31"/>
      <c r="L13" s="31"/>
      <c r="M13" s="31"/>
      <c r="N13" s="31"/>
      <c r="O13" s="31"/>
      <c r="P13" s="31"/>
    </row>
    <row r="14" spans="2:18">
      <c r="B14" s="44">
        <v>2018</v>
      </c>
      <c r="C14" s="44"/>
      <c r="D14" s="51">
        <v>953.92125812729375</v>
      </c>
      <c r="E14" s="51">
        <v>1107.4871268066829</v>
      </c>
      <c r="F14" s="51">
        <v>680.95871055427142</v>
      </c>
      <c r="G14" s="51">
        <v>393.40111817886367</v>
      </c>
      <c r="H14" s="51">
        <v>558.41336534140623</v>
      </c>
      <c r="I14" s="51">
        <v>960.98128601384064</v>
      </c>
      <c r="K14" s="31"/>
      <c r="L14" s="31"/>
      <c r="M14" s="31"/>
      <c r="N14" s="31"/>
      <c r="O14" s="31"/>
      <c r="P14" s="31"/>
    </row>
    <row r="15" spans="2:18">
      <c r="B15" s="44">
        <v>2019</v>
      </c>
      <c r="C15" s="44"/>
      <c r="D15" s="51">
        <v>978.40342140358734</v>
      </c>
      <c r="E15" s="51">
        <v>1143.5510504863109</v>
      </c>
      <c r="F15" s="51">
        <v>714.976103465964</v>
      </c>
      <c r="G15" s="51">
        <v>405.54418228434622</v>
      </c>
      <c r="H15" s="51">
        <v>579.25481068681074</v>
      </c>
      <c r="I15" s="51">
        <v>995.75784980562355</v>
      </c>
      <c r="K15" s="31"/>
      <c r="L15" s="31"/>
      <c r="M15" s="31"/>
      <c r="N15" s="31"/>
      <c r="O15" s="31"/>
      <c r="P15" s="31"/>
    </row>
    <row r="16" spans="2:18">
      <c r="B16" s="44">
        <v>2020</v>
      </c>
      <c r="C16" s="44"/>
      <c r="D16" s="51">
        <v>985.15566222335588</v>
      </c>
      <c r="E16" s="51">
        <v>1170.2585354922246</v>
      </c>
      <c r="F16" s="51">
        <v>729.61853284131189</v>
      </c>
      <c r="G16" s="51">
        <v>412.00746765522553</v>
      </c>
      <c r="H16" s="51">
        <v>594.58594023052615</v>
      </c>
      <c r="I16" s="51">
        <v>1017.9672205936176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/>
      <c r="D17" s="51">
        <v>994.49352041913289</v>
      </c>
      <c r="E17" s="51">
        <v>1196.1689407339413</v>
      </c>
      <c r="F17" s="51">
        <v>743.0298793976076</v>
      </c>
      <c r="G17" s="51">
        <v>418.39681200287475</v>
      </c>
      <c r="H17" s="51">
        <v>605.74427593838902</v>
      </c>
      <c r="I17" s="51">
        <v>1039.5407091120405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/>
      <c r="D18" s="51">
        <v>1034.5234121444848</v>
      </c>
      <c r="E18" s="51">
        <v>1259.7914754287194</v>
      </c>
      <c r="F18" s="51">
        <v>781.67282214771876</v>
      </c>
      <c r="G18" s="51">
        <v>439.43259701562505</v>
      </c>
      <c r="H18" s="51">
        <v>641.53475576571395</v>
      </c>
      <c r="I18" s="51">
        <v>1094.865068312276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/>
      <c r="D19" s="51">
        <v>1117.0070430010912</v>
      </c>
      <c r="E19" s="51">
        <v>1378.3888563355863</v>
      </c>
      <c r="F19" s="51">
        <v>854.68400215304428</v>
      </c>
      <c r="G19" s="51">
        <v>479.59147116462185</v>
      </c>
      <c r="H19" s="51">
        <v>705.92515824383361</v>
      </c>
      <c r="I19" s="51">
        <v>1198.65460365125</v>
      </c>
      <c r="K19" s="31"/>
      <c r="L19" s="31"/>
      <c r="M19" s="31"/>
      <c r="N19" s="31"/>
      <c r="O19" s="31"/>
      <c r="P19" s="31"/>
    </row>
    <row r="20" spans="2:16">
      <c r="B20" s="44"/>
      <c r="C20" s="44"/>
      <c r="D20" s="51"/>
      <c r="E20" s="51"/>
      <c r="F20" s="51"/>
      <c r="G20" s="51"/>
      <c r="H20" s="51"/>
      <c r="I20" s="51"/>
      <c r="K20" s="31"/>
      <c r="L20" s="31"/>
      <c r="M20" s="31"/>
      <c r="N20" s="31"/>
      <c r="O20" s="31"/>
      <c r="P20" s="31"/>
    </row>
    <row r="21" spans="2:16">
      <c r="B21" s="44">
        <v>2024</v>
      </c>
      <c r="C21" s="44" t="s">
        <v>112</v>
      </c>
      <c r="D21" s="51">
        <v>1161.4333557369941</v>
      </c>
      <c r="E21" s="51">
        <v>1434.8846049420704</v>
      </c>
      <c r="F21" s="51">
        <v>891.79550192489421</v>
      </c>
      <c r="G21" s="51">
        <v>500.61763778765055</v>
      </c>
      <c r="H21" s="51">
        <v>736.88641833559768</v>
      </c>
      <c r="I21" s="51">
        <v>1248.5799283511965</v>
      </c>
      <c r="K21" s="31"/>
      <c r="L21" s="31"/>
      <c r="M21" s="31"/>
      <c r="N21" s="31"/>
      <c r="O21" s="31"/>
      <c r="P21" s="31"/>
    </row>
    <row r="22" spans="2:16">
      <c r="B22" s="44"/>
      <c r="C22" s="44" t="s">
        <v>113</v>
      </c>
      <c r="D22" s="51">
        <v>1161.4781294267129</v>
      </c>
      <c r="E22" s="51">
        <v>1437.1377608458856</v>
      </c>
      <c r="F22" s="51">
        <v>893.11431613508705</v>
      </c>
      <c r="G22" s="51">
        <v>500.80232794331016</v>
      </c>
      <c r="H22" s="51">
        <v>738.22896050490442</v>
      </c>
      <c r="I22" s="51">
        <v>1250.7128907293909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114</v>
      </c>
      <c r="D23" s="51">
        <v>1161.4326878127388</v>
      </c>
      <c r="E23" s="51">
        <v>1438.2019754176847</v>
      </c>
      <c r="F23" s="51">
        <v>894.07208890748348</v>
      </c>
      <c r="G23" s="51">
        <v>500.82120137832857</v>
      </c>
      <c r="H23" s="51">
        <v>738.72762030741012</v>
      </c>
      <c r="I23" s="51">
        <v>1251.5315674059827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115</v>
      </c>
      <c r="D24" s="51">
        <v>1160.8773314788957</v>
      </c>
      <c r="E24" s="51">
        <v>1439.1076118800827</v>
      </c>
      <c r="F24" s="51">
        <v>894.7922021230678</v>
      </c>
      <c r="G24" s="51">
        <v>501.09621645052107</v>
      </c>
      <c r="H24" s="51">
        <v>739.43950940684624</v>
      </c>
      <c r="I24" s="51">
        <v>1252.3187116439549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116</v>
      </c>
      <c r="D25" s="51">
        <v>1161.9232003509671</v>
      </c>
      <c r="E25" s="51">
        <v>1441.5047469186522</v>
      </c>
      <c r="F25" s="51">
        <v>896.20972914850415</v>
      </c>
      <c r="G25" s="51">
        <v>502.4163747455973</v>
      </c>
      <c r="H25" s="51">
        <v>740.02184003297407</v>
      </c>
      <c r="I25" s="51">
        <v>1254.3420792445481</v>
      </c>
      <c r="K25" s="31"/>
      <c r="L25" s="31"/>
      <c r="M25" s="31"/>
      <c r="N25" s="31"/>
      <c r="O25" s="31"/>
      <c r="P25" s="31"/>
    </row>
    <row r="26" spans="2:16">
      <c r="B26" s="44"/>
      <c r="C26" s="44" t="s">
        <v>117</v>
      </c>
      <c r="D26" s="51">
        <v>1162.5047284602997</v>
      </c>
      <c r="E26" s="51">
        <v>1441.7994591491349</v>
      </c>
      <c r="F26" s="51">
        <v>896.51591999792151</v>
      </c>
      <c r="G26" s="51">
        <v>502.45824278706652</v>
      </c>
      <c r="H26" s="51">
        <v>740.92910801076175</v>
      </c>
      <c r="I26" s="51">
        <v>1254.6238507356491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118</v>
      </c>
      <c r="D27" s="51">
        <v>1162.8436559134238</v>
      </c>
      <c r="E27" s="51">
        <v>1443.1146666138991</v>
      </c>
      <c r="F27" s="51">
        <v>896.84449531226221</v>
      </c>
      <c r="G27" s="51">
        <v>502.39017475324704</v>
      </c>
      <c r="H27" s="51">
        <v>741.38321088995235</v>
      </c>
      <c r="I27" s="51">
        <v>1255.6762948031528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119</v>
      </c>
      <c r="D28" s="51">
        <v>1163.2730744562796</v>
      </c>
      <c r="E28" s="51">
        <v>1444.2733273541357</v>
      </c>
      <c r="F28" s="51">
        <v>897.35284942648309</v>
      </c>
      <c r="G28" s="51">
        <v>502.45670157052734</v>
      </c>
      <c r="H28" s="51">
        <v>742.05715841198344</v>
      </c>
      <c r="I28" s="51">
        <v>1256.6999198260257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120</v>
      </c>
      <c r="D29" s="51">
        <v>1164.0482739517356</v>
      </c>
      <c r="E29" s="51">
        <v>1445.750349570633</v>
      </c>
      <c r="F29" s="51">
        <v>897.84815280267173</v>
      </c>
      <c r="G29" s="51">
        <v>502.60650753783489</v>
      </c>
      <c r="H29" s="51">
        <v>743.18329505147472</v>
      </c>
      <c r="I29" s="51">
        <v>1258.0405787246866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121</v>
      </c>
      <c r="D30" s="51">
        <v>1164.7804079791724</v>
      </c>
      <c r="E30" s="51">
        <v>1447.3556328504769</v>
      </c>
      <c r="F30" s="51">
        <v>898.33628045814999</v>
      </c>
      <c r="G30" s="51">
        <v>503.00467330372646</v>
      </c>
      <c r="H30" s="51">
        <v>744.07121571342009</v>
      </c>
      <c r="I30" s="51">
        <v>1259.5450044176678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122</v>
      </c>
      <c r="D31" s="51">
        <v>1165.5956761843956</v>
      </c>
      <c r="E31" s="51">
        <v>1448.7678576856802</v>
      </c>
      <c r="F31" s="51">
        <v>898.81623217508854</v>
      </c>
      <c r="G31" s="51">
        <v>503.29850861715983</v>
      </c>
      <c r="H31" s="51">
        <v>744.89844594302474</v>
      </c>
      <c r="I31" s="51">
        <v>1260.9259598225817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123</v>
      </c>
      <c r="D32" s="51">
        <v>1165.9959898262493</v>
      </c>
      <c r="E32" s="51">
        <v>1449.8623809720923</v>
      </c>
      <c r="F32" s="51">
        <v>899.24740596675747</v>
      </c>
      <c r="G32" s="51">
        <v>503.31943946656742</v>
      </c>
      <c r="H32" s="51">
        <v>745.92404538780431</v>
      </c>
      <c r="I32" s="51">
        <v>1261.9015218523564</v>
      </c>
      <c r="K32" s="31"/>
      <c r="L32" s="31"/>
      <c r="M32" s="31"/>
      <c r="N32" s="31"/>
      <c r="O32" s="31"/>
      <c r="P32" s="31"/>
    </row>
    <row r="33" spans="2:42">
      <c r="B33" s="44">
        <v>2025</v>
      </c>
      <c r="C33" s="44" t="s">
        <v>112</v>
      </c>
      <c r="D33" s="51">
        <v>1204.9571568128335</v>
      </c>
      <c r="E33" s="51">
        <v>1497.9467536896886</v>
      </c>
      <c r="F33" s="51">
        <v>931.53005020343414</v>
      </c>
      <c r="G33" s="51">
        <v>523.63293401692044</v>
      </c>
      <c r="H33" s="51">
        <v>775.69569866920199</v>
      </c>
      <c r="I33" s="51">
        <v>1304.7757825116523</v>
      </c>
      <c r="K33" s="31"/>
      <c r="L33" s="31"/>
      <c r="M33" s="31"/>
      <c r="N33" s="31"/>
      <c r="O33" s="31"/>
      <c r="P33" s="31"/>
    </row>
    <row r="34" spans="2:42">
      <c r="B34" s="44"/>
      <c r="C34" s="44" t="s">
        <v>113</v>
      </c>
      <c r="D34" s="51">
        <v>1205.5204049139763</v>
      </c>
      <c r="E34" s="51">
        <v>1500.6701203011328</v>
      </c>
      <c r="F34" s="51">
        <v>932.41405611868549</v>
      </c>
      <c r="G34" s="51">
        <v>523.93697434183707</v>
      </c>
      <c r="H34" s="51">
        <v>777.40031246611909</v>
      </c>
      <c r="I34" s="51">
        <v>1307.1784156873323</v>
      </c>
      <c r="K34" s="31"/>
      <c r="L34" s="31"/>
      <c r="M34" s="31"/>
      <c r="N34" s="31"/>
      <c r="O34" s="31"/>
      <c r="P34" s="31"/>
    </row>
    <row r="35" spans="2:42">
      <c r="B35" s="44"/>
      <c r="C35" s="44" t="s">
        <v>114</v>
      </c>
      <c r="D35" s="51">
        <v>1206.3135978926705</v>
      </c>
      <c r="E35" s="51">
        <v>1502.1591922387565</v>
      </c>
      <c r="F35" s="51">
        <v>933.03370313706239</v>
      </c>
      <c r="G35" s="51">
        <v>524.04527580512024</v>
      </c>
      <c r="H35" s="51">
        <v>778.3137903138587</v>
      </c>
      <c r="I35" s="51">
        <v>1308.219755256004</v>
      </c>
      <c r="K35" s="31"/>
      <c r="L35" s="31"/>
      <c r="M35" s="31"/>
      <c r="N35" s="31"/>
      <c r="O35" s="31"/>
      <c r="P35" s="31"/>
    </row>
    <row r="36" spans="2:42">
      <c r="B36" s="44"/>
      <c r="C36" s="44" t="s">
        <v>115</v>
      </c>
      <c r="D36" s="51">
        <v>1207.2084856390459</v>
      </c>
      <c r="E36" s="51">
        <v>1503.3063630459947</v>
      </c>
      <c r="F36" s="51">
        <v>933.47624704478164</v>
      </c>
      <c r="G36" s="51">
        <v>524.32011674309138</v>
      </c>
      <c r="H36" s="51">
        <v>779.28281005996303</v>
      </c>
      <c r="I36" s="51">
        <v>1309.0741578037096</v>
      </c>
      <c r="K36" s="31" cm="1">
        <f t="array" ref="K36">LOOKUP(2,1/(D21:D44&lt;&gt;""),D21:D44)</f>
        <v>1209.6768247102714</v>
      </c>
      <c r="L36" s="31" cm="1">
        <f t="array" ref="L36">LOOKUP(2,1/(E21:E44&lt;&gt;""),E21:E44)</f>
        <v>1507.5537723598911</v>
      </c>
      <c r="M36" s="31" cm="1">
        <f t="array" ref="M36">LOOKUP(2,1/(F21:F44&lt;&gt;""),F21:F44)</f>
        <v>935.82771210320175</v>
      </c>
      <c r="N36" s="31" cm="1">
        <f t="array" ref="N36">LOOKUP(2,1/(G21:G44&lt;&gt;""),G21:G44)</f>
        <v>525.8128506647613</v>
      </c>
      <c r="O36" s="31" cm="1">
        <f t="array" ref="O36">LOOKUP(2,1/(H21:H44&lt;&gt;""),H21:H44)</f>
        <v>782.53744233407633</v>
      </c>
      <c r="P36" s="31" cm="1">
        <f t="array" ref="P36">LOOKUP(2,1/(I21:I44&lt;&gt;""),I21:I44)</f>
        <v>1312.9462803831423</v>
      </c>
    </row>
    <row r="37" spans="2:42">
      <c r="B37" s="44"/>
      <c r="C37" s="44" t="s">
        <v>116</v>
      </c>
      <c r="D37" s="51">
        <v>1208.2642468145966</v>
      </c>
      <c r="E37" s="51">
        <v>1505.5524910989402</v>
      </c>
      <c r="F37" s="51">
        <v>934.65290207776434</v>
      </c>
      <c r="G37" s="51">
        <v>525.71681771470082</v>
      </c>
      <c r="H37" s="51">
        <v>780.27388299132258</v>
      </c>
      <c r="I37" s="51">
        <v>1311.036125869756</v>
      </c>
      <c r="K37" s="31"/>
      <c r="L37" s="31"/>
      <c r="M37" s="31"/>
      <c r="N37" s="31"/>
      <c r="O37" s="31"/>
      <c r="P37" s="31"/>
    </row>
    <row r="38" spans="2:42">
      <c r="B38" s="44"/>
      <c r="C38" s="44" t="s">
        <v>117</v>
      </c>
      <c r="D38" s="51">
        <v>1208.56878079392</v>
      </c>
      <c r="E38" s="51">
        <v>1505.9110618176755</v>
      </c>
      <c r="F38" s="51">
        <v>934.98717402841271</v>
      </c>
      <c r="G38" s="51">
        <v>525.73244655777887</v>
      </c>
      <c r="H38" s="51">
        <v>781.10754898797586</v>
      </c>
      <c r="I38" s="51">
        <v>1311.4063378002945</v>
      </c>
      <c r="K38" s="31"/>
      <c r="L38" s="31"/>
      <c r="M38" s="31"/>
      <c r="N38" s="31"/>
      <c r="O38" s="31"/>
      <c r="P38" s="31"/>
    </row>
    <row r="39" spans="2:42">
      <c r="B39" s="44"/>
      <c r="C39" s="44" t="s">
        <v>118</v>
      </c>
      <c r="D39" s="51">
        <v>1208.896063465138</v>
      </c>
      <c r="E39" s="51">
        <v>1506.4629093922438</v>
      </c>
      <c r="F39" s="51">
        <v>935.3541387908931</v>
      </c>
      <c r="G39" s="51">
        <v>525.66238762590638</v>
      </c>
      <c r="H39" s="51">
        <v>781.97816778653146</v>
      </c>
      <c r="I39" s="51">
        <v>1311.9264048735117</v>
      </c>
      <c r="K39" s="31"/>
      <c r="L39" s="31"/>
      <c r="M39" s="31"/>
      <c r="N39" s="31"/>
      <c r="O39" s="31"/>
      <c r="P39" s="31"/>
    </row>
    <row r="40" spans="2:42">
      <c r="B40" s="44"/>
      <c r="C40" s="47" t="s">
        <v>119</v>
      </c>
      <c r="D40" s="55">
        <v>1209.6768247102714</v>
      </c>
      <c r="E40" s="55">
        <v>1507.5537723598911</v>
      </c>
      <c r="F40" s="55">
        <v>935.82771210320175</v>
      </c>
      <c r="G40" s="55">
        <v>525.8128506647613</v>
      </c>
      <c r="H40" s="55">
        <v>782.53744233407633</v>
      </c>
      <c r="I40" s="55">
        <v>1312.9462803831423</v>
      </c>
      <c r="K40" s="31"/>
      <c r="L40" s="31"/>
      <c r="M40" s="31"/>
      <c r="N40" s="31"/>
      <c r="O40" s="31"/>
      <c r="P40" s="31"/>
    </row>
    <row r="41" spans="2:42">
      <c r="B41" s="44"/>
      <c r="C41" s="44" t="s">
        <v>120</v>
      </c>
      <c r="D41" s="51"/>
      <c r="E41" s="51"/>
      <c r="F41" s="51"/>
      <c r="G41" s="51"/>
      <c r="H41" s="51"/>
      <c r="I41" s="51"/>
      <c r="K41" s="31"/>
      <c r="L41" s="31"/>
      <c r="M41" s="31"/>
      <c r="N41" s="31"/>
      <c r="O41" s="31"/>
      <c r="P41" s="31"/>
    </row>
    <row r="42" spans="2:42">
      <c r="B42" s="44"/>
      <c r="C42" s="44" t="s">
        <v>121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42">
      <c r="B43" s="50"/>
      <c r="C43" s="44" t="s">
        <v>122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42">
      <c r="B44" s="50"/>
      <c r="C44" s="44" t="s">
        <v>123</v>
      </c>
      <c r="D44" s="51"/>
      <c r="E44" s="51"/>
      <c r="F44" s="51"/>
      <c r="G44" s="51"/>
      <c r="H44" s="51"/>
      <c r="I44" s="51"/>
      <c r="K44" s="31"/>
      <c r="L44" s="202"/>
      <c r="M44" s="202"/>
      <c r="N44" s="202"/>
      <c r="O44" s="202"/>
      <c r="P44" s="202"/>
      <c r="Q44" s="202"/>
    </row>
    <row r="45" spans="2:42">
      <c r="B45" s="50"/>
      <c r="C45" s="44"/>
      <c r="D45" s="57"/>
      <c r="E45" s="57"/>
      <c r="F45" s="57"/>
      <c r="G45" s="57"/>
      <c r="H45" s="57"/>
      <c r="I45" s="57"/>
      <c r="K45" s="31"/>
      <c r="L45" s="31"/>
      <c r="M45" s="31"/>
      <c r="N45" s="31"/>
      <c r="O45" s="31"/>
      <c r="P45" s="31"/>
    </row>
    <row r="46" spans="2:42">
      <c r="B46" s="44"/>
      <c r="C46" s="44"/>
      <c r="D46" s="420" t="s">
        <v>125</v>
      </c>
      <c r="E46" s="420"/>
      <c r="F46" s="420"/>
      <c r="G46" s="420"/>
      <c r="H46" s="420"/>
      <c r="I46" s="420"/>
      <c r="K46" s="31"/>
      <c r="L46" s="31"/>
      <c r="M46" s="31"/>
      <c r="N46" s="31"/>
      <c r="O46" s="31"/>
      <c r="P46" s="31"/>
    </row>
    <row r="47" spans="2:42">
      <c r="B47" s="44">
        <v>2010</v>
      </c>
      <c r="C47" s="44"/>
      <c r="D47" s="51">
        <v>2.1742639544057196</v>
      </c>
      <c r="E47" s="51">
        <v>3.5854194921367322</v>
      </c>
      <c r="F47" s="51">
        <v>3.2084438878145383</v>
      </c>
      <c r="G47" s="51">
        <v>2.8985024455060904</v>
      </c>
      <c r="H47" s="51">
        <v>2.8228685702079925</v>
      </c>
      <c r="I47" s="51">
        <v>3.4175092207132662</v>
      </c>
      <c r="K47" s="31"/>
      <c r="L47" s="31"/>
      <c r="M47" s="31"/>
      <c r="N47" s="31"/>
      <c r="O47" s="31"/>
      <c r="P47" s="31"/>
    </row>
    <row r="48" spans="2:42">
      <c r="B48" s="44">
        <v>2011</v>
      </c>
      <c r="C48" s="44"/>
      <c r="D48" s="51">
        <v>2.2479446059370467</v>
      </c>
      <c r="E48" s="51">
        <v>3.4387158957957631</v>
      </c>
      <c r="F48" s="51">
        <v>2.541844004498639</v>
      </c>
      <c r="G48" s="51">
        <v>2.636166722126454</v>
      </c>
      <c r="H48" s="51">
        <v>2.5075464158243799</v>
      </c>
      <c r="I48" s="51">
        <v>3.1842859878493002</v>
      </c>
      <c r="K48" s="31"/>
      <c r="L48" s="31"/>
      <c r="M48" s="31"/>
      <c r="N48" s="31"/>
      <c r="O48" s="31"/>
      <c r="P48" s="31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42">
      <c r="B49" s="44">
        <v>2012</v>
      </c>
      <c r="C49" s="44"/>
      <c r="D49" s="52">
        <v>2.0332525532994916</v>
      </c>
      <c r="E49" s="52">
        <v>3.5042459164357442</v>
      </c>
      <c r="F49" s="52">
        <v>2.5728324726469909</v>
      </c>
      <c r="G49" s="52">
        <v>1.3766870777958573</v>
      </c>
      <c r="H49" s="52">
        <v>3.0746674592396994</v>
      </c>
      <c r="I49" s="52">
        <v>3.1339970747441104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2013</v>
      </c>
      <c r="C50" s="44"/>
      <c r="D50" s="51">
        <v>2.1785494471202815</v>
      </c>
      <c r="E50" s="51">
        <v>3.3566967647270074</v>
      </c>
      <c r="F50" s="51">
        <v>2.6308729774710882</v>
      </c>
      <c r="G50" s="51">
        <v>1.1983036603954389</v>
      </c>
      <c r="H50" s="51">
        <v>3.1919073016283939</v>
      </c>
      <c r="I50" s="51">
        <v>3.0773566068296843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2014</v>
      </c>
      <c r="C51" s="44"/>
      <c r="D51" s="51">
        <v>0.86997773371475517</v>
      </c>
      <c r="E51" s="51">
        <v>2.0463949710716189</v>
      </c>
      <c r="F51" s="51">
        <v>1.0264864773547711</v>
      </c>
      <c r="G51" s="51">
        <v>-0.45326402990586434</v>
      </c>
      <c r="H51" s="51">
        <v>1.4067500954664913</v>
      </c>
      <c r="I51" s="51">
        <v>1.6853855129929318</v>
      </c>
      <c r="K51" s="31"/>
      <c r="L51" s="31"/>
      <c r="M51" s="31"/>
      <c r="N51" s="31"/>
      <c r="O51" s="31"/>
      <c r="P51" s="31"/>
    </row>
    <row r="52" spans="2:42">
      <c r="B52" s="44">
        <v>2015</v>
      </c>
      <c r="C52" s="44"/>
      <c r="D52" s="51">
        <v>0.74839855482207174</v>
      </c>
      <c r="E52" s="51">
        <v>2.1679789922961712</v>
      </c>
      <c r="F52" s="51">
        <v>1.0569692881672532</v>
      </c>
      <c r="G52" s="51">
        <v>1.0668938684582185</v>
      </c>
      <c r="H52" s="51">
        <v>1.8961949950916823</v>
      </c>
      <c r="I52" s="51">
        <v>1.8941346863832864</v>
      </c>
      <c r="K52" s="31"/>
      <c r="L52" s="31"/>
      <c r="M52" s="31"/>
      <c r="N52" s="31"/>
      <c r="O52" s="31"/>
      <c r="P52" s="31"/>
    </row>
    <row r="53" spans="2:42">
      <c r="B53" s="44">
        <v>2016</v>
      </c>
      <c r="C53" s="44"/>
      <c r="D53" s="51">
        <v>0.70090235508939447</v>
      </c>
      <c r="E53" s="51">
        <v>2.0678201807531771</v>
      </c>
      <c r="F53" s="51">
        <v>1.2888933212321652</v>
      </c>
      <c r="G53" s="51">
        <v>1.2068441835092036</v>
      </c>
      <c r="H53" s="51">
        <v>1.5437279000681814</v>
      </c>
      <c r="I53" s="51">
        <v>1.9160203176220136</v>
      </c>
      <c r="K53" s="31"/>
      <c r="L53" s="31"/>
      <c r="M53" s="31"/>
      <c r="N53" s="31"/>
      <c r="O53" s="31"/>
      <c r="P53" s="31"/>
    </row>
    <row r="54" spans="2:42">
      <c r="B54" s="44">
        <v>2017</v>
      </c>
      <c r="C54" s="44"/>
      <c r="D54" s="51">
        <v>0.58889137491855426</v>
      </c>
      <c r="E54" s="51">
        <v>1.9207353033274588</v>
      </c>
      <c r="F54" s="51">
        <v>1.2948805188622181</v>
      </c>
      <c r="G54" s="51">
        <v>1.231930917614954</v>
      </c>
      <c r="H54" s="51">
        <v>1.8466302848462846</v>
      </c>
      <c r="I54" s="51">
        <v>1.8262499388099984</v>
      </c>
      <c r="K54" s="31"/>
      <c r="L54" s="31"/>
      <c r="M54" s="31"/>
      <c r="N54" s="31"/>
      <c r="O54" s="31"/>
      <c r="P54" s="31"/>
    </row>
    <row r="55" spans="2:42">
      <c r="B55" s="44">
        <v>2018</v>
      </c>
      <c r="C55" s="44"/>
      <c r="D55" s="51">
        <v>1.7911768704562014</v>
      </c>
      <c r="E55" s="51">
        <v>3.4061196333973198</v>
      </c>
      <c r="F55" s="51">
        <v>4.8935021934644274</v>
      </c>
      <c r="G55" s="51">
        <v>3.2391293304118607</v>
      </c>
      <c r="H55" s="51">
        <v>3.7169989295475103</v>
      </c>
      <c r="I55" s="51">
        <v>3.6805872429081399</v>
      </c>
      <c r="K55" s="31"/>
      <c r="L55" s="31"/>
      <c r="M55" s="31"/>
      <c r="N55" s="31"/>
      <c r="O55" s="31"/>
      <c r="P55" s="31"/>
    </row>
    <row r="56" spans="2:42">
      <c r="B56" s="44">
        <v>2019</v>
      </c>
      <c r="C56" s="44"/>
      <c r="D56" s="51">
        <v>2.5664763278633762</v>
      </c>
      <c r="E56" s="51">
        <v>3.2563740748494663</v>
      </c>
      <c r="F56" s="51">
        <v>4.995514762415465</v>
      </c>
      <c r="G56" s="51">
        <v>3.0866877454988728</v>
      </c>
      <c r="H56" s="51">
        <v>3.7322611955504126</v>
      </c>
      <c r="I56" s="51">
        <v>3.6188596279576268</v>
      </c>
      <c r="K56" s="31"/>
      <c r="L56" s="31"/>
      <c r="M56" s="31"/>
      <c r="N56" s="31"/>
      <c r="O56" s="31"/>
      <c r="P56" s="31"/>
    </row>
    <row r="57" spans="2:42">
      <c r="B57" s="44">
        <v>2020</v>
      </c>
      <c r="C57" s="44"/>
      <c r="D57" s="51">
        <v>0.69012849628857786</v>
      </c>
      <c r="E57" s="51">
        <v>2.3354869023602731</v>
      </c>
      <c r="F57" s="51">
        <v>2.0479606667086703</v>
      </c>
      <c r="G57" s="51">
        <v>1.5937314978782924</v>
      </c>
      <c r="H57" s="51">
        <v>2.6466986999275077</v>
      </c>
      <c r="I57" s="51">
        <v>2.2303987653552682</v>
      </c>
      <c r="K57" s="31"/>
      <c r="L57" s="31"/>
      <c r="M57" s="31"/>
      <c r="N57" s="31"/>
      <c r="O57" s="31"/>
      <c r="P57" s="31"/>
    </row>
    <row r="58" spans="2:42">
      <c r="B58" s="44">
        <v>2021</v>
      </c>
      <c r="C58" s="44"/>
      <c r="D58" s="51">
        <v>0.94785611592616004</v>
      </c>
      <c r="E58" s="51">
        <v>2.2140753052331652</v>
      </c>
      <c r="F58" s="51">
        <v>1.8381312908909653</v>
      </c>
      <c r="G58" s="51">
        <v>1.5507836263288111</v>
      </c>
      <c r="H58" s="51">
        <v>1.876656502092322</v>
      </c>
      <c r="I58" s="51">
        <v>2.1192714344812069</v>
      </c>
      <c r="K58" s="31"/>
      <c r="L58" s="31"/>
      <c r="M58" s="31"/>
      <c r="N58" s="31"/>
      <c r="O58" s="31"/>
      <c r="P58" s="31"/>
    </row>
    <row r="59" spans="2:42">
      <c r="B59" s="44">
        <v>2022</v>
      </c>
      <c r="C59" s="44"/>
      <c r="D59" s="51">
        <v>4.0251535986359332</v>
      </c>
      <c r="E59" s="51">
        <v>5.3188586100338719</v>
      </c>
      <c r="F59" s="51">
        <v>5.2007252765447154</v>
      </c>
      <c r="G59" s="51">
        <v>5.0277115908344383</v>
      </c>
      <c r="H59" s="51">
        <v>5.9085130886098902</v>
      </c>
      <c r="I59" s="51">
        <v>5.322000256006576</v>
      </c>
      <c r="K59" s="31"/>
      <c r="L59" s="31"/>
      <c r="M59" s="31"/>
      <c r="N59" s="31"/>
      <c r="O59" s="31"/>
      <c r="P59" s="31"/>
    </row>
    <row r="60" spans="2:42">
      <c r="B60" s="44">
        <v>2023</v>
      </c>
      <c r="C60" s="44"/>
      <c r="D60" s="51">
        <v>7.9731043191786588</v>
      </c>
      <c r="E60" s="51">
        <v>9.4140485326357002</v>
      </c>
      <c r="F60" s="51">
        <v>9.3403759138920073</v>
      </c>
      <c r="G60" s="51">
        <v>9.1388018143699234</v>
      </c>
      <c r="H60" s="51">
        <v>10.036931265129279</v>
      </c>
      <c r="I60" s="51">
        <v>9.479664512355356</v>
      </c>
      <c r="K60" s="31"/>
      <c r="L60" s="31"/>
      <c r="M60" s="31"/>
      <c r="N60" s="31"/>
      <c r="O60" s="31"/>
      <c r="P60" s="31"/>
    </row>
    <row r="61" spans="2:42">
      <c r="B61" s="44"/>
      <c r="C61" s="44"/>
      <c r="D61" s="51"/>
      <c r="E61" s="51"/>
      <c r="F61" s="51"/>
      <c r="G61" s="51"/>
      <c r="H61" s="51"/>
      <c r="I61" s="51"/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112</v>
      </c>
      <c r="D62" s="51">
        <v>3.6367214184758856</v>
      </c>
      <c r="E62" s="51">
        <v>4.8655699684489573</v>
      </c>
      <c r="F62" s="51">
        <v>5.1571959652657373</v>
      </c>
      <c r="G62" s="51">
        <v>4.9728610103357607</v>
      </c>
      <c r="H62" s="51">
        <v>5.8269449195530898</v>
      </c>
      <c r="I62" s="51">
        <v>5.0000540378649871</v>
      </c>
      <c r="K62" s="31"/>
      <c r="L62" s="31"/>
      <c r="M62" s="31"/>
      <c r="N62" s="31"/>
      <c r="O62" s="31"/>
      <c r="P62" s="31"/>
    </row>
    <row r="63" spans="2:42">
      <c r="B63" s="44"/>
      <c r="C63" s="44" t="s">
        <v>113</v>
      </c>
      <c r="D63" s="51">
        <v>3.6537029819573741</v>
      </c>
      <c r="E63" s="51">
        <v>4.8400972449578861</v>
      </c>
      <c r="F63" s="51">
        <v>5.1955548322571099</v>
      </c>
      <c r="G63" s="51">
        <v>4.9519151678417028</v>
      </c>
      <c r="H63" s="51">
        <v>5.825806310951398</v>
      </c>
      <c r="I63" s="51">
        <v>4.9885730743513212</v>
      </c>
      <c r="K63" s="31"/>
      <c r="L63" s="31"/>
      <c r="M63" s="31"/>
      <c r="N63" s="31"/>
      <c r="O63" s="31"/>
      <c r="P63" s="31"/>
    </row>
    <row r="64" spans="2:42">
      <c r="B64" s="44"/>
      <c r="C64" s="44" t="s">
        <v>114</v>
      </c>
      <c r="D64" s="51">
        <v>3.6869355031521112</v>
      </c>
      <c r="E64" s="51">
        <v>4.8226735902574092</v>
      </c>
      <c r="F64" s="51">
        <v>5.2237135764630516</v>
      </c>
      <c r="G64" s="51">
        <v>4.9542965718035736</v>
      </c>
      <c r="H64" s="51">
        <v>5.7595151765816643</v>
      </c>
      <c r="I64" s="51">
        <v>4.968112687795978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115</v>
      </c>
      <c r="D65" s="51">
        <v>3.6558438364432844</v>
      </c>
      <c r="E65" s="51">
        <v>4.8166598708134334</v>
      </c>
      <c r="F65" s="51">
        <v>5.2329600477040383</v>
      </c>
      <c r="G65" s="51">
        <v>4.976352940175377</v>
      </c>
      <c r="H65" s="51">
        <v>5.712879428962081</v>
      </c>
      <c r="I65" s="51">
        <v>4.963387211889847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116</v>
      </c>
      <c r="D66" s="51">
        <v>3.7496463738625474</v>
      </c>
      <c r="E66" s="51">
        <v>4.8191456136725819</v>
      </c>
      <c r="F66" s="51">
        <v>5.2252711439012778</v>
      </c>
      <c r="G66" s="51">
        <v>4.968675495846564</v>
      </c>
      <c r="H66" s="51">
        <v>5.5954836199191949</v>
      </c>
      <c r="I66" s="51">
        <v>4.9587494033301871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117</v>
      </c>
      <c r="D67" s="51">
        <v>3.8339023462384381</v>
      </c>
      <c r="E67" s="51">
        <v>4.8672281732700107</v>
      </c>
      <c r="F67" s="51">
        <v>5.2515455825438151</v>
      </c>
      <c r="G67" s="51">
        <v>4.9994233952692202</v>
      </c>
      <c r="H67" s="51">
        <v>5.5949542897269611</v>
      </c>
      <c r="I67" s="51">
        <v>5.0023678292259621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118</v>
      </c>
      <c r="D68" s="51">
        <v>3.9210256386316367</v>
      </c>
      <c r="E68" s="51">
        <v>4.9462707475005807</v>
      </c>
      <c r="F68" s="51">
        <v>5.2547318480623773</v>
      </c>
      <c r="G68" s="51">
        <v>4.981665538206137</v>
      </c>
      <c r="H68" s="51">
        <v>5.6080180987094774</v>
      </c>
      <c r="I68" s="51">
        <v>5.0695275140936191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119</v>
      </c>
      <c r="D69" s="51">
        <v>4.0123937717545299</v>
      </c>
      <c r="E69" s="51">
        <v>4.9859297154825954</v>
      </c>
      <c r="F69" s="51">
        <v>5.2684417498385372</v>
      </c>
      <c r="G69" s="51">
        <v>4.9728918456494187</v>
      </c>
      <c r="H69" s="51">
        <v>5.6110215419539866</v>
      </c>
      <c r="I69" s="51">
        <v>5.1061449288711369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120</v>
      </c>
      <c r="D70" s="51">
        <v>4.1318998779846572</v>
      </c>
      <c r="E70" s="51">
        <v>5.0382900804125663</v>
      </c>
      <c r="F70" s="51">
        <v>5.2800757729909664</v>
      </c>
      <c r="G70" s="51">
        <v>4.9732077147995213</v>
      </c>
      <c r="H70" s="51">
        <v>5.6729081528318792</v>
      </c>
      <c r="I70" s="51">
        <v>5.1562366927408343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121</v>
      </c>
      <c r="D71" s="51">
        <v>4.2122285541065674</v>
      </c>
      <c r="E71" s="51">
        <v>5.0927318359468288</v>
      </c>
      <c r="F71" s="51">
        <v>5.2780847161353561</v>
      </c>
      <c r="G71" s="51">
        <v>4.9948172591993023</v>
      </c>
      <c r="H71" s="51">
        <v>5.6648692653331612</v>
      </c>
      <c r="I71" s="51">
        <v>5.2010050408426656</v>
      </c>
      <c r="K71" s="31"/>
      <c r="L71" s="31"/>
      <c r="M71" s="31"/>
      <c r="N71" s="31"/>
      <c r="O71" s="31"/>
      <c r="P71" s="31"/>
    </row>
    <row r="72" spans="2:16">
      <c r="B72" s="44"/>
      <c r="C72" s="44" t="s">
        <v>122</v>
      </c>
      <c r="D72" s="51">
        <v>4.3508135287089189</v>
      </c>
      <c r="E72" s="51">
        <v>5.1558779852458159</v>
      </c>
      <c r="F72" s="51">
        <v>5.276004290107994</v>
      </c>
      <c r="G72" s="51">
        <v>5.014638709407504</v>
      </c>
      <c r="H72" s="51">
        <v>5.6124046217672863</v>
      </c>
      <c r="I72" s="51">
        <v>5.2643308030783986</v>
      </c>
      <c r="K72" s="31"/>
      <c r="L72" s="31"/>
      <c r="M72" s="31"/>
      <c r="N72" s="31"/>
      <c r="O72" s="31"/>
      <c r="P72" s="31"/>
    </row>
    <row r="73" spans="2:16">
      <c r="B73" s="44"/>
      <c r="C73" s="44" t="s">
        <v>123</v>
      </c>
      <c r="D73" s="51">
        <v>4.385733029358363</v>
      </c>
      <c r="E73" s="51">
        <v>5.1852947234727775</v>
      </c>
      <c r="F73" s="51">
        <v>5.2140210535651876</v>
      </c>
      <c r="G73" s="51">
        <v>4.9475375874231897</v>
      </c>
      <c r="H73" s="51">
        <v>5.6661654110016446</v>
      </c>
      <c r="I73" s="51">
        <v>5.2764923280191445</v>
      </c>
      <c r="K73" s="31"/>
      <c r="L73" s="31"/>
      <c r="M73" s="31"/>
      <c r="N73" s="31"/>
      <c r="O73" s="31"/>
      <c r="P73" s="31"/>
    </row>
    <row r="74" spans="2:16">
      <c r="B74" s="44">
        <v>2025</v>
      </c>
      <c r="C74" s="44" t="s">
        <v>112</v>
      </c>
      <c r="D74" s="51">
        <v>3.7474213101294174</v>
      </c>
      <c r="E74" s="51">
        <v>4.3949282423421332</v>
      </c>
      <c r="F74" s="51">
        <v>4.4555672452681216</v>
      </c>
      <c r="G74" s="51">
        <v>4.597380214364799</v>
      </c>
      <c r="H74" s="51">
        <v>5.2666570271796553</v>
      </c>
      <c r="I74" s="51">
        <v>4.5007814785766209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113</v>
      </c>
      <c r="D75" s="51">
        <v>3.7919160396934881</v>
      </c>
      <c r="E75" s="51">
        <v>4.4207563941436323</v>
      </c>
      <c r="F75" s="51">
        <v>4.400303440848008</v>
      </c>
      <c r="G75" s="51">
        <v>4.6195165452876497</v>
      </c>
      <c r="H75" s="51">
        <v>5.306125071877954</v>
      </c>
      <c r="I75" s="51">
        <v>4.5146672251064501</v>
      </c>
      <c r="K75" s="31"/>
      <c r="L75" s="31"/>
      <c r="M75" s="31"/>
      <c r="N75" s="31"/>
      <c r="O75" s="31"/>
      <c r="P75" s="31"/>
    </row>
    <row r="76" spans="2:16">
      <c r="B76" s="44"/>
      <c r="C76" s="44" t="s">
        <v>114</v>
      </c>
      <c r="D76" s="51">
        <v>3.8642713048186561</v>
      </c>
      <c r="E76" s="51">
        <v>4.4470260724330579</v>
      </c>
      <c r="F76" s="51">
        <v>4.3577710022452809</v>
      </c>
      <c r="G76" s="51">
        <v>4.6371987373689194</v>
      </c>
      <c r="H76" s="51">
        <v>5.3586963473729821</v>
      </c>
      <c r="I76" s="51">
        <v>4.5295052339364705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115</v>
      </c>
      <c r="D77" s="51">
        <v>3.9910465045541743</v>
      </c>
      <c r="E77" s="51">
        <v>4.4610111596895319</v>
      </c>
      <c r="F77" s="51">
        <v>4.3232434111437845</v>
      </c>
      <c r="G77" s="51">
        <v>4.6346189674061344</v>
      </c>
      <c r="H77" s="51">
        <v>5.3883110310237292</v>
      </c>
      <c r="I77" s="51">
        <v>4.5320289182016804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116</v>
      </c>
      <c r="D78" s="51">
        <v>3.9883054619816338</v>
      </c>
      <c r="E78" s="51">
        <v>4.4431171189131202</v>
      </c>
      <c r="F78" s="51">
        <v>4.2895286314047709</v>
      </c>
      <c r="G78" s="51">
        <v>4.6376758681286878</v>
      </c>
      <c r="H78" s="51">
        <v>5.4393047314056142</v>
      </c>
      <c r="I78" s="51">
        <v>4.5198233849695013</v>
      </c>
      <c r="K78" s="31"/>
      <c r="L78" s="31"/>
      <c r="M78" s="31"/>
      <c r="N78" s="31"/>
      <c r="O78" s="31"/>
      <c r="P78" s="31"/>
    </row>
    <row r="79" spans="2:16">
      <c r="B79" s="44"/>
      <c r="C79" s="44" t="s">
        <v>117</v>
      </c>
      <c r="D79" s="51">
        <v>3.9624830081018914</v>
      </c>
      <c r="E79" s="51">
        <v>4.4466380023734819</v>
      </c>
      <c r="F79" s="51">
        <v>4.2911958585833521</v>
      </c>
      <c r="G79" s="51">
        <v>4.6320672622691017</v>
      </c>
      <c r="H79" s="51">
        <v>5.4227105593252611</v>
      </c>
      <c r="I79" s="51">
        <v>4.525857453718185</v>
      </c>
      <c r="K79" s="31"/>
      <c r="L79" s="31"/>
      <c r="M79" s="31"/>
      <c r="N79" s="31"/>
      <c r="O79" s="31"/>
      <c r="P79" s="31"/>
    </row>
    <row r="80" spans="2:16">
      <c r="B80" s="44"/>
      <c r="C80" s="44" t="s">
        <v>118</v>
      </c>
      <c r="D80" s="51">
        <v>3.9603266799903114</v>
      </c>
      <c r="E80" s="51">
        <v>4.3896887921584193</v>
      </c>
      <c r="F80" s="51">
        <v>4.2939042030048613</v>
      </c>
      <c r="G80" s="51">
        <v>4.6322985683566964</v>
      </c>
      <c r="H80" s="51">
        <v>5.4755700291417631</v>
      </c>
      <c r="I80" s="51">
        <v>4.4796664795823782</v>
      </c>
      <c r="K80" s="31"/>
      <c r="L80" s="31"/>
      <c r="M80" s="31"/>
      <c r="N80" s="31"/>
      <c r="O80" s="31"/>
      <c r="P80" s="31"/>
    </row>
    <row r="81" spans="2:16">
      <c r="B81" s="44"/>
      <c r="C81" s="47" t="s">
        <v>119</v>
      </c>
      <c r="D81" s="55">
        <v>3.9890676809210213</v>
      </c>
      <c r="E81" s="55">
        <v>4.3814729391757901</v>
      </c>
      <c r="F81" s="55">
        <v>4.287595754703255</v>
      </c>
      <c r="G81" s="55">
        <v>4.6483904028406187</v>
      </c>
      <c r="H81" s="55">
        <v>5.4551436453657454</v>
      </c>
      <c r="I81" s="55">
        <v>4.4757192763172249</v>
      </c>
      <c r="K81" s="202"/>
      <c r="L81" s="202"/>
      <c r="M81" s="202"/>
      <c r="N81" s="202"/>
      <c r="O81" s="202"/>
      <c r="P81" s="202"/>
    </row>
    <row r="82" spans="2:16">
      <c r="B82" s="44"/>
      <c r="C82" s="44" t="s">
        <v>120</v>
      </c>
      <c r="D82" s="51"/>
      <c r="E82" s="51"/>
      <c r="F82" s="51"/>
      <c r="G82" s="51"/>
      <c r="H82" s="51"/>
      <c r="I82" s="51"/>
      <c r="K82" s="31"/>
      <c r="L82" s="31"/>
      <c r="M82" s="31"/>
      <c r="N82" s="31"/>
      <c r="O82" s="31"/>
      <c r="P82" s="31"/>
    </row>
    <row r="83" spans="2:16">
      <c r="B83" s="44"/>
      <c r="C83" s="44" t="s">
        <v>121</v>
      </c>
      <c r="D83" s="51"/>
      <c r="E83" s="51"/>
      <c r="F83" s="51"/>
      <c r="G83" s="51"/>
      <c r="H83" s="51"/>
      <c r="I83" s="51"/>
      <c r="K83" s="31"/>
      <c r="L83" s="31"/>
      <c r="M83" s="31"/>
      <c r="N83" s="31"/>
      <c r="O83" s="31"/>
      <c r="P83" s="31"/>
    </row>
    <row r="84" spans="2:16">
      <c r="B84" s="44"/>
      <c r="C84" s="44" t="s">
        <v>122</v>
      </c>
      <c r="D84" s="51"/>
      <c r="E84" s="51"/>
      <c r="F84" s="51"/>
      <c r="G84" s="51"/>
      <c r="H84" s="51"/>
      <c r="I84" s="51"/>
      <c r="K84" s="31"/>
      <c r="L84" s="31"/>
      <c r="M84" s="31"/>
      <c r="N84" s="31"/>
      <c r="O84" s="31"/>
      <c r="P84" s="31"/>
    </row>
    <row r="85" spans="2:16">
      <c r="B85" s="44"/>
      <c r="C85" s="44" t="s">
        <v>123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/>
      <c r="D86" s="52"/>
      <c r="E86" s="52"/>
      <c r="F86" s="52"/>
      <c r="G86" s="52"/>
      <c r="H86" s="52"/>
      <c r="I86" s="52"/>
      <c r="K86" s="34"/>
      <c r="L86" s="34"/>
      <c r="M86" s="34"/>
      <c r="N86" s="34"/>
      <c r="O86" s="34"/>
      <c r="P86" s="34"/>
    </row>
    <row r="87" spans="2:16" ht="18">
      <c r="B87" s="26" t="s">
        <v>213</v>
      </c>
      <c r="D87" s="31"/>
      <c r="E87" s="31"/>
      <c r="F87" s="31"/>
      <c r="G87" s="31"/>
      <c r="H87" s="31"/>
      <c r="I87" s="31"/>
    </row>
    <row r="88" spans="2:16">
      <c r="C88" s="550"/>
      <c r="D88" s="537"/>
      <c r="E88" s="537"/>
      <c r="F88" s="537"/>
      <c r="G88" s="537"/>
      <c r="H88" s="537"/>
      <c r="I88" s="537"/>
    </row>
    <row r="89" spans="2:16" ht="18.75">
      <c r="B89" s="41"/>
      <c r="C89" s="42"/>
      <c r="D89" s="42"/>
      <c r="E89" s="42"/>
      <c r="F89" s="42"/>
      <c r="G89" s="42"/>
      <c r="H89" s="42"/>
      <c r="I89" s="42"/>
    </row>
  </sheetData>
  <mergeCells count="1">
    <mergeCell ref="C88:I88"/>
  </mergeCells>
  <hyperlinks>
    <hyperlink ref="R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23" sqref="K23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57" t="s">
        <v>33</v>
      </c>
      <c r="C1" s="558"/>
      <c r="D1" s="558"/>
      <c r="E1" s="558"/>
      <c r="F1" s="558"/>
      <c r="G1" s="558"/>
    </row>
    <row r="3" spans="1:138" ht="18.75">
      <c r="B3" s="248" t="s">
        <v>221</v>
      </c>
      <c r="C3" s="249"/>
      <c r="D3" s="249"/>
      <c r="E3" s="249"/>
      <c r="F3" s="249"/>
      <c r="G3" s="249"/>
      <c r="K3" s="7" t="s">
        <v>168</v>
      </c>
    </row>
    <row r="4" spans="1:138" ht="23.65" customHeight="1">
      <c r="A4" s="250"/>
      <c r="B4" s="559" t="s">
        <v>41</v>
      </c>
      <c r="C4" s="561" t="s">
        <v>40</v>
      </c>
      <c r="D4" s="562"/>
      <c r="E4" s="251" t="s">
        <v>34</v>
      </c>
      <c r="F4" s="251"/>
      <c r="G4" s="251"/>
    </row>
    <row r="5" spans="1:138" ht="18.600000000000001" customHeight="1">
      <c r="A5" s="250"/>
      <c r="B5" s="560"/>
      <c r="C5" s="252" t="s">
        <v>7</v>
      </c>
      <c r="D5" s="252" t="s">
        <v>32</v>
      </c>
      <c r="E5" s="454" t="s">
        <v>4</v>
      </c>
      <c r="F5" s="455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8" t="s">
        <v>29</v>
      </c>
      <c r="C6" s="459">
        <v>984499</v>
      </c>
      <c r="D6" s="460">
        <f>C6/$C$14</f>
        <v>0.46336364222548443</v>
      </c>
      <c r="E6" s="456">
        <v>0.26799654565946951</v>
      </c>
      <c r="F6" s="457">
        <v>0.11617456885972989</v>
      </c>
      <c r="G6" s="462">
        <v>0.17650148775935393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61" t="s">
        <v>28</v>
      </c>
      <c r="C7" s="459">
        <v>160294</v>
      </c>
      <c r="D7" s="460">
        <f t="shared" ref="D7:D11" si="0">C7/$C$14</f>
        <v>7.5443867050034377E-2</v>
      </c>
      <c r="E7" s="456">
        <v>0.2011536781066344</v>
      </c>
      <c r="F7" s="457">
        <v>0.1265092654032525</v>
      </c>
      <c r="G7" s="462">
        <v>0.15510871563627918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8" t="s">
        <v>35</v>
      </c>
      <c r="C8" s="459">
        <v>245335</v>
      </c>
      <c r="D8" s="460">
        <f t="shared" si="0"/>
        <v>0.11546920734849829</v>
      </c>
      <c r="E8" s="456">
        <v>0.34224808930825107</v>
      </c>
      <c r="F8" s="457">
        <v>0.2473927302143836</v>
      </c>
      <c r="G8" s="462">
        <v>0.28859274351023634</v>
      </c>
      <c r="H8" s="3"/>
      <c r="I8" s="3"/>
      <c r="J8" s="555"/>
      <c r="K8" s="555"/>
      <c r="L8" s="555"/>
      <c r="M8" s="555"/>
      <c r="N8" s="555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8" t="s">
        <v>30</v>
      </c>
      <c r="C9" s="459">
        <v>567580</v>
      </c>
      <c r="D9" s="460">
        <f t="shared" si="0"/>
        <v>0.26713682396258448</v>
      </c>
      <c r="E9" s="456">
        <v>0.26145143572456464</v>
      </c>
      <c r="F9" s="457">
        <v>6.2354832946221191E-2</v>
      </c>
      <c r="G9" s="462">
        <v>0.24329969912248703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8" t="s">
        <v>31</v>
      </c>
      <c r="C10" s="459">
        <v>143763</v>
      </c>
      <c r="D10" s="460">
        <f t="shared" si="0"/>
        <v>6.7663397623829294E-2</v>
      </c>
      <c r="E10" s="456">
        <v>0.42664151176816256</v>
      </c>
      <c r="F10" s="457">
        <v>0.41925916789540668</v>
      </c>
      <c r="G10" s="462">
        <v>0.42277391066529041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8" t="s">
        <v>37</v>
      </c>
      <c r="C11" s="459">
        <v>22726</v>
      </c>
      <c r="D11" s="460">
        <f t="shared" si="0"/>
        <v>1.0696203991285272E-2</v>
      </c>
      <c r="E11" s="456">
        <v>0.48390937655035554</v>
      </c>
      <c r="F11" s="457">
        <v>0.49320660452080667</v>
      </c>
      <c r="G11" s="462">
        <v>0.48718058652032242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2124197</v>
      </c>
      <c r="D12" s="257">
        <f>SUM(D6:D11)</f>
        <v>0.99977314220171609</v>
      </c>
      <c r="E12" s="463">
        <v>0.27163280804295015</v>
      </c>
      <c r="F12" s="464">
        <v>0.14041869701195239</v>
      </c>
      <c r="G12" s="258">
        <v>0.20864475307602146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8" t="s">
        <v>38</v>
      </c>
      <c r="C13" s="459">
        <v>482</v>
      </c>
      <c r="D13" s="460">
        <f>C13/C14</f>
        <v>2.2685779828388194E-4</v>
      </c>
      <c r="E13" s="456">
        <v>2.3795359904818562E-3</v>
      </c>
      <c r="F13" s="457">
        <v>3.9991113085980894E-3</v>
      </c>
      <c r="G13" s="462">
        <v>2.4926307079691781E-3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2124679</v>
      </c>
      <c r="D14" s="261">
        <v>1</v>
      </c>
      <c r="E14" s="463">
        <v>0.26278467663978478</v>
      </c>
      <c r="F14" s="464">
        <v>0.14004282559120862</v>
      </c>
      <c r="G14" s="261">
        <v>0.20480221455005579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0.46336364222548443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0.11546920734849829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0.26713682396258448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0.15403032646343282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6.7663397623829294E-2</v>
      </c>
      <c r="D45" s="71">
        <f>SUM(C41:C44)</f>
        <v>1</v>
      </c>
      <c r="E45" s="71">
        <f>SUM(C41:C44)</f>
        <v>1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1.0696203991285272E-2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7.5443867050034377E-2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2.2685779828388194E-4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0.30806065292686569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56"/>
      <c r="M54" s="556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56"/>
      <c r="M56" s="556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56"/>
      <c r="M62" s="556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54"/>
      <c r="M63" s="554"/>
      <c r="N63" s="554"/>
      <c r="O63" s="554"/>
      <c r="P63" s="554"/>
      <c r="Q63" s="554"/>
      <c r="R63" s="554"/>
      <c r="S63" s="554"/>
      <c r="T63" s="554"/>
      <c r="U63" s="554"/>
      <c r="V63" s="554"/>
      <c r="W63" s="554"/>
      <c r="X63" s="554"/>
      <c r="Y63" s="554"/>
      <c r="Z63" s="554"/>
      <c r="AA63" s="554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COMPROBACIONES</vt:lpstr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2025-05-22T08:46:00Z</cp:lastPrinted>
  <dcterms:created xsi:type="dcterms:W3CDTF">2016-11-17T11:36:14Z</dcterms:created>
  <dcterms:modified xsi:type="dcterms:W3CDTF">2025-08-19T10:51:28Z</dcterms:modified>
</cp:coreProperties>
</file>