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6\Enero\"/>
    </mc:Choice>
  </mc:AlternateContent>
  <xr:revisionPtr revIDLastSave="0" documentId="13_ncr:1_{C72D9364-7E0B-43CC-A2D0-ACE08523AEAC}" xr6:coauthVersionLast="47" xr6:coauthVersionMax="47" xr10:uidLastSave="{00000000-0000-0000-0000-000000000000}"/>
  <bookViews>
    <workbookView xWindow="-120" yWindow="-120" windowWidth="29040" windowHeight="15720" tabRatio="779" firstSheet="1" activeTab="1" xr2:uid="{00000000-000D-0000-FFFF-FFFF00000000}"/>
  </bookViews>
  <sheets>
    <sheet name="COMPROBACIONES" sheetId="46" state="hidden" r:id="rId1"/>
    <sheet name="Portada" sheetId="24" r:id="rId2"/>
    <sheet name="Indice" sheetId="28" r:id="rId3"/>
    <sheet name="Distrib - regím. Altas nuevas" sheetId="21" r:id="rId4"/>
    <sheet name="Clase, género y edad" sheetId="26" r:id="rId5"/>
    <sheet name="Nº pens. por clases" sheetId="17" r:id="rId6"/>
    <sheet name="Importe €" sheetId="18" r:id="rId7"/>
    <sheet name="P. Media €" sheetId="19" r:id="rId8"/>
    <sheet name="Pensiones - mínimos" sheetId="27" r:id="rId9"/>
    <sheet name="Pensión media (nuevas altas)" sheetId="25" r:id="rId10"/>
    <sheet name="Número pensiones (IP-J-V)" sheetId="49" r:id="rId11"/>
    <sheet name="Número pensiones (O-FM)" sheetId="50" r:id="rId12"/>
    <sheet name="Evolución y pensión media" sheetId="16" r:id="rId13"/>
    <sheet name="Minimos prov" sheetId="23" r:id="rId14"/>
    <sheet name="Brecha de Género" sheetId="29" r:id="rId15"/>
    <sheet name="Pensionistas" sheetId="30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>'[1]%'!$B$2:$Z$17</definedName>
    <definedName name="_2P68">#REF!</definedName>
    <definedName name="_xlnm._FilterDatabase" localSheetId="11" hidden="1">'Número pensiones (O-FM)'!$J$11:$J$37</definedName>
    <definedName name="_xlnm._FilterDatabase" localSheetId="15" hidden="1">Pensionistas!$M$30:$N$30</definedName>
    <definedName name="a" localSheetId="10">#REF!</definedName>
    <definedName name="a" localSheetId="11">#REF!</definedName>
    <definedName name="a">#REF!</definedName>
    <definedName name="aaa">#REF!</definedName>
    <definedName name="AAAAAAAAAAAAAAAAAAAAAAA">#REF!</definedName>
    <definedName name="ACA">#REF!</definedName>
    <definedName name="ACP">#REF!</definedName>
    <definedName name="alt">#REF!</definedName>
    <definedName name="_xlnm.Print_Area" localSheetId="10">'Número pensiones (IP-J-V)'!$B$3:$I$90</definedName>
    <definedName name="_xlnm.Print_Area" localSheetId="11">'Número pensiones (O-FM)'!$B$3:$I$90</definedName>
    <definedName name="_xlnm.Print_Area">#REF!</definedName>
    <definedName name="AT">#REF!</definedName>
    <definedName name="_xlnm.Auto_Open">#REF!</definedName>
    <definedName name="Auto_Open">#REF!</definedName>
    <definedName name="bbb">#REF!</definedName>
    <definedName name="CARBON">#REF!</definedName>
    <definedName name="cb">#REF!</definedName>
    <definedName name="CCAA">'[2]CC.AA'!$H$3:$H$3000</definedName>
    <definedName name="CCCCCCCCCCCCC">#REF!</definedName>
    <definedName name="cm">#REF!</definedName>
    <definedName name="COMPROBACIÓN">#REF!</definedName>
    <definedName name="Contribuciones_CCAA">[3]Gráficos!$B$75:$K$93</definedName>
    <definedName name="d">#REF!</definedName>
    <definedName name="Datos">[4]graf!$A$6:$R$1505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 localSheetId="10">#REF!</definedName>
    <definedName name="FFAMILI_TOTAL" localSheetId="11">#REF!</definedName>
    <definedName name="FFAMILI_TOTAL">#REF!</definedName>
    <definedName name="fff">#REF!</definedName>
    <definedName name="FREEFORM97">#REF!</definedName>
    <definedName name="HOGAR">#REF!</definedName>
    <definedName name="impor">#REF!</definedName>
    <definedName name="importe">#REF!</definedName>
    <definedName name="IMPORTE_P67">'[1]IMPORTE POR CONCEPTOS'!$B$2:$Z$18</definedName>
    <definedName name="INCP_JUBILA">#REF!</definedName>
    <definedName name="ip">#REF!</definedName>
    <definedName name="IP__CCAA">[5]Total!$A$1:$AA$80</definedName>
    <definedName name="Macro1" localSheetId="10">#REF!</definedName>
    <definedName name="Macro1" localSheetId="11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[6]Gráficos!$A$49:$E$67</definedName>
    <definedName name="NombreTabla">"Dummy"</definedName>
    <definedName name="Nómina_CCAA">[6]Gráficos!$A$3:$E$21</definedName>
    <definedName name="Número_CCAA">[6]Gráficos!$A$26:$E$44</definedName>
    <definedName name="ooo">#REF!</definedName>
    <definedName name="ppp" localSheetId="10">#REF!</definedName>
    <definedName name="ppp" localSheetId="11">#REF!</definedName>
    <definedName name="ppp">#REF!</definedName>
    <definedName name="PROVINCIA">[2]PROVINCIAS!$R$3:$R$3000</definedName>
    <definedName name="PUBLICA">[6]Avance!$P$52:$Q$63</definedName>
    <definedName name="qq">#REF!</definedName>
    <definedName name="rank_contr_nóm">[3]Gráficos!$M$75:$M$93</definedName>
    <definedName name="rank_contr_núm">[3]Gráficos!$N$75:$N$93</definedName>
    <definedName name="rank_contr_pm">[3]Gráficos!$O$75:$O$93</definedName>
    <definedName name="Recover">#REF!</definedName>
    <definedName name="REGIMENES">[2]PROVINCIAS!$P$3:$P$3000</definedName>
    <definedName name="REGIMENESCCAA">'[2]CC.AA'!$F$3:$F$3000</definedName>
    <definedName name="REM">#REF!</definedName>
    <definedName name="RETA">#REF!</definedName>
    <definedName name="RG">#REF!</definedName>
    <definedName name="serieb">[2]PROVINCIAS!$P$3:$P$3000</definedName>
    <definedName name="SEXO">[2]PROVINCIAS!$S$3:$S$3000</definedName>
    <definedName name="SEXOCCAA">'[2]CC.AA'!$I$3:$I$3000</definedName>
    <definedName name="SOVI">#REF!</definedName>
    <definedName name="ss">#REF!</definedName>
    <definedName name="_xlnm.Print_Titles">#N/A</definedName>
    <definedName name="TOTAL">#REF!</definedName>
    <definedName name="Tramos_2009">[7]Rango!$Q$2:$S$32</definedName>
    <definedName name="Tramos_2015">[7]Rango!$AO$2:$AP$32</definedName>
    <definedName name="TRAMOS_CUANTÍA">#REF!</definedName>
    <definedName name="VIUDE_ORFAN" localSheetId="10">#REF!</definedName>
    <definedName name="VIUDE_ORFAN" localSheetId="11">#REF!</definedName>
    <definedName name="VIUDE_ORFAN">#REF!</definedName>
    <definedName name="Z_095303A4_F530_4C5F_9C72_91CCE7168F23_.wvu.Cols" localSheetId="11" hidden="1">'Número pensiones (O-FM)'!#REF!,'Número pensiones (O-FM)'!#REF!,'Número pensiones (O-FM)'!#REF!</definedName>
    <definedName name="Z_095303A4_F530_4C5F_9C72_91CCE7168F23_.wvu.FilterData" localSheetId="11" hidden="1">'Número pensiones (O-FM)'!$F$10:$I$10</definedName>
    <definedName name="Z_095303A4_F530_4C5F_9C72_91CCE7168F23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1" hidden="1">'Número pensiones (O-FM)'!$F$10:$I$10</definedName>
    <definedName name="Z_C90E6D43_8625_4133_AC85_82C4D77BFFB6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46" l="1"/>
  <c r="F11" i="46"/>
  <c r="F10" i="46"/>
  <c r="F9" i="46"/>
  <c r="F8" i="46"/>
  <c r="F7" i="46"/>
  <c r="L37" i="17" a="1"/>
  <c r="L37" i="17" s="1"/>
  <c r="S37" i="17" s="1" a="1"/>
  <c r="S37" i="17" s="1"/>
  <c r="M37" i="17" a="1"/>
  <c r="M37" i="17" s="1"/>
  <c r="T37" i="17" s="1" a="1"/>
  <c r="T37" i="17" s="1"/>
  <c r="N37" i="17" a="1"/>
  <c r="N37" i="17"/>
  <c r="O37" i="17" a="1"/>
  <c r="O37" i="17"/>
  <c r="V37" i="17" s="1" a="1"/>
  <c r="V37" i="17" s="1"/>
  <c r="P37" i="17" a="1"/>
  <c r="P37" i="17" s="1"/>
  <c r="W37" i="17" s="1" a="1"/>
  <c r="W37" i="17" s="1"/>
  <c r="Q37" i="17" a="1"/>
  <c r="Q37" i="17" s="1"/>
  <c r="R37" i="17" a="1"/>
  <c r="R37" i="17" s="1"/>
  <c r="U37" i="17" a="1"/>
  <c r="U37" i="17" s="1"/>
  <c r="K37" i="17" a="1"/>
  <c r="K37" i="17" s="1"/>
  <c r="E22" i="46"/>
  <c r="E21" i="46"/>
  <c r="E20" i="46"/>
  <c r="E19" i="46"/>
  <c r="E18" i="46"/>
  <c r="E17" i="46"/>
  <c r="P37" i="18" a="1"/>
  <c r="P37" i="18" s="1"/>
  <c r="O37" i="18" a="1"/>
  <c r="O37" i="18" s="1"/>
  <c r="N37" i="18"/>
  <c r="N37" i="18" a="1"/>
  <c r="M37" i="18" a="1"/>
  <c r="M37" i="18" s="1"/>
  <c r="L37" i="18" a="1"/>
  <c r="L37" i="18" s="1"/>
  <c r="K37" i="18" a="1"/>
  <c r="K37" i="18" s="1"/>
  <c r="F32" i="46"/>
  <c r="F31" i="46"/>
  <c r="F30" i="46"/>
  <c r="F29" i="46"/>
  <c r="F28" i="46"/>
  <c r="F27" i="46"/>
  <c r="P37" i="19" l="1" a="1"/>
  <c r="P37" i="19" s="1"/>
  <c r="O37" i="19" a="1"/>
  <c r="O37" i="19" s="1"/>
  <c r="N37" i="19" a="1"/>
  <c r="N37" i="19" s="1"/>
  <c r="M37" i="19" a="1"/>
  <c r="M37" i="19" s="1"/>
  <c r="L37" i="19" a="1"/>
  <c r="L37" i="19" s="1"/>
  <c r="K37" i="19" a="1"/>
  <c r="K37" i="19" s="1"/>
  <c r="G32" i="46"/>
  <c r="G31" i="46"/>
  <c r="G30" i="46"/>
  <c r="G29" i="46"/>
  <c r="G28" i="46"/>
  <c r="G27" i="46"/>
  <c r="G12" i="46"/>
  <c r="G11" i="46"/>
  <c r="G10" i="46"/>
  <c r="G9" i="46"/>
  <c r="G8" i="46"/>
  <c r="G7" i="46"/>
  <c r="B5" i="50"/>
  <c r="E30" i="46" l="1"/>
  <c r="D17" i="46"/>
  <c r="I17" i="46" s="1"/>
  <c r="D18" i="46"/>
  <c r="I18" i="46" s="1"/>
  <c r="D19" i="46"/>
  <c r="I19" i="46" s="1"/>
  <c r="D20" i="46"/>
  <c r="I20" i="46" s="1"/>
  <c r="D21" i="46"/>
  <c r="I21" i="46" s="1"/>
  <c r="D22" i="46"/>
  <c r="I22" i="46" s="1"/>
  <c r="D8" i="46"/>
  <c r="I8" i="46" s="1"/>
  <c r="E8" i="46"/>
  <c r="D9" i="46"/>
  <c r="I9" i="46" s="1"/>
  <c r="E9" i="46"/>
  <c r="D10" i="46"/>
  <c r="I10" i="46" s="1"/>
  <c r="E10" i="46"/>
  <c r="D11" i="46"/>
  <c r="I11" i="46" s="1"/>
  <c r="E11" i="46"/>
  <c r="D12" i="46"/>
  <c r="I12" i="46" s="1"/>
  <c r="E12" i="46"/>
  <c r="L25" i="19" a="1"/>
  <c r="L25" i="19" s="1"/>
  <c r="M25" i="19" a="1"/>
  <c r="M25" i="19" s="1"/>
  <c r="N25" i="19" a="1"/>
  <c r="N25" i="19" s="1"/>
  <c r="O25" i="19" a="1"/>
  <c r="O25" i="19" s="1"/>
  <c r="P25" i="19" a="1"/>
  <c r="P25" i="19" s="1"/>
  <c r="K25" i="19" a="1"/>
  <c r="K25" i="19" s="1"/>
  <c r="E31" i="46"/>
  <c r="E29" i="46"/>
  <c r="E28" i="46"/>
  <c r="E27" i="46"/>
  <c r="E7" i="46"/>
  <c r="E32" i="46"/>
  <c r="D32" i="46"/>
  <c r="I32" i="46" s="1"/>
  <c r="D31" i="46"/>
  <c r="I31" i="46" s="1"/>
  <c r="D30" i="46"/>
  <c r="I30" i="46" s="1"/>
  <c r="D29" i="46"/>
  <c r="I29" i="46" s="1"/>
  <c r="D28" i="46"/>
  <c r="I28" i="46" s="1"/>
  <c r="D27" i="46"/>
  <c r="I27" i="46" s="1"/>
  <c r="D7" i="46"/>
  <c r="I7" i="46" s="1"/>
  <c r="C12" i="27" l="1"/>
  <c r="D8" i="27" s="1"/>
  <c r="E43" i="25"/>
  <c r="F43" i="25"/>
  <c r="D43" i="25"/>
  <c r="C43" i="25"/>
  <c r="E68" i="23"/>
  <c r="F68" i="23"/>
  <c r="G68" i="23"/>
  <c r="D9" i="27" l="1"/>
  <c r="D11" i="27"/>
  <c r="D10" i="27"/>
  <c r="D7" i="27"/>
  <c r="D6" i="27"/>
  <c r="F42" i="25"/>
  <c r="E42" i="25"/>
  <c r="D42" i="25"/>
  <c r="C42" i="25"/>
  <c r="C4" i="23"/>
  <c r="B5" i="16"/>
  <c r="F75" i="29" l="1"/>
  <c r="L4" i="30"/>
  <c r="C41" i="25"/>
  <c r="D41" i="25"/>
  <c r="E41" i="25"/>
  <c r="F41" i="25"/>
  <c r="I51" i="30"/>
  <c r="G51" i="30"/>
  <c r="E51" i="30"/>
  <c r="C24" i="25" l="1"/>
  <c r="C44" i="25" s="1"/>
  <c r="S52" i="30"/>
  <c r="E25" i="30"/>
  <c r="G25" i="30"/>
  <c r="H25" i="30"/>
  <c r="I25" i="30"/>
  <c r="D24" i="25"/>
  <c r="E24" i="25"/>
  <c r="F24" i="25"/>
  <c r="D39" i="25"/>
  <c r="E39" i="25"/>
  <c r="F39" i="25"/>
  <c r="D40" i="25"/>
  <c r="E40" i="25"/>
  <c r="F40" i="25"/>
  <c r="C39" i="25"/>
  <c r="C40" i="25"/>
  <c r="C14" i="27" l="1"/>
  <c r="D68" i="23" s="1"/>
  <c r="C47" i="27" l="1"/>
  <c r="C43" i="27"/>
  <c r="C45" i="27"/>
  <c r="C46" i="27"/>
  <c r="C42" i="27"/>
  <c r="D13" i="27"/>
  <c r="C48" i="27" s="1"/>
  <c r="D12" i="27" l="1"/>
  <c r="C41" i="27"/>
  <c r="C44" i="27"/>
  <c r="C49" i="27" s="1"/>
  <c r="E45" i="27" l="1"/>
  <c r="C50" i="27"/>
  <c r="D45" i="27"/>
  <c r="F44" i="25"/>
  <c r="E44" i="25"/>
  <c r="D44" i="25"/>
  <c r="F38" i="25"/>
  <c r="E38" i="25"/>
  <c r="D38" i="25"/>
  <c r="C38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<sst xmlns="http://schemas.openxmlformats.org/spreadsheetml/2006/main" count="1004" uniqueCount="243">
  <si>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</si>
  <si>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</si>
  <si>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</si>
  <si>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</si>
  <si>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</si>
  <si>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</si>
  <si>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</si>
  <si>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</si>
  <si>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</si>
  <si>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</si>
  <si>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</si>
  <si>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</si>
  <si>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</si>
  <si>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</si>
  <si>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</si>
  <si>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</si>
  <si>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</si>
  <si>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</si>
  <si>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</si>
  <si>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</si>
  <si>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</si>
  <si>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</si>
  <si>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</si>
  <si>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</si>
  <si>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</si>
  <si>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</si>
  <si>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</si>
  <si>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</si>
  <si>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</si>
  <si>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</si>
  <si>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</si>
  <si>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</si>
  <si>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</si>
  <si>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</si>
  <si>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</si>
  <si>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</si>
  <si>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</si>
  <si>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</si>
  <si>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</si>
  <si>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</si>
  <si>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</si>
  <si>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</si>
  <si>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</si>
  <si>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</si>
  <si>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</si>
  <si>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</si>
  <si>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</si>
  <si>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</si>
  <si>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</si>
  <si>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</si>
  <si>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</si>
  <si>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</si>
  <si>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</si>
  <si>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</si>
  <si>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</si>
  <si>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</si>
  <si>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</si>
  <si>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</si>
  <si>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</si>
  <si>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</si>
  <si>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</si>
  <si>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</si>
  <si>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</si>
  <si>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</si>
  <si>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</si>
  <si>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</si>
  <si>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</si>
  <si>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</si>
  <si>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</si>
  <si>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</si>
  <si>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</si>
  <si>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</si>
  <si>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</si>
  <si>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</si>
  <si>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</si>
  <si>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</si>
  <si>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</si>
  <si>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</si>
  <si>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</si>
  <si>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</si>
  <si>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</si>
  <si>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</si>
  <si>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</si>
  <si>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</si>
  <si>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</si>
  <si>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</si>
  <si>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</si>
  <si>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</si>
  <si>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</si>
  <si>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</si>
  <si>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</si>
  <si>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</si>
  <si>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</si>
  <si>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</si>
  <si>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</si>
  <si>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</si>
  <si>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</si>
  <si>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</si>
  <si>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</si>
  <si>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</si>
  <si>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</si>
  <si>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</si>
  <si>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</si>
  <si>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</si>
  <si>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</si>
  <si>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</si>
  <si>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</si>
  <si>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</si>
  <si>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</si>
  <si>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</si>
  <si>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</si>
  <si>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</si>
  <si>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</si>
  <si>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</si>
  <si>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</si>
  <si>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</si>
  <si>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</si>
  <si>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</si>
  <si>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</si>
  <si>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</si>
  <si>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</si>
  <si>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</si>
  <si>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</si>
  <si>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</si>
  <si>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</si>
  <si>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</si>
  <si>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</si>
  <si>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</si>
  <si>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</si>
  <si>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</si>
  <si>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</si>
  <si>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</si>
  <si>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</si>
  <si>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</si>
  <si>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</si>
  <si>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</si>
  <si>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</si>
  <si>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</si>
  <si>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</si>
  <si>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</si>
  <si>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</si>
  <si>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</si>
  <si>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</si>
  <si>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</si>
  <si>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</si>
  <si>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</si>
  <si>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</si>
  <si>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</si>
  <si>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</si>
  <si>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</si>
  <si>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</si>
  <si>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</si>
  <si>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</si>
  <si>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</si>
  <si>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</si>
  <si>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</si>
  <si>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</si>
  <si>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</si>
  <si>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</si>
  <si>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</si>
  <si>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</si>
  <si>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</si>
  <si>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</si>
  <si>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</si>
  <si>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</si>
  <si>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</si>
  <si>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</si>
  <si>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</si>
  <si>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</si>
  <si>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</si>
  <si>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</si>
  <si>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</si>
  <si>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</si>
  <si>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</si>
  <si>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</si>
  <si>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</si>
  <si>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</si>
  <si>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</si>
  <si>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</si>
  <si>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</si>
  <si>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</si>
  <si>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</si>
  <si>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</si>
  <si>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</si>
  <si>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</si>
  <si>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</si>
  <si>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</si>
  <si>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</si>
  <si>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</si>
  <si>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</si>
  <si>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</si>
  <si>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</si>
  <si>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</si>
  <si>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</si>
  <si>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</si>
  <si>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</si>
  <si>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</si>
  <si>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</si>
  <si>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</si>
  <si>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</si>
  <si>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</si>
  <si>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</si>
  <si>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</si>
  <si>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</si>
  <si>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</si>
  <si>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</si>
  <si>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</si>
  <si>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</si>
  <si>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</si>
  <si>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</si>
  <si>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</si>
  <si>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</si>
  <si>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</si>
  <si>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</si>
  <si>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</si>
  <si>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</si>
  <si>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</si>
  <si>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PENSION MEDIA</t>
  </si>
  <si>
    <t>Distrib - regím.
 Altas nuevas</t>
  </si>
  <si>
    <t>Clase, género 
y edad</t>
  </si>
  <si>
    <t>Nº pens.
 por clases</t>
  </si>
  <si>
    <t>Número
 pensiones</t>
  </si>
  <si>
    <t>Importe €</t>
  </si>
  <si>
    <t>Distrib - regím. 
Altas nuevas</t>
  </si>
  <si>
    <t>Clase, género
 y edad</t>
  </si>
  <si>
    <t>P. Media €</t>
  </si>
  <si>
    <t xml:space="preserve">Número
 pensiones </t>
  </si>
  <si>
    <t>NUMERO DE PENSIONES</t>
  </si>
  <si>
    <t>IMPORTE DE PENSIONES</t>
  </si>
  <si>
    <t xml:space="preserve"> </t>
  </si>
  <si>
    <t>PENSIONES CONTRIBUTIVAS EN VIGOR A 1 DE ENERO DE 2026</t>
  </si>
  <si>
    <t>DICIEMBRE 2025</t>
  </si>
  <si>
    <t>Datos a 1 de Enero de 2026</t>
  </si>
  <si>
    <t xml:space="preserve">  1 de enero de 2026</t>
  </si>
  <si>
    <t>Diciembre 2025</t>
  </si>
  <si>
    <t>Diciembre 2025 (2)</t>
  </si>
  <si>
    <t>(1) 2008-2025 Pensión media de las altas acumuladas de cada año</t>
  </si>
  <si>
    <t>(2) Incremento sobre Diciembre 2024</t>
  </si>
  <si>
    <t>1 de Enero de 2026</t>
  </si>
  <si>
    <t>Datos a 01 de enero de 2026</t>
  </si>
  <si>
    <t>PENSIONISTAS DEL SISTEMA DE SEGURIDAD SOCIAL  A 1 DE ENERO DE 2026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</si>
  <si>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</si>
  <si>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42 pensiones de las que no consta el género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</si>
</sst>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12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5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43" fontId="8" fillId="0" borderId="0" applyFont="0" applyFill="0" applyBorder="0" applyAlignment="0" applyProtection="0"/>
  </cellStyleXfs>
  <cellXfs count="593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0" fontId="91" fillId="4" borderId="0" xfId="114" applyFont="1" applyFill="1" applyBorder="1" applyAlignment="1">
      <alignment horizontal="right" vertical="center" indent="1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0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2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2" borderId="0" xfId="114" applyFont="1" applyFill="1" applyBorder="1"/>
    <xf numFmtId="3" fontId="77" fillId="112" borderId="0" xfId="7" applyNumberFormat="1" applyFont="1" applyFill="1" applyAlignment="1">
      <alignment vertical="center"/>
    </xf>
    <xf numFmtId="3" fontId="77" fillId="112" borderId="18" xfId="7" applyNumberFormat="1" applyFont="1" applyFill="1" applyBorder="1" applyAlignment="1">
      <alignment vertical="center"/>
    </xf>
    <xf numFmtId="0" fontId="77" fillId="112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2" borderId="0" xfId="7" applyFont="1" applyFill="1" applyAlignment="1">
      <alignment vertical="center"/>
    </xf>
    <xf numFmtId="0" fontId="42" fillId="112" borderId="18" xfId="114" applyFont="1" applyFill="1" applyBorder="1"/>
    <xf numFmtId="4" fontId="92" fillId="0" borderId="0" xfId="114" applyNumberFormat="1" applyFont="1"/>
    <xf numFmtId="0" fontId="138" fillId="0" borderId="0" xfId="7" applyFont="1"/>
    <xf numFmtId="3" fontId="139" fillId="0" borderId="0" xfId="139" applyNumberFormat="1" applyFont="1"/>
    <xf numFmtId="3" fontId="140" fillId="0" borderId="0" xfId="139" applyNumberFormat="1" applyFont="1" applyAlignment="1">
      <alignment vertical="center"/>
    </xf>
    <xf numFmtId="0" fontId="138" fillId="0" borderId="0" xfId="7" applyFont="1" applyAlignment="1">
      <alignment vertical="center"/>
    </xf>
    <xf numFmtId="0" fontId="141" fillId="0" borderId="0" xfId="114" applyFont="1"/>
    <xf numFmtId="3" fontId="141" fillId="0" borderId="0" xfId="114" applyNumberFormat="1" applyFont="1"/>
    <xf numFmtId="0" fontId="52" fillId="0" borderId="0" xfId="7" quotePrefix="1" applyFont="1"/>
    <xf numFmtId="9" fontId="138" fillId="0" borderId="0" xfId="238" applyFont="1"/>
    <xf numFmtId="4" fontId="139" fillId="0" borderId="0" xfId="139" applyNumberFormat="1" applyFont="1"/>
    <xf numFmtId="43" fontId="0" fillId="0" borderId="0" xfId="239" applyFont="1"/>
    <xf numFmtId="0" fontId="81" fillId="0" borderId="0" xfId="7" applyFont="1"/>
    <xf numFmtId="3" fontId="143" fillId="0" borderId="0" xfId="139" applyNumberFormat="1" applyFont="1"/>
    <xf numFmtId="10" fontId="143" fillId="0" borderId="0" xfId="238" applyNumberFormat="1" applyFont="1" applyAlignment="1"/>
    <xf numFmtId="3" fontId="144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5" fillId="0" borderId="0" xfId="7" applyFont="1"/>
    <xf numFmtId="2" fontId="145" fillId="0" borderId="0" xfId="7" applyNumberFormat="1" applyFont="1"/>
    <xf numFmtId="10" fontId="133" fillId="0" borderId="0" xfId="238" applyNumberFormat="1" applyFont="1" applyFill="1" applyBorder="1" applyAlignment="1"/>
    <xf numFmtId="0" fontId="146" fillId="0" borderId="0" xfId="7" applyFont="1"/>
    <xf numFmtId="9" fontId="146" fillId="0" borderId="0" xfId="238" applyFont="1"/>
    <xf numFmtId="4" fontId="146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3" borderId="18" xfId="242" applyFont="1" applyFill="1" applyBorder="1" applyAlignment="1">
      <alignment horizontal="centerContinuous" vertical="center" wrapText="1"/>
    </xf>
    <xf numFmtId="4" fontId="68" fillId="113" borderId="18" xfId="242" applyNumberFormat="1" applyFont="1" applyFill="1" applyBorder="1" applyAlignment="1">
      <alignment horizontal="centerContinuous" vertical="center" wrapText="1"/>
    </xf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43" fillId="0" borderId="0" xfId="239" applyNumberFormat="1" applyFont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7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2" borderId="0" xfId="0" applyNumberFormat="1" applyFont="1" applyFill="1" applyAlignment="1">
      <alignment horizontal="centerContinuous"/>
    </xf>
    <xf numFmtId="0" fontId="0" fillId="112" borderId="0" xfId="0" applyFill="1" applyAlignment="1">
      <alignment horizontal="centerContinuous"/>
    </xf>
    <xf numFmtId="173" fontId="43" fillId="0" borderId="0" xfId="239" applyNumberFormat="1" applyFont="1"/>
    <xf numFmtId="173" fontId="136" fillId="0" borderId="0" xfId="239" applyNumberFormat="1" applyFont="1" applyAlignment="1">
      <alignment horizontal="right" indent="2"/>
    </xf>
    <xf numFmtId="3" fontId="53" fillId="117" borderId="18" xfId="1" applyNumberFormat="1" applyFont="1" applyFill="1" applyBorder="1"/>
    <xf numFmtId="4" fontId="53" fillId="117" borderId="18" xfId="1" applyNumberFormat="1" applyFont="1" applyFill="1" applyBorder="1"/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3" fontId="64" fillId="119" borderId="18" xfId="1" applyNumberFormat="1" applyFont="1" applyFill="1" applyBorder="1" applyAlignment="1">
      <alignment vertical="center"/>
    </xf>
    <xf numFmtId="4" fontId="64" fillId="119" borderId="18" xfId="1" applyNumberFormat="1" applyFont="1" applyFill="1" applyBorder="1" applyAlignment="1">
      <alignment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13" borderId="18" xfId="1" applyNumberFormat="1" applyFont="1" applyFill="1" applyBorder="1" applyAlignment="1">
      <alignment vertical="center"/>
    </xf>
    <xf numFmtId="4" fontId="64" fillId="113" borderId="18" xfId="1" applyNumberFormat="1" applyFont="1" applyFill="1" applyBorder="1" applyAlignment="1">
      <alignment vertical="center"/>
    </xf>
    <xf numFmtId="3" fontId="53" fillId="119" borderId="18" xfId="1" applyNumberFormat="1" applyFont="1" applyFill="1" applyBorder="1" applyAlignment="1">
      <alignment horizontal="center" vertical="center"/>
    </xf>
    <xf numFmtId="4" fontId="53" fillId="119" borderId="18" xfId="1" applyNumberFormat="1" applyFont="1" applyFill="1" applyBorder="1" applyAlignment="1">
      <alignment horizontal="center" vertical="center"/>
    </xf>
    <xf numFmtId="0" fontId="53" fillId="120" borderId="18" xfId="1" applyFont="1" applyFill="1" applyBorder="1" applyAlignment="1">
      <alignment horizontal="center" vertical="center"/>
    </xf>
    <xf numFmtId="3" fontId="53" fillId="113" borderId="18" xfId="1" applyNumberFormat="1" applyFont="1" applyFill="1" applyBorder="1" applyAlignment="1">
      <alignment horizontal="center" vertical="center"/>
    </xf>
    <xf numFmtId="0" fontId="53" fillId="113" borderId="18" xfId="1" applyFont="1" applyFill="1" applyBorder="1" applyAlignment="1">
      <alignment horizontal="center" vertical="center"/>
    </xf>
    <xf numFmtId="0" fontId="149" fillId="122" borderId="18" xfId="157" applyFont="1" applyFill="1" applyBorder="1" applyAlignment="1">
      <alignment horizontal="right" vertical="center" wrapText="1" indent="1"/>
    </xf>
    <xf numFmtId="0" fontId="138" fillId="121" borderId="18" xfId="157" applyFont="1" applyFill="1" applyBorder="1" applyAlignment="1">
      <alignment horizontal="right" vertical="center" wrapText="1" indent="1"/>
    </xf>
    <xf numFmtId="0" fontId="52" fillId="116" borderId="18" xfId="157" applyFont="1" applyFill="1" applyBorder="1" applyAlignment="1">
      <alignment horizontal="right" vertical="center" wrapText="1" indent="1"/>
    </xf>
    <xf numFmtId="3" fontId="68" fillId="118" borderId="18" xfId="18" applyNumberFormat="1" applyFont="1" applyFill="1" applyBorder="1" applyAlignment="1">
      <alignment horizontal="right" vertical="center" indent="1"/>
    </xf>
    <xf numFmtId="3" fontId="68" fillId="117" borderId="18" xfId="18" applyNumberFormat="1" applyFont="1" applyFill="1" applyBorder="1" applyAlignment="1">
      <alignment horizontal="right" vertical="center" indent="1"/>
    </xf>
    <xf numFmtId="173" fontId="134" fillId="0" borderId="0" xfId="239" applyNumberFormat="1" applyFont="1" applyFill="1" applyBorder="1" applyAlignment="1">
      <alignment horizontal="right" vertical="center" wrapText="1"/>
    </xf>
    <xf numFmtId="173" fontId="135" fillId="0" borderId="0" xfId="239" applyNumberFormat="1" applyFont="1" applyFill="1"/>
    <xf numFmtId="0" fontId="64" fillId="0" borderId="0" xfId="114" applyFont="1" applyBorder="1"/>
    <xf numFmtId="3" fontId="92" fillId="0" borderId="0" xfId="114" applyNumberFormat="1" applyFont="1" applyBorder="1"/>
    <xf numFmtId="3" fontId="93" fillId="0" borderId="0" xfId="114" applyNumberFormat="1" applyFont="1" applyBorder="1"/>
    <xf numFmtId="0" fontId="68" fillId="116" borderId="18" xfId="0" applyFont="1" applyFill="1" applyBorder="1" applyAlignment="1">
      <alignment horizontal="center" vertical="center"/>
    </xf>
    <xf numFmtId="0" fontId="68" fillId="115" borderId="18" xfId="0" applyFont="1" applyFill="1" applyBorder="1" applyAlignment="1">
      <alignment horizontal="center" vertical="center"/>
    </xf>
    <xf numFmtId="171" fontId="81" fillId="118" borderId="18" xfId="5" applyNumberFormat="1" applyFont="1" applyFill="1" applyBorder="1" applyAlignment="1">
      <alignment horizontal="right" vertical="center" indent="1"/>
    </xf>
    <xf numFmtId="171" fontId="81" fillId="117" borderId="18" xfId="5" applyNumberFormat="1" applyFont="1" applyFill="1" applyBorder="1" applyAlignment="1">
      <alignment horizontal="right" vertical="center" indent="1"/>
    </xf>
    <xf numFmtId="0" fontId="84" fillId="2" borderId="18" xfId="0" applyFont="1" applyFill="1" applyBorder="1" applyAlignment="1">
      <alignment horizontal="left" vertical="center" wrapText="1" indent="1"/>
    </xf>
    <xf numFmtId="3" fontId="81" fillId="2" borderId="18" xfId="5" applyNumberFormat="1" applyFont="1" applyFill="1" applyBorder="1" applyAlignment="1">
      <alignment horizontal="right" vertical="center" indent="1"/>
    </xf>
    <xf numFmtId="171" fontId="52" fillId="2" borderId="18" xfId="5" applyNumberFormat="1" applyFont="1" applyFill="1" applyBorder="1" applyAlignment="1">
      <alignment horizontal="right" vertical="center" indent="1"/>
    </xf>
    <xf numFmtId="0" fontId="68" fillId="2" borderId="18" xfId="5" applyFont="1" applyFill="1" applyBorder="1" applyAlignment="1">
      <alignment horizontal="left" vertical="center" wrapText="1" indent="1"/>
    </xf>
    <xf numFmtId="171" fontId="81" fillId="2" borderId="18" xfId="5" applyNumberFormat="1" applyFont="1" applyFill="1" applyBorder="1" applyAlignment="1">
      <alignment horizontal="right" vertical="center" indent="1"/>
    </xf>
    <xf numFmtId="171" fontId="84" fillId="116" borderId="18" xfId="5" applyNumberFormat="1" applyFont="1" applyFill="1" applyBorder="1" applyAlignment="1">
      <alignment horizontal="right" vertical="center" indent="1"/>
    </xf>
    <xf numFmtId="171" fontId="84" fillId="119" borderId="18" xfId="5" applyNumberFormat="1" applyFont="1" applyFill="1" applyBorder="1" applyAlignment="1">
      <alignment horizontal="right" vertical="center" indent="1"/>
    </xf>
    <xf numFmtId="3" fontId="52" fillId="2" borderId="18" xfId="114" applyNumberFormat="1" applyFont="1" applyFill="1" applyBorder="1" applyAlignment="1">
      <alignment horizontal="left" indent="2"/>
    </xf>
    <xf numFmtId="3" fontId="52" fillId="2" borderId="18" xfId="114" applyNumberFormat="1" applyFont="1" applyFill="1" applyBorder="1" applyAlignment="1">
      <alignment horizontal="right" indent="2"/>
    </xf>
    <xf numFmtId="172" fontId="52" fillId="118" borderId="18" xfId="114" applyNumberFormat="1" applyFont="1" applyFill="1" applyBorder="1" applyAlignment="1">
      <alignment horizontal="right" indent="2"/>
    </xf>
    <xf numFmtId="172" fontId="52" fillId="117" borderId="18" xfId="114" applyNumberFormat="1" applyFont="1" applyFill="1" applyBorder="1" applyAlignment="1">
      <alignment horizontal="right" indent="2"/>
    </xf>
    <xf numFmtId="0" fontId="68" fillId="33" borderId="18" xfId="114" applyFont="1" applyFill="1" applyBorder="1" applyAlignment="1">
      <alignment horizontal="left" indent="2"/>
    </xf>
    <xf numFmtId="3" fontId="68" fillId="3" borderId="18" xfId="114" applyNumberFormat="1" applyFont="1" applyFill="1" applyBorder="1" applyAlignment="1">
      <alignment horizontal="right" indent="2"/>
    </xf>
    <xf numFmtId="172" fontId="68" fillId="116" borderId="18" xfId="114" applyNumberFormat="1" applyFont="1" applyFill="1" applyBorder="1" applyAlignment="1">
      <alignment horizontal="right" indent="2"/>
    </xf>
    <xf numFmtId="172" fontId="68" fillId="119" borderId="18" xfId="114" applyNumberFormat="1" applyFont="1" applyFill="1" applyBorder="1" applyAlignment="1">
      <alignment horizontal="right" indent="2"/>
    </xf>
    <xf numFmtId="10" fontId="68" fillId="30" borderId="18" xfId="17" applyNumberFormat="1" applyFont="1" applyFill="1" applyBorder="1" applyAlignment="1">
      <alignment horizontal="centerContinuous" vertical="center" wrapText="1"/>
    </xf>
    <xf numFmtId="172" fontId="68" fillId="30" borderId="18" xfId="114" applyNumberFormat="1" applyFont="1" applyFill="1" applyBorder="1" applyAlignment="1">
      <alignment horizontal="right" indent="2"/>
    </xf>
    <xf numFmtId="172" fontId="52" fillId="29" borderId="18" xfId="114" applyNumberFormat="1" applyFont="1" applyFill="1" applyBorder="1" applyAlignment="1">
      <alignment horizontal="right" indent="2"/>
    </xf>
    <xf numFmtId="0" fontId="68" fillId="123" borderId="18" xfId="114" applyFont="1" applyFill="1" applyBorder="1" applyAlignment="1">
      <alignment horizontal="left" indent="2"/>
    </xf>
    <xf numFmtId="3" fontId="68" fillId="38" borderId="18" xfId="114" applyNumberFormat="1" applyFont="1" applyFill="1" applyBorder="1" applyAlignment="1">
      <alignment horizontal="right" indent="2"/>
    </xf>
    <xf numFmtId="3" fontId="68" fillId="118" borderId="0" xfId="7" applyNumberFormat="1" applyFont="1" applyFill="1"/>
    <xf numFmtId="3" fontId="52" fillId="118" borderId="0" xfId="7" applyNumberFormat="1" applyFont="1" applyFill="1"/>
    <xf numFmtId="2" fontId="52" fillId="118" borderId="0" xfId="7" applyNumberFormat="1" applyFont="1" applyFill="1"/>
    <xf numFmtId="3" fontId="68" fillId="117" borderId="0" xfId="7" applyNumberFormat="1" applyFont="1" applyFill="1"/>
    <xf numFmtId="3" fontId="52" fillId="117" borderId="0" xfId="7" applyNumberFormat="1" applyFont="1" applyFill="1"/>
    <xf numFmtId="2" fontId="52" fillId="117" borderId="0" xfId="7" applyNumberFormat="1" applyFont="1" applyFill="1"/>
    <xf numFmtId="0" fontId="45" fillId="0" borderId="0" xfId="7" applyFont="1" applyAlignment="1">
      <alignment horizontal="center" vertical="center"/>
    </xf>
    <xf numFmtId="0" fontId="77" fillId="120" borderId="0" xfId="7" applyFont="1" applyFill="1" applyAlignment="1">
      <alignment horizontal="center" vertical="center"/>
    </xf>
    <xf numFmtId="0" fontId="77" fillId="119" borderId="0" xfId="7" applyFont="1" applyFill="1" applyAlignment="1">
      <alignment horizontal="center" vertical="center"/>
    </xf>
    <xf numFmtId="3" fontId="52" fillId="118" borderId="0" xfId="7" applyNumberFormat="1" applyFont="1" applyFill="1" applyAlignment="1">
      <alignment horizontal="right"/>
    </xf>
    <xf numFmtId="3" fontId="52" fillId="117" borderId="0" xfId="7" applyNumberFormat="1" applyFont="1" applyFill="1" applyAlignment="1">
      <alignment horizontal="right"/>
    </xf>
    <xf numFmtId="3" fontId="68" fillId="116" borderId="18" xfId="7" applyNumberFormat="1" applyFont="1" applyFill="1" applyBorder="1" applyAlignment="1">
      <alignment horizontal="right"/>
    </xf>
    <xf numFmtId="3" fontId="68" fillId="115" borderId="18" xfId="7" applyNumberFormat="1" applyFont="1" applyFill="1" applyBorder="1" applyAlignment="1">
      <alignment horizontal="right"/>
    </xf>
    <xf numFmtId="4" fontId="0" fillId="0" borderId="0" xfId="0" applyNumberFormat="1"/>
    <xf numFmtId="0" fontId="150" fillId="0" borderId="0" xfId="0" applyFont="1"/>
    <xf numFmtId="0" fontId="150" fillId="0" borderId="18" xfId="0" applyFont="1" applyBorder="1"/>
    <xf numFmtId="0" fontId="150" fillId="124" borderId="18" xfId="0" applyFont="1" applyFill="1" applyBorder="1" applyAlignment="1">
      <alignment horizontal="center" vertical="center" wrapText="1"/>
    </xf>
    <xf numFmtId="3" fontId="150" fillId="124" borderId="18" xfId="0" applyNumberFormat="1" applyFont="1" applyFill="1" applyBorder="1" applyAlignment="1">
      <alignment horizontal="center" vertical="center" wrapText="1"/>
    </xf>
    <xf numFmtId="0" fontId="55" fillId="31" borderId="18" xfId="7" applyFont="1" applyFill="1" applyBorder="1" applyAlignment="1">
      <alignment vertical="center"/>
    </xf>
    <xf numFmtId="3" fontId="0" fillId="0" borderId="18" xfId="0" applyNumberFormat="1" applyBorder="1"/>
    <xf numFmtId="3" fontId="150" fillId="0" borderId="18" xfId="0" applyNumberFormat="1" applyFont="1" applyBorder="1"/>
    <xf numFmtId="3" fontId="150" fillId="124" borderId="18" xfId="0" applyNumberFormat="1" applyFont="1" applyFill="1" applyBorder="1" applyAlignment="1">
      <alignment horizontal="center" vertical="center"/>
    </xf>
    <xf numFmtId="0" fontId="150" fillId="0" borderId="29" xfId="0" applyFont="1" applyBorder="1" applyAlignment="1">
      <alignment textRotation="45"/>
    </xf>
    <xf numFmtId="0" fontId="0" fillId="0" borderId="26" xfId="0" applyBorder="1" applyAlignment="1">
      <alignment horizontal="right" textRotation="45" wrapText="1"/>
    </xf>
    <xf numFmtId="3" fontId="138" fillId="126" borderId="18" xfId="0" applyNumberFormat="1" applyFont="1" applyFill="1" applyBorder="1"/>
    <xf numFmtId="4" fontId="138" fillId="126" borderId="18" xfId="0" applyNumberFormat="1" applyFont="1" applyFill="1" applyBorder="1"/>
    <xf numFmtId="0" fontId="55" fillId="0" borderId="0" xfId="242" applyFont="1" applyAlignment="1">
      <alignment horizontal="centerContinuous"/>
    </xf>
    <xf numFmtId="0" fontId="68" fillId="119" borderId="18" xfId="242" applyFont="1" applyFill="1" applyBorder="1" applyAlignment="1">
      <alignment horizontal="centerContinuous" vertical="center" wrapText="1"/>
    </xf>
    <xf numFmtId="4" fontId="68" fillId="119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4" borderId="18" xfId="242" applyFont="1" applyFill="1" applyBorder="1" applyAlignment="1">
      <alignment horizontal="center" vertical="center" wrapText="1"/>
    </xf>
    <xf numFmtId="4" fontId="68" fillId="124" borderId="18" xfId="242" applyNumberFormat="1" applyFont="1" applyFill="1" applyBorder="1" applyAlignment="1">
      <alignment horizontal="center" vertical="center" wrapText="1"/>
    </xf>
    <xf numFmtId="0" fontId="68" fillId="117" borderId="18" xfId="242" applyFont="1" applyFill="1" applyBorder="1" applyAlignment="1">
      <alignment horizontal="center" vertical="center" wrapText="1"/>
    </xf>
    <xf numFmtId="4" fontId="68" fillId="117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4" borderId="0" xfId="242" applyNumberFormat="1" applyFont="1" applyFill="1" applyAlignment="1">
      <alignment horizontal="right" indent="1"/>
    </xf>
    <xf numFmtId="4" fontId="68" fillId="124" borderId="0" xfId="242" applyNumberFormat="1" applyFont="1" applyFill="1" applyAlignment="1">
      <alignment horizontal="right" indent="1"/>
    </xf>
    <xf numFmtId="3" fontId="68" fillId="117" borderId="0" xfId="242" applyNumberFormat="1" applyFont="1" applyFill="1" applyAlignment="1">
      <alignment horizontal="right" indent="1"/>
    </xf>
    <xf numFmtId="4" fontId="68" fillId="117" borderId="0" xfId="242" applyNumberFormat="1" applyFont="1" applyFill="1" applyAlignment="1">
      <alignment horizontal="right" indent="1"/>
    </xf>
    <xf numFmtId="3" fontId="68" fillId="127" borderId="18" xfId="242" applyNumberFormat="1" applyFont="1" applyFill="1" applyBorder="1" applyAlignment="1">
      <alignment horizontal="right" vertical="center" indent="1"/>
    </xf>
    <xf numFmtId="4" fontId="68" fillId="127" borderId="18" xfId="242" applyNumberFormat="1" applyFont="1" applyFill="1" applyBorder="1" applyAlignment="1">
      <alignment horizontal="right" vertical="center" indent="1"/>
    </xf>
    <xf numFmtId="3" fontId="68" fillId="115" borderId="18" xfId="242" applyNumberFormat="1" applyFont="1" applyFill="1" applyBorder="1" applyAlignment="1">
      <alignment horizontal="right" vertical="center" indent="1"/>
    </xf>
    <xf numFmtId="4" fontId="68" fillId="115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0" fontId="150" fillId="0" borderId="26" xfId="0" applyFont="1" applyBorder="1" applyAlignment="1">
      <alignment horizontal="center"/>
    </xf>
    <xf numFmtId="0" fontId="150" fillId="0" borderId="29" xfId="0" applyFont="1" applyBorder="1" applyAlignment="1">
      <alignment horizontal="center"/>
    </xf>
    <xf numFmtId="0" fontId="145" fillId="125" borderId="18" xfId="0" applyFont="1" applyFill="1" applyBorder="1" applyAlignment="1">
      <alignment horizontal="center"/>
    </xf>
    <xf numFmtId="0" fontId="145" fillId="125" borderId="18" xfId="0" applyFont="1" applyFill="1" applyBorder="1" applyAlignment="1">
      <alignment horizontal="center" vertical="center"/>
    </xf>
    <xf numFmtId="49" fontId="55" fillId="29" borderId="0" xfId="17" applyNumberFormat="1" applyFont="1" applyFill="1" applyAlignment="1">
      <alignment horizontal="center" vertical="center" wrapText="1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5" fillId="31" borderId="0" xfId="7" applyFont="1" applyFill="1" applyAlignment="1">
      <alignment horizontal="right" vertical="center"/>
    </xf>
    <xf numFmtId="0" fontId="70" fillId="0" borderId="0" xfId="7" applyFont="1" applyAlignment="1">
      <alignment horizontal="center" vertical="top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3" borderId="18" xfId="1" applyNumberFormat="1" applyFont="1" applyFill="1" applyBorder="1" applyAlignment="1">
      <alignment horizontal="center" vertical="center"/>
    </xf>
    <xf numFmtId="3" fontId="64" fillId="115" borderId="18" xfId="1" applyNumberFormat="1" applyFont="1" applyFill="1" applyBorder="1" applyAlignment="1">
      <alignment horizontal="center" vertical="center"/>
    </xf>
    <xf numFmtId="0" fontId="64" fillId="116" borderId="18" xfId="1" applyFont="1" applyFill="1" applyBorder="1" applyAlignment="1">
      <alignment horizontal="center" vertic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38" borderId="18" xfId="242" applyFont="1" applyFill="1" applyBorder="1" applyAlignment="1">
      <alignment horizontal="center" vertical="center" wrapText="1"/>
    </xf>
    <xf numFmtId="0" fontId="52" fillId="38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38" borderId="18" xfId="17" applyNumberFormat="1" applyFont="1" applyFill="1" applyBorder="1" applyAlignment="1">
      <alignment horizontal="center" vertical="center" wrapText="1"/>
    </xf>
    <xf numFmtId="49" fontId="52" fillId="38" borderId="18" xfId="17" applyNumberFormat="1" applyFont="1" applyFill="1" applyBorder="1" applyAlignment="1">
      <alignment horizontal="center" vertical="center" wrapText="1"/>
    </xf>
    <xf numFmtId="3" fontId="68" fillId="38" borderId="18" xfId="17" applyNumberFormat="1" applyFont="1" applyFill="1" applyBorder="1" applyAlignment="1">
      <alignment horizontal="center" vertical="center" wrapText="1"/>
    </xf>
    <xf numFmtId="0" fontId="52" fillId="38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3" fillId="111" borderId="22" xfId="18" applyNumberFormat="1" applyFont="1" applyFill="1" applyBorder="1" applyAlignment="1">
      <alignment horizontal="center" vertical="center"/>
    </xf>
    <xf numFmtId="4" fontId="133" fillId="111" borderId="0" xfId="18" applyNumberFormat="1" applyFont="1" applyFill="1" applyAlignment="1">
      <alignment horizontal="center" vertical="center"/>
    </xf>
    <xf numFmtId="4" fontId="133" fillId="111" borderId="23" xfId="18" applyNumberFormat="1" applyFont="1" applyFill="1" applyBorder="1" applyAlignment="1">
      <alignment horizontal="center" vertical="center"/>
    </xf>
    <xf numFmtId="4" fontId="133" fillId="111" borderId="19" xfId="18" applyNumberFormat="1" applyFont="1" applyFill="1" applyBorder="1" applyAlignment="1">
      <alignment horizontal="center" vertical="center"/>
    </xf>
    <xf numFmtId="4" fontId="133" fillId="111" borderId="20" xfId="18" applyNumberFormat="1" applyFont="1" applyFill="1" applyBorder="1" applyAlignment="1">
      <alignment horizontal="center" vertical="center"/>
    </xf>
    <xf numFmtId="4" fontId="133" fillId="111" borderId="21" xfId="18" applyNumberFormat="1" applyFont="1" applyFill="1" applyBorder="1" applyAlignment="1">
      <alignment horizontal="center" vertical="center"/>
    </xf>
  </cellXfs>
  <cellStyles count="25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uro 3" xfId="244" xr:uid="{937A7177-77AD-4FBB-8E67-4442FFB0329F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illares 3" xfId="251" xr:uid="{EE48CEE5-FEE0-4590-9ACB-F5A9C887FF06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0 3" xfId="246" xr:uid="{65C3FECA-4C04-4227-A7FB-4120544D5F8D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3 3" xfId="247" xr:uid="{28D0C476-BA6C-4BDC-8C7C-DABF161E6E39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7 2" xfId="248" xr:uid="{C3CF7140-B0E4-4672-B62C-FEF9360851D9}"/>
    <cellStyle name="Normal 18" xfId="148" xr:uid="{00000000-0005-0000-0000-000089000000}"/>
    <cellStyle name="Normal 18 2" xfId="249" xr:uid="{E317E1E9-7D6D-4837-9FEC-F88826F078A9}"/>
    <cellStyle name="Normal 19" xfId="149" xr:uid="{00000000-0005-0000-0000-00008A000000}"/>
    <cellStyle name="Normal 19 2" xfId="250" xr:uid="{1CD4DC13-BE24-457E-A36D-912D40844CF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 9 3" xfId="245" xr:uid="{B930E487-6C79-45B0-B25A-AE7B025A11B5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CF7977"/>
      <color rgb="FFD3E2F5"/>
      <color rgb="FFBB4643"/>
      <color rgb="FF003300"/>
      <color rgb="FFC6D9F1"/>
      <color rgb="FFC76361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sheetMetadata" Target="metadata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C3BF-42FF-8200-144A6CDCB443}"/>
              </c:ext>
            </c:extLst>
          </c:dPt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0.46651806212610208</c:v>
                </c:pt>
                <c:pt idx="1">
                  <c:v>0.1136412909187131</c:v>
                </c:pt>
                <c:pt idx="2">
                  <c:v>0.26436066123182406</c:v>
                </c:pt>
                <c:pt idx="3">
                  <c:v>0.15569058806024216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4622350632306456"/>
                  <c:y val="-0.21342501188056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1044785</c:v>
                </c:pt>
                <c:pt idx="1">
                  <c:v>280149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6559061</c:v>
                </c:pt>
                <c:pt idx="1">
                  <c:v>1482273</c:v>
                </c:pt>
                <c:pt idx="2">
                  <c:v>1049580</c:v>
                </c:pt>
                <c:pt idx="3">
                  <c:v>318163</c:v>
                </c:pt>
                <c:pt idx="4">
                  <c:v>46352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166763760682804"/>
          <c:y val="0.18876837763700594"/>
          <c:w val="0.26354670454319906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4695636</c:v>
                </c:pt>
                <c:pt idx="1" formatCode="#,##0">
                  <c:v>4759752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  <c:min val="1650000.0000000002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893766770773765"/>
          <c:y val="9.5484585801879296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1562781</c:v>
                </c:pt>
                <c:pt idx="1">
                  <c:v>290292</c:v>
                </c:pt>
                <c:pt idx="2">
                  <c:v>274096</c:v>
                </c:pt>
                <c:pt idx="3">
                  <c:v>191665</c:v>
                </c:pt>
                <c:pt idx="4">
                  <c:v>351426</c:v>
                </c:pt>
                <c:pt idx="5">
                  <c:v>135112</c:v>
                </c:pt>
                <c:pt idx="6">
                  <c:v>584334</c:v>
                </c:pt>
                <c:pt idx="7">
                  <c:v>383454</c:v>
                </c:pt>
                <c:pt idx="8">
                  <c:v>1601075</c:v>
                </c:pt>
                <c:pt idx="9">
                  <c:v>968879</c:v>
                </c:pt>
                <c:pt idx="10">
                  <c:v>229567</c:v>
                </c:pt>
                <c:pt idx="11">
                  <c:v>699376</c:v>
                </c:pt>
                <c:pt idx="12">
                  <c:v>1183629</c:v>
                </c:pt>
                <c:pt idx="13">
                  <c:v>245786</c:v>
                </c:pt>
                <c:pt idx="14">
                  <c:v>135869</c:v>
                </c:pt>
                <c:pt idx="15">
                  <c:v>531628</c:v>
                </c:pt>
                <c:pt idx="16">
                  <c:v>68708</c:v>
                </c:pt>
                <c:pt idx="17">
                  <c:v>9019</c:v>
                </c:pt>
                <c:pt idx="18">
                  <c:v>8733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1-4468-B4E5-6B0CCE546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Enero 2026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10.452.674</a:t>
            </a: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+ 1,53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14.250.714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+ 6,09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1.363,36</a:t>
            </a: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+ 4,49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1.563,56 €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+ 4,38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1"/>
          <a:ext cx="4656829" cy="11141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9.455.429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+ 1,49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ENERO 2026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18</xdr:col>
      <xdr:colOff>542925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466725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190499</xdr:colOff>
      <xdr:row>28</xdr:row>
      <xdr:rowOff>26986</xdr:rowOff>
    </xdr:from>
    <xdr:to>
      <xdr:col>20</xdr:col>
      <xdr:colOff>142874</xdr:colOff>
      <xdr:row>49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B5BE-140B-47C7-AD45-D20311773DD8}">
  <dimension ref="C5:I32"/>
  <sheetViews>
    <sheetView showGridLines="0" topLeftCell="A11" workbookViewId="0">
      <selection activeCell="I11" sqref="I11"/>
    </sheetView>
  </sheetViews>
  <sheetFormatPr baseColWidth="10" defaultRowHeight="15"/>
  <cols>
    <col min="3" max="3" width="28.140625" customWidth="1"/>
    <col min="4" max="4" width="25.85546875" bestFit="1" customWidth="1"/>
    <col min="5" max="5" width="19.42578125" bestFit="1" customWidth="1"/>
    <col min="6" max="6" width="17.85546875" style="66" bestFit="1" customWidth="1"/>
    <col min="7" max="7" width="18" bestFit="1" customWidth="1"/>
    <col min="8" max="8" width="16.28515625" customWidth="1"/>
    <col min="9" max="9" width="11.42578125" customWidth="1"/>
  </cols>
  <sheetData>
    <row r="5" spans="3:9" s="490" customFormat="1" ht="38.25" customHeight="1">
      <c r="C5" s="524"/>
      <c r="D5" s="492" t="s">
        <v>218</v>
      </c>
      <c r="E5" s="492" t="s">
        <v>219</v>
      </c>
      <c r="F5" s="493" t="s">
        <v>220</v>
      </c>
      <c r="G5" s="492" t="s">
        <v>221</v>
      </c>
    </row>
    <row r="6" spans="3:9" ht="18.75">
      <c r="C6" s="525"/>
      <c r="D6" s="526" t="s">
        <v>227</v>
      </c>
      <c r="E6" s="526"/>
      <c r="F6" s="526"/>
      <c r="G6" s="526"/>
    </row>
    <row r="7" spans="3:9" ht="15" customHeight="1">
      <c r="C7" s="494" t="s">
        <v>131</v>
      </c>
      <c r="D7" s="500">
        <f>'Distrib - regím. Altas nuevas'!$E$16</f>
        <v>1053843</v>
      </c>
      <c r="E7" s="500">
        <f>'Clase, género y edad'!$I$8</f>
        <v>1053843</v>
      </c>
      <c r="F7" s="500">
        <f>'Nº pens. por clases'!K37</f>
        <v>1053843</v>
      </c>
      <c r="G7" s="500">
        <f>'Número pensiones (IP-J-V)'!$D$90</f>
        <v>1053843</v>
      </c>
      <c r="H7" s="66"/>
      <c r="I7" s="66">
        <f>D7</f>
        <v>1053843</v>
      </c>
    </row>
    <row r="8" spans="3:9" ht="15" customHeight="1">
      <c r="C8" s="494" t="s">
        <v>49</v>
      </c>
      <c r="D8" s="500">
        <f>'Distrib - regím. Altas nuevas'!$K$16</f>
        <v>6666863</v>
      </c>
      <c r="E8" s="500">
        <f>'Clase, género y edad'!$C$33</f>
        <v>6666863</v>
      </c>
      <c r="F8" s="500">
        <f>'Nº pens. por clases'!L37</f>
        <v>6666863</v>
      </c>
      <c r="G8" s="500">
        <f>'Número pensiones (IP-J-V)'!$F$90</f>
        <v>6666863</v>
      </c>
      <c r="I8" s="66">
        <f t="shared" ref="I8:I12" si="0">D8</f>
        <v>6666863</v>
      </c>
    </row>
    <row r="9" spans="3:9" ht="15" customHeight="1">
      <c r="C9" s="494" t="s">
        <v>50</v>
      </c>
      <c r="D9" s="500">
        <f>'Distrib - regím. Altas nuevas'!$Q$16</f>
        <v>2348590</v>
      </c>
      <c r="E9" s="500">
        <f>'Clase, género y edad'!$I$33</f>
        <v>2348590</v>
      </c>
      <c r="F9" s="500">
        <f>'Nº pens. por clases'!M37</f>
        <v>2348590</v>
      </c>
      <c r="G9" s="500">
        <f>'Número pensiones (IP-J-V)'!$H$90</f>
        <v>2348590</v>
      </c>
      <c r="I9" s="66">
        <f t="shared" si="0"/>
        <v>2348590</v>
      </c>
    </row>
    <row r="10" spans="3:9" ht="15" customHeight="1">
      <c r="C10" s="494" t="s">
        <v>104</v>
      </c>
      <c r="D10" s="500">
        <f>'Distrib - regím. Altas nuevas'!$E$32</f>
        <v>336536</v>
      </c>
      <c r="E10" s="500">
        <f>'Clase, género y edad'!$C$58</f>
        <v>336536</v>
      </c>
      <c r="F10" s="500">
        <f>'Nº pens. por clases'!N37</f>
        <v>336536</v>
      </c>
      <c r="G10" s="500">
        <f>'Número pensiones (O-FM)'!$D$90</f>
        <v>336536</v>
      </c>
      <c r="I10" s="66">
        <f t="shared" si="0"/>
        <v>336536</v>
      </c>
    </row>
    <row r="11" spans="3:9" ht="15" customHeight="1">
      <c r="C11" s="494" t="s">
        <v>105</v>
      </c>
      <c r="D11" s="500">
        <f>'Distrib - regím. Altas nuevas'!$K$32</f>
        <v>46842</v>
      </c>
      <c r="E11" s="500">
        <f>'Clase, género y edad'!$I$58</f>
        <v>46842</v>
      </c>
      <c r="F11" s="500">
        <f>'Nº pens. por clases'!O37</f>
        <v>46842</v>
      </c>
      <c r="G11" s="500">
        <f>'Número pensiones (O-FM)'!$F$90</f>
        <v>46842</v>
      </c>
      <c r="I11" s="66">
        <f t="shared" si="0"/>
        <v>46842</v>
      </c>
    </row>
    <row r="12" spans="3:9" ht="15" customHeight="1">
      <c r="C12" s="494" t="s">
        <v>143</v>
      </c>
      <c r="D12" s="500">
        <f>'Distrib - regím. Altas nuevas'!$Q$32</f>
        <v>10452674</v>
      </c>
      <c r="E12" s="500">
        <f>'Clase, género y edad'!$C$8</f>
        <v>10452674</v>
      </c>
      <c r="F12" s="500">
        <f>'Nº pens. por clases'!P37</f>
        <v>10452674</v>
      </c>
      <c r="G12" s="500">
        <f>'Número pensiones (O-FM)'!$H$90</f>
        <v>10452674</v>
      </c>
      <c r="H12" s="66"/>
      <c r="I12" s="66">
        <f t="shared" si="0"/>
        <v>10452674</v>
      </c>
    </row>
    <row r="13" spans="3:9">
      <c r="C13" s="250"/>
      <c r="D13" s="250"/>
      <c r="E13" s="250"/>
      <c r="F13" s="495"/>
      <c r="G13" s="250"/>
    </row>
    <row r="14" spans="3:9">
      <c r="C14" s="250"/>
      <c r="D14" s="250"/>
      <c r="E14" s="250"/>
      <c r="F14" s="495"/>
      <c r="G14" s="250"/>
    </row>
    <row r="15" spans="3:9" s="490" customFormat="1" ht="37.5">
      <c r="C15" s="499"/>
      <c r="D15" s="492" t="s">
        <v>223</v>
      </c>
      <c r="E15" s="492" t="s">
        <v>222</v>
      </c>
      <c r="F15" s="496"/>
      <c r="G15" s="491"/>
    </row>
    <row r="16" spans="3:9" ht="18.75">
      <c r="C16" s="498"/>
      <c r="D16" s="526" t="s">
        <v>228</v>
      </c>
      <c r="E16" s="526"/>
      <c r="F16" s="495"/>
      <c r="G16" s="250"/>
    </row>
    <row r="17" spans="3:9" ht="18.75">
      <c r="C17" s="494" t="s">
        <v>131</v>
      </c>
      <c r="D17" s="500">
        <f>'Distrib - regím. Altas nuevas'!$G$16</f>
        <v>1320656.6652500012</v>
      </c>
      <c r="E17" s="500">
        <f>'Importe €'!K37</f>
        <v>1320656.6652500012</v>
      </c>
      <c r="F17" s="495"/>
      <c r="G17" s="250"/>
      <c r="I17" s="66">
        <f>D17</f>
        <v>1320656.6652500012</v>
      </c>
    </row>
    <row r="18" spans="3:9" ht="18.75">
      <c r="C18" s="494" t="s">
        <v>49</v>
      </c>
      <c r="D18" s="500">
        <f>'Distrib - regím. Altas nuevas'!$M$16</f>
        <v>10424049.110840028</v>
      </c>
      <c r="E18" s="500">
        <f>'Importe €'!L37</f>
        <v>10424049.110840028</v>
      </c>
      <c r="F18" s="495"/>
      <c r="G18" s="250"/>
      <c r="I18" s="66">
        <f t="shared" ref="I18:I22" si="1">D18</f>
        <v>10424049.110840028</v>
      </c>
    </row>
    <row r="19" spans="3:9" ht="18.75">
      <c r="C19" s="494" t="s">
        <v>50</v>
      </c>
      <c r="D19" s="500">
        <f>'Distrib - regím. Altas nuevas'!$S$16</f>
        <v>2282619.1154399966</v>
      </c>
      <c r="E19" s="500">
        <f>'Importe €'!M37</f>
        <v>2282619.1154399966</v>
      </c>
      <c r="F19" s="495"/>
      <c r="G19" s="495"/>
      <c r="H19" s="66"/>
      <c r="I19" s="66">
        <f t="shared" si="1"/>
        <v>2282619.1154399966</v>
      </c>
    </row>
    <row r="20" spans="3:9" ht="18.75">
      <c r="C20" s="494" t="s">
        <v>104</v>
      </c>
      <c r="D20" s="500">
        <f>'Distrib - regím. Altas nuevas'!$G$32</f>
        <v>185058.58127000011</v>
      </c>
      <c r="E20" s="500">
        <f>'Importe €'!N37</f>
        <v>185058.58127000011</v>
      </c>
      <c r="F20" s="495"/>
      <c r="G20" s="250"/>
      <c r="I20" s="66">
        <f t="shared" si="1"/>
        <v>185058.58127000011</v>
      </c>
    </row>
    <row r="21" spans="3:9" ht="18.75">
      <c r="C21" s="494" t="s">
        <v>105</v>
      </c>
      <c r="D21" s="500">
        <f>'Distrib - regím. Altas nuevas'!$M$32</f>
        <v>38330.540849999961</v>
      </c>
      <c r="E21" s="500">
        <f>'Importe €'!O37</f>
        <v>38330.540849999961</v>
      </c>
      <c r="F21" s="495"/>
      <c r="G21" s="250"/>
      <c r="I21" s="66">
        <f t="shared" si="1"/>
        <v>38330.540849999961</v>
      </c>
    </row>
    <row r="22" spans="3:9" ht="18.75">
      <c r="C22" s="494" t="s">
        <v>143</v>
      </c>
      <c r="D22" s="500">
        <f>'Distrib - regím. Altas nuevas'!$S$32</f>
        <v>14250714.013650022</v>
      </c>
      <c r="E22" s="500">
        <f>'Importe €'!P37</f>
        <v>14250714.013650022</v>
      </c>
      <c r="F22" s="495"/>
      <c r="G22" s="250"/>
      <c r="I22" s="66">
        <f t="shared" si="1"/>
        <v>14250714.013650022</v>
      </c>
    </row>
    <row r="23" spans="3:9">
      <c r="C23" s="250"/>
      <c r="D23" s="250"/>
      <c r="E23" s="250"/>
      <c r="F23" s="495"/>
      <c r="G23" s="250"/>
    </row>
    <row r="24" spans="3:9">
      <c r="C24" s="250"/>
      <c r="D24" s="250"/>
      <c r="E24" s="250"/>
      <c r="F24" s="495"/>
      <c r="G24" s="250"/>
    </row>
    <row r="25" spans="3:9" s="490" customFormat="1" ht="37.5">
      <c r="C25" s="524"/>
      <c r="D25" s="492" t="s">
        <v>223</v>
      </c>
      <c r="E25" s="492" t="s">
        <v>224</v>
      </c>
      <c r="F25" s="497" t="s">
        <v>225</v>
      </c>
      <c r="G25" s="492" t="s">
        <v>226</v>
      </c>
    </row>
    <row r="26" spans="3:9" ht="18.75">
      <c r="C26" s="525"/>
      <c r="D26" s="527" t="s">
        <v>217</v>
      </c>
      <c r="E26" s="527"/>
      <c r="F26" s="527"/>
      <c r="G26" s="527"/>
    </row>
    <row r="27" spans="3:9" ht="18.75">
      <c r="C27" s="494" t="s">
        <v>131</v>
      </c>
      <c r="D27" s="501">
        <f>'Distrib - regím. Altas nuevas'!$I$16</f>
        <v>1253.1816079340103</v>
      </c>
      <c r="E27" s="501">
        <f>'Clase, género y edad'!$J$8</f>
        <v>1253.1816079340097</v>
      </c>
      <c r="F27" s="501">
        <f>'P. Media €'!$K$37</f>
        <v>1253.1816079340103</v>
      </c>
      <c r="G27" s="501">
        <f>'Número pensiones (IP-J-V)'!$E$90</f>
        <v>1253.1816079340081</v>
      </c>
      <c r="H27" s="489"/>
      <c r="I27" s="489">
        <f>D27</f>
        <v>1253.1816079340103</v>
      </c>
    </row>
    <row r="28" spans="3:9" ht="18.75">
      <c r="C28" s="494" t="s">
        <v>49</v>
      </c>
      <c r="D28" s="501">
        <f>'Distrib - regím. Altas nuevas'!$O$16</f>
        <v>1563.5613197451378</v>
      </c>
      <c r="E28" s="501">
        <f>'Clase, género y edad'!$D$33</f>
        <v>1563.5613197451366</v>
      </c>
      <c r="F28" s="501">
        <f>'P. Media €'!$L$37</f>
        <v>1563.5613197451378</v>
      </c>
      <c r="G28" s="501">
        <f>'Número pensiones (IP-J-V)'!$G$90</f>
        <v>1563.561319745131</v>
      </c>
      <c r="H28" s="489"/>
      <c r="I28" s="489">
        <f t="shared" ref="I28:I32" si="2">D28</f>
        <v>1563.5613197451378</v>
      </c>
    </row>
    <row r="29" spans="3:9" ht="18.75">
      <c r="C29" s="494" t="s">
        <v>50</v>
      </c>
      <c r="D29" s="501">
        <f>'Distrib - regím. Altas nuevas'!$U$16</f>
        <v>971.91042942361025</v>
      </c>
      <c r="E29" s="501">
        <f>'Clase, género y edad'!$J$33</f>
        <v>971.91042942361344</v>
      </c>
      <c r="F29" s="501">
        <f>'P. Media €'!$M$37</f>
        <v>971.91042942361025</v>
      </c>
      <c r="G29" s="501">
        <f>'Número pensiones (IP-J-V)'!$I$90</f>
        <v>971.91042942361037</v>
      </c>
      <c r="H29" s="489"/>
      <c r="I29" s="489">
        <f t="shared" si="2"/>
        <v>971.91042942361025</v>
      </c>
    </row>
    <row r="30" spans="3:9" ht="18.75">
      <c r="C30" s="494" t="s">
        <v>104</v>
      </c>
      <c r="D30" s="501">
        <f>'Distrib - regím. Altas nuevas'!$I$32</f>
        <v>549.89237784367822</v>
      </c>
      <c r="E30" s="501">
        <f>'Clase, género y edad'!$D$58</f>
        <v>549.89237784367856</v>
      </c>
      <c r="F30" s="501">
        <f>'P. Media €'!$N$37</f>
        <v>549.89237784367822</v>
      </c>
      <c r="G30" s="501">
        <f>'Número pensiones (O-FM)'!$E$90</f>
        <v>549.89237784367856</v>
      </c>
      <c r="H30" s="489"/>
      <c r="I30" s="489">
        <f t="shared" si="2"/>
        <v>549.89237784367822</v>
      </c>
    </row>
    <row r="31" spans="3:9" ht="18.75">
      <c r="C31" s="494" t="s">
        <v>105</v>
      </c>
      <c r="D31" s="501">
        <f>'Distrib - regím. Altas nuevas'!$O$32</f>
        <v>818.29428397591823</v>
      </c>
      <c r="E31" s="501">
        <f>'Clase, género y edad'!$J$58</f>
        <v>818.29428397591857</v>
      </c>
      <c r="F31" s="501">
        <f>'P. Media €'!$O$37</f>
        <v>818.29428397591823</v>
      </c>
      <c r="G31" s="501">
        <f>'Número pensiones (O-FM)'!$G$90</f>
        <v>818.29428397591926</v>
      </c>
      <c r="H31" s="489"/>
      <c r="I31" s="489">
        <f t="shared" si="2"/>
        <v>818.29428397591823</v>
      </c>
    </row>
    <row r="32" spans="3:9" ht="18.75">
      <c r="C32" s="494" t="s">
        <v>143</v>
      </c>
      <c r="D32" s="501">
        <f>'Distrib - regím. Altas nuevas'!$U$32</f>
        <v>1363.3558277671361</v>
      </c>
      <c r="E32" s="501">
        <f>'Clase, género y edad'!$D$8</f>
        <v>1363.3558277671366</v>
      </c>
      <c r="F32" s="501">
        <f>'P. Media €'!$P$37</f>
        <v>1363.3558277671361</v>
      </c>
      <c r="G32" s="501">
        <f>'Número pensiones (O-FM)'!$I$90</f>
        <v>1363.3558277671334</v>
      </c>
      <c r="H32" s="489"/>
      <c r="I32" s="489">
        <f t="shared" si="2"/>
        <v>1363.3558277671361</v>
      </c>
    </row>
  </sheetData>
  <mergeCells count="5">
    <mergeCell ref="C5:C6"/>
    <mergeCell ref="C25:C26"/>
    <mergeCell ref="D6:G6"/>
    <mergeCell ref="D16:E16"/>
    <mergeCell ref="D26:G26"/>
  </mergeCells>
  <conditionalFormatting sqref="D17:E17">
    <cfRule type="cellIs" dxfId="17" priority="6" operator="equal">
      <formula>$I$17</formula>
    </cfRule>
  </conditionalFormatting>
  <conditionalFormatting sqref="D18:E18">
    <cfRule type="cellIs" dxfId="16" priority="5" operator="equal">
      <formula>$I$18</formula>
    </cfRule>
  </conditionalFormatting>
  <conditionalFormatting sqref="D19:E19">
    <cfRule type="cellIs" dxfId="15" priority="4" operator="equal">
      <formula>$I$19</formula>
    </cfRule>
  </conditionalFormatting>
  <conditionalFormatting sqref="D20:E20">
    <cfRule type="cellIs" dxfId="14" priority="15" operator="equal">
      <formula>$I$20</formula>
    </cfRule>
  </conditionalFormatting>
  <conditionalFormatting sqref="D21:E21">
    <cfRule type="cellIs" dxfId="13" priority="14" operator="equal">
      <formula>$I$21</formula>
    </cfRule>
  </conditionalFormatting>
  <conditionalFormatting sqref="D22:E22">
    <cfRule type="cellIs" dxfId="12" priority="13" operator="equal">
      <formula>$I$22</formula>
    </cfRule>
  </conditionalFormatting>
  <conditionalFormatting sqref="D28:F28">
    <cfRule type="cellIs" dxfId="11" priority="11" operator="equal">
      <formula>$I$28</formula>
    </cfRule>
  </conditionalFormatting>
  <conditionalFormatting sqref="D29:F29">
    <cfRule type="cellIs" dxfId="10" priority="1" operator="equal">
      <formula>$I$29</formula>
    </cfRule>
  </conditionalFormatting>
  <conditionalFormatting sqref="D30:F30">
    <cfRule type="cellIs" dxfId="9" priority="9" operator="equal">
      <formula>$I$30</formula>
    </cfRule>
  </conditionalFormatting>
  <conditionalFormatting sqref="D31:F31">
    <cfRule type="cellIs" dxfId="8" priority="8" operator="equal">
      <formula>$I$31</formula>
    </cfRule>
  </conditionalFormatting>
  <conditionalFormatting sqref="D32:F32">
    <cfRule type="cellIs" dxfId="7" priority="7" operator="equal">
      <formula>$I$32</formula>
    </cfRule>
  </conditionalFormatting>
  <conditionalFormatting sqref="D7:G7 F8:F12">
    <cfRule type="cellIs" dxfId="6" priority="2" operator="equal">
      <formula>$I$7</formula>
    </cfRule>
  </conditionalFormatting>
  <conditionalFormatting sqref="D8:E8 G8">
    <cfRule type="cellIs" dxfId="5" priority="24" operator="equal">
      <formula>$I$8</formula>
    </cfRule>
  </conditionalFormatting>
  <conditionalFormatting sqref="D9:E9 G9">
    <cfRule type="cellIs" dxfId="4" priority="26" operator="equal">
      <formula>$I$9</formula>
    </cfRule>
  </conditionalFormatting>
  <conditionalFormatting sqref="D10:E10 G10">
    <cfRule type="cellIs" dxfId="3" priority="23" operator="equal">
      <formula>$I$10</formula>
    </cfRule>
  </conditionalFormatting>
  <conditionalFormatting sqref="D10:E11 G10:G11">
    <cfRule type="cellIs" dxfId="2" priority="22" operator="equal">
      <formula>$I$11</formula>
    </cfRule>
  </conditionalFormatting>
  <conditionalFormatting sqref="D12:E12 G12">
    <cfRule type="cellIs" dxfId="1" priority="21" operator="equal">
      <formula>$I$12</formula>
    </cfRule>
  </conditionalFormatting>
  <conditionalFormatting sqref="D27:G27 G28:G32">
    <cfRule type="cellIs" dxfId="0" priority="12" operator="equal">
      <formula>$I$27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I63"/>
  <sheetViews>
    <sheetView showGridLines="0" showRowColHeaders="0" zoomScaleNormal="100" workbookViewId="0">
      <pane ySplit="6" topLeftCell="A27" activePane="bottomLeft" state="frozen"/>
      <selection activeCell="D30" sqref="D30"/>
      <selection pane="bottomLeft" activeCell="F53" sqref="F53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5" t="s">
        <v>147</v>
      </c>
      <c r="C2" s="9"/>
      <c r="D2" s="9"/>
      <c r="E2" s="9"/>
      <c r="F2" s="9"/>
    </row>
    <row r="3" spans="1:8">
      <c r="A3" s="250"/>
      <c r="B3" s="250"/>
      <c r="C3" s="250"/>
      <c r="D3" s="250"/>
      <c r="E3" s="250"/>
      <c r="F3" s="250"/>
    </row>
    <row r="4" spans="1:8" ht="26.1" customHeight="1">
      <c r="A4" s="250"/>
      <c r="B4" s="561" t="s">
        <v>148</v>
      </c>
      <c r="C4" s="262" t="s">
        <v>145</v>
      </c>
      <c r="D4" s="262"/>
      <c r="E4" s="262" t="s">
        <v>142</v>
      </c>
      <c r="F4" s="262"/>
      <c r="H4" s="7" t="s">
        <v>168</v>
      </c>
    </row>
    <row r="5" spans="1:8" ht="38.65" customHeight="1">
      <c r="A5" s="250"/>
      <c r="B5" s="562"/>
      <c r="C5" s="263" t="s">
        <v>28</v>
      </c>
      <c r="D5" s="263" t="s">
        <v>29</v>
      </c>
      <c r="E5" s="263" t="s">
        <v>28</v>
      </c>
      <c r="F5" s="263" t="s">
        <v>29</v>
      </c>
    </row>
    <row r="6" spans="1:8" ht="20.85" hidden="1" customHeight="1">
      <c r="B6" s="76">
        <v>2007</v>
      </c>
      <c r="C6" s="77">
        <v>895.43156999999997</v>
      </c>
      <c r="D6" s="77">
        <v>1222.1400000000001</v>
      </c>
      <c r="E6" s="77">
        <v>800.6</v>
      </c>
      <c r="F6" s="77">
        <v>994.34</v>
      </c>
    </row>
    <row r="7" spans="1:8" ht="18" customHeight="1">
      <c r="B7" s="76">
        <v>2008</v>
      </c>
      <c r="C7" s="77">
        <v>933.71</v>
      </c>
      <c r="D7" s="77">
        <v>1280.1500000000001</v>
      </c>
      <c r="E7" s="77">
        <v>837.37</v>
      </c>
      <c r="F7" s="77">
        <v>1051.7</v>
      </c>
      <c r="H7" s="11"/>
    </row>
    <row r="8" spans="1:8" ht="18" customHeight="1">
      <c r="B8" s="76">
        <v>2009</v>
      </c>
      <c r="C8" s="77">
        <v>953.86</v>
      </c>
      <c r="D8" s="77">
        <v>1331.13</v>
      </c>
      <c r="E8" s="77">
        <v>864.68</v>
      </c>
      <c r="F8" s="77">
        <v>1110.04</v>
      </c>
      <c r="H8" s="11"/>
    </row>
    <row r="9" spans="1:8" ht="18" customHeight="1">
      <c r="B9" s="76">
        <v>2010</v>
      </c>
      <c r="C9" s="77">
        <v>990.62</v>
      </c>
      <c r="D9" s="77">
        <v>1393.4</v>
      </c>
      <c r="E9" s="77">
        <v>895.89</v>
      </c>
      <c r="F9" s="77">
        <v>1172.18</v>
      </c>
      <c r="H9" s="11"/>
    </row>
    <row r="10" spans="1:8" ht="18" customHeight="1">
      <c r="B10" s="76">
        <v>2011</v>
      </c>
      <c r="C10" s="77">
        <v>1018.62</v>
      </c>
      <c r="D10" s="77">
        <v>1407.09</v>
      </c>
      <c r="E10" s="77">
        <v>921.51</v>
      </c>
      <c r="F10" s="77">
        <v>1202.07</v>
      </c>
      <c r="H10" s="11"/>
    </row>
    <row r="11" spans="1:8" ht="18" customHeight="1">
      <c r="B11" s="76">
        <v>2012</v>
      </c>
      <c r="C11" s="77">
        <v>1003.44</v>
      </c>
      <c r="D11" s="77">
        <v>1389.91</v>
      </c>
      <c r="E11" s="77">
        <v>943.46</v>
      </c>
      <c r="F11" s="77">
        <v>1251.97</v>
      </c>
      <c r="H11" s="11"/>
    </row>
    <row r="12" spans="1:8" ht="18" customHeight="1">
      <c r="B12" s="76">
        <v>2013</v>
      </c>
      <c r="C12" s="77">
        <v>1005.51</v>
      </c>
      <c r="D12" s="77">
        <v>1424.58</v>
      </c>
      <c r="E12" s="77">
        <v>955.24</v>
      </c>
      <c r="F12" s="77">
        <v>1295.6400000000001</v>
      </c>
      <c r="H12" s="11"/>
    </row>
    <row r="13" spans="1:8" ht="18" customHeight="1">
      <c r="B13" s="76">
        <v>2014</v>
      </c>
      <c r="C13" s="77">
        <v>996.8</v>
      </c>
      <c r="D13" s="77">
        <v>1425.67</v>
      </c>
      <c r="E13" s="77">
        <v>949.29</v>
      </c>
      <c r="F13" s="77">
        <v>1314.68</v>
      </c>
      <c r="H13" s="11"/>
    </row>
    <row r="14" spans="1:8" ht="18" customHeight="1">
      <c r="B14" s="76">
        <v>2015</v>
      </c>
      <c r="C14" s="77">
        <v>983.77</v>
      </c>
      <c r="D14" s="77">
        <v>1460.3</v>
      </c>
      <c r="E14" s="77">
        <v>941.18</v>
      </c>
      <c r="F14" s="77">
        <v>1342.94</v>
      </c>
      <c r="H14" s="11"/>
    </row>
    <row r="15" spans="1:8" ht="18" customHeight="1">
      <c r="B15" s="76">
        <v>2016</v>
      </c>
      <c r="C15" s="77">
        <v>973.19</v>
      </c>
      <c r="D15" s="77">
        <v>1451.07</v>
      </c>
      <c r="E15" s="77">
        <v>936.4</v>
      </c>
      <c r="F15" s="77">
        <v>1332.37</v>
      </c>
      <c r="H15" s="11"/>
    </row>
    <row r="16" spans="1:8" ht="18" customHeight="1">
      <c r="B16" s="76">
        <v>2017</v>
      </c>
      <c r="C16" s="77">
        <v>970.28</v>
      </c>
      <c r="D16" s="77">
        <v>1432.9</v>
      </c>
      <c r="E16" s="77">
        <v>935.71</v>
      </c>
      <c r="F16" s="77">
        <v>1318.47</v>
      </c>
      <c r="H16" s="11"/>
    </row>
    <row r="17" spans="2:9" ht="18" customHeight="1">
      <c r="B17" s="76">
        <v>2018</v>
      </c>
      <c r="C17" s="77">
        <v>967.4</v>
      </c>
      <c r="D17" s="77">
        <v>1420.02</v>
      </c>
      <c r="E17" s="77">
        <v>937.39</v>
      </c>
      <c r="F17" s="77">
        <v>1311.23</v>
      </c>
      <c r="H17" s="11"/>
    </row>
    <row r="18" spans="2:9" ht="18" customHeight="1">
      <c r="B18" s="76">
        <v>2019</v>
      </c>
      <c r="C18" s="77">
        <v>989.63963273409115</v>
      </c>
      <c r="D18" s="77">
        <v>1466.1257319129511</v>
      </c>
      <c r="E18" s="77">
        <v>962.55030148478431</v>
      </c>
      <c r="F18" s="77">
        <v>1345.982851671419</v>
      </c>
      <c r="H18" s="11"/>
      <c r="I18" s="31"/>
    </row>
    <row r="19" spans="2:9" ht="18" customHeight="1">
      <c r="B19" s="76">
        <v>2020</v>
      </c>
      <c r="C19" s="77">
        <v>1005.72</v>
      </c>
      <c r="D19" s="77">
        <v>1528.73</v>
      </c>
      <c r="E19" s="77">
        <v>975.16</v>
      </c>
      <c r="F19" s="77">
        <v>1406.74</v>
      </c>
      <c r="H19" s="11"/>
      <c r="I19" s="31"/>
    </row>
    <row r="20" spans="2:9" ht="18" customHeight="1">
      <c r="B20" s="76">
        <v>2021</v>
      </c>
      <c r="C20" s="77">
        <v>1019.71</v>
      </c>
      <c r="D20" s="77">
        <v>1502.99</v>
      </c>
      <c r="E20" s="77">
        <v>989.46</v>
      </c>
      <c r="F20" s="77">
        <v>1388.38</v>
      </c>
      <c r="H20" s="11"/>
      <c r="I20" s="31"/>
    </row>
    <row r="21" spans="2:9" ht="18" customHeight="1">
      <c r="B21" s="76">
        <v>2022</v>
      </c>
      <c r="C21" s="77">
        <v>1045.74</v>
      </c>
      <c r="D21" s="77">
        <v>1523.4</v>
      </c>
      <c r="E21" s="77">
        <v>1017.01</v>
      </c>
      <c r="F21" s="77">
        <v>1426.75</v>
      </c>
      <c r="H21" s="11"/>
    </row>
    <row r="22" spans="2:9" ht="18" customHeight="1">
      <c r="B22" s="76">
        <v>2023</v>
      </c>
      <c r="C22" s="77">
        <v>1055.3499999999999</v>
      </c>
      <c r="D22" s="77">
        <v>1555.31</v>
      </c>
      <c r="E22" s="77">
        <v>1031.49</v>
      </c>
      <c r="F22" s="77">
        <v>1453.14</v>
      </c>
      <c r="H22" s="11"/>
    </row>
    <row r="23" spans="2:9" ht="18" customHeight="1">
      <c r="B23" s="76">
        <v>2024</v>
      </c>
      <c r="C23" s="77">
        <v>1101.94</v>
      </c>
      <c r="D23" s="77">
        <v>1669.52</v>
      </c>
      <c r="E23" s="77">
        <v>1077.99</v>
      </c>
      <c r="F23" s="77">
        <v>1566.37</v>
      </c>
      <c r="H23" s="11"/>
    </row>
    <row r="24" spans="2:9" ht="18" customHeight="1">
      <c r="B24" s="189" t="s">
        <v>234</v>
      </c>
      <c r="C24" s="77">
        <f>'Distrib - regím. Altas nuevas'!$I$42</f>
        <v>1132.9724929814718</v>
      </c>
      <c r="D24" s="77">
        <f>'Distrib - regím. Altas nuevas'!$I$44</f>
        <v>1788.5224854542735</v>
      </c>
      <c r="E24" s="77">
        <f>'Distrib - regím. Altas nuevas'!$O$42</f>
        <v>1114.0632247360488</v>
      </c>
      <c r="F24" s="77">
        <f>'Distrib - regím. Altas nuevas'!$O$44</f>
        <v>1678.5559438439632</v>
      </c>
    </row>
    <row r="26" spans="2:9">
      <c r="B26" s="419" t="s">
        <v>125</v>
      </c>
      <c r="C26" s="420"/>
      <c r="D26" s="420"/>
      <c r="E26" s="420"/>
      <c r="F26" s="420"/>
    </row>
    <row r="27" spans="2:9" ht="25.5" customHeight="1">
      <c r="B27" s="76">
        <v>2008</v>
      </c>
      <c r="C27" s="79">
        <f t="shared" ref="C27:F38" si="0">C7/C6-1</f>
        <v>4.274858211666599E-2</v>
      </c>
      <c r="D27" s="79">
        <f t="shared" si="0"/>
        <v>4.7465920434647479E-2</v>
      </c>
      <c r="E27" s="79">
        <f t="shared" si="0"/>
        <v>4.5928053959530368E-2</v>
      </c>
      <c r="F27" s="79">
        <f t="shared" si="0"/>
        <v>5.7686505621819428E-2</v>
      </c>
      <c r="G27" s="79"/>
      <c r="H27" s="74"/>
    </row>
    <row r="28" spans="2:9" ht="17.850000000000001" customHeight="1">
      <c r="B28" s="76">
        <v>2009</v>
      </c>
      <c r="C28" s="79">
        <f t="shared" si="0"/>
        <v>2.1580576410234364E-2</v>
      </c>
      <c r="D28" s="79">
        <f t="shared" si="0"/>
        <v>3.9823458188493532E-2</v>
      </c>
      <c r="E28" s="79">
        <f t="shared" si="0"/>
        <v>3.2614017698269437E-2</v>
      </c>
      <c r="F28" s="79">
        <f t="shared" si="0"/>
        <v>5.5472092802129724E-2</v>
      </c>
      <c r="G28" s="79"/>
      <c r="H28" s="74"/>
    </row>
    <row r="29" spans="2:9" ht="17.850000000000001" customHeight="1">
      <c r="B29" s="76">
        <v>2010</v>
      </c>
      <c r="C29" s="79">
        <f t="shared" si="0"/>
        <v>3.853815025265761E-2</v>
      </c>
      <c r="D29" s="79">
        <f t="shared" si="0"/>
        <v>4.6779803625491168E-2</v>
      </c>
      <c r="E29" s="79">
        <f t="shared" si="0"/>
        <v>3.6094277651848028E-2</v>
      </c>
      <c r="F29" s="79">
        <f t="shared" si="0"/>
        <v>5.597996468595734E-2</v>
      </c>
      <c r="G29" s="79"/>
      <c r="H29" s="74"/>
    </row>
    <row r="30" spans="2:9" ht="17.850000000000001" customHeight="1">
      <c r="B30" s="76">
        <v>2011</v>
      </c>
      <c r="C30" s="79">
        <f t="shared" si="0"/>
        <v>2.8265126890230308E-2</v>
      </c>
      <c r="D30" s="79">
        <f t="shared" si="0"/>
        <v>9.8248887613030522E-3</v>
      </c>
      <c r="E30" s="79">
        <f t="shared" si="0"/>
        <v>2.8597260824431592E-2</v>
      </c>
      <c r="F30" s="79">
        <f t="shared" si="0"/>
        <v>2.5499496664334709E-2</v>
      </c>
      <c r="G30" s="79"/>
      <c r="H30" s="74"/>
    </row>
    <row r="31" spans="2:9" ht="17.850000000000001" customHeight="1">
      <c r="B31" s="76">
        <v>2012</v>
      </c>
      <c r="C31" s="79">
        <f t="shared" si="0"/>
        <v>-1.4902515167579566E-2</v>
      </c>
      <c r="D31" s="79">
        <f t="shared" si="0"/>
        <v>-1.2209595690396369E-2</v>
      </c>
      <c r="E31" s="79">
        <f t="shared" si="0"/>
        <v>2.3819600438411026E-2</v>
      </c>
      <c r="F31" s="79">
        <f t="shared" si="0"/>
        <v>4.1511725606661942E-2</v>
      </c>
      <c r="G31" s="79"/>
      <c r="H31" s="74"/>
    </row>
    <row r="32" spans="2:9" ht="17.850000000000001" customHeight="1">
      <c r="B32" s="76">
        <v>2013</v>
      </c>
      <c r="C32" s="79">
        <f t="shared" si="0"/>
        <v>2.0629036115760169E-3</v>
      </c>
      <c r="D32" s="79">
        <f t="shared" si="0"/>
        <v>2.4944061126259909E-2</v>
      </c>
      <c r="E32" s="79">
        <f t="shared" si="0"/>
        <v>1.2485955949377736E-2</v>
      </c>
      <c r="F32" s="79">
        <f t="shared" si="0"/>
        <v>3.4881027500659023E-2</v>
      </c>
      <c r="G32" s="79"/>
      <c r="H32" s="74"/>
    </row>
    <row r="33" spans="2:9" ht="17.850000000000001" customHeight="1">
      <c r="B33" s="76">
        <v>2014</v>
      </c>
      <c r="C33" s="79">
        <f t="shared" si="0"/>
        <v>-8.6622708874104504E-3</v>
      </c>
      <c r="D33" s="79">
        <f t="shared" si="0"/>
        <v>7.6513779499931545E-4</v>
      </c>
      <c r="E33" s="79">
        <f t="shared" si="0"/>
        <v>-6.2288011389808329E-3</v>
      </c>
      <c r="F33" s="79">
        <f t="shared" si="0"/>
        <v>1.469544009138346E-2</v>
      </c>
      <c r="G33" s="79"/>
      <c r="H33" s="74"/>
    </row>
    <row r="34" spans="2:9" ht="17.850000000000001" customHeight="1">
      <c r="B34" s="76">
        <v>2015</v>
      </c>
      <c r="C34" s="79">
        <f t="shared" si="0"/>
        <v>-1.3071829855537676E-2</v>
      </c>
      <c r="D34" s="79">
        <f t="shared" si="0"/>
        <v>2.4290333667678965E-2</v>
      </c>
      <c r="E34" s="79">
        <f t="shared" si="0"/>
        <v>-8.5432270433692947E-3</v>
      </c>
      <c r="F34" s="79">
        <f t="shared" si="0"/>
        <v>2.1495725195484816E-2</v>
      </c>
      <c r="G34" s="79"/>
      <c r="H34" s="74"/>
    </row>
    <row r="35" spans="2:9" ht="17.850000000000001" customHeight="1">
      <c r="B35" s="76">
        <v>2016</v>
      </c>
      <c r="C35" s="79">
        <f t="shared" si="0"/>
        <v>-1.0754546286225408E-2</v>
      </c>
      <c r="D35" s="79">
        <f t="shared" si="0"/>
        <v>-6.3206190508799942E-3</v>
      </c>
      <c r="E35" s="79">
        <f t="shared" si="0"/>
        <v>-5.0787309547588588E-3</v>
      </c>
      <c r="F35" s="79">
        <f t="shared" si="0"/>
        <v>-7.8707909511968044E-3</v>
      </c>
      <c r="G35" s="79"/>
      <c r="H35" s="74"/>
      <c r="I35" s="10"/>
    </row>
    <row r="36" spans="2:9" ht="17.850000000000001" customHeight="1">
      <c r="B36" s="76">
        <v>2017</v>
      </c>
      <c r="C36" s="79">
        <f t="shared" si="0"/>
        <v>-2.9901663601147321E-3</v>
      </c>
      <c r="D36" s="79">
        <f t="shared" si="0"/>
        <v>-1.2521794262165042E-2</v>
      </c>
      <c r="E36" s="79">
        <f t="shared" si="0"/>
        <v>-7.3686458778288166E-4</v>
      </c>
      <c r="F36" s="79">
        <f t="shared" si="0"/>
        <v>-1.0432537508349715E-2</v>
      </c>
      <c r="G36" s="79"/>
      <c r="H36" s="74"/>
    </row>
    <row r="37" spans="2:9" ht="17.850000000000001" customHeight="1">
      <c r="B37" s="76">
        <v>2018</v>
      </c>
      <c r="C37" s="79">
        <f t="shared" si="0"/>
        <v>-2.9682153605145034E-3</v>
      </c>
      <c r="D37" s="79">
        <f t="shared" si="0"/>
        <v>-8.9887640449438644E-3</v>
      </c>
      <c r="E37" s="79">
        <f t="shared" si="0"/>
        <v>1.7954280706629078E-3</v>
      </c>
      <c r="F37" s="79">
        <f t="shared" si="0"/>
        <v>-5.4912133002646968E-3</v>
      </c>
      <c r="G37" s="79"/>
      <c r="H37" s="74"/>
    </row>
    <row r="38" spans="2:9" ht="17.850000000000001" customHeight="1">
      <c r="B38" s="76">
        <v>2019</v>
      </c>
      <c r="C38" s="79">
        <f t="shared" si="0"/>
        <v>2.2989076632304206E-2</v>
      </c>
      <c r="D38" s="79">
        <f t="shared" si="0"/>
        <v>3.2468367989852975E-2</v>
      </c>
      <c r="E38" s="79">
        <f t="shared" si="0"/>
        <v>2.6840804238133842E-2</v>
      </c>
      <c r="F38" s="79">
        <f t="shared" si="0"/>
        <v>2.6504008962134007E-2</v>
      </c>
      <c r="G38" s="79"/>
      <c r="H38" s="74"/>
    </row>
    <row r="39" spans="2:9" ht="17.850000000000001" customHeight="1">
      <c r="B39" s="76">
        <v>2020</v>
      </c>
      <c r="C39" s="79">
        <f t="shared" ref="C39:F39" si="1">C19/C18-1</f>
        <v>1.6248709867735744E-2</v>
      </c>
      <c r="D39" s="79">
        <f t="shared" si="1"/>
        <v>4.2700476994810721E-2</v>
      </c>
      <c r="E39" s="79">
        <f t="shared" si="1"/>
        <v>1.3100300831826228E-2</v>
      </c>
      <c r="F39" s="79">
        <f t="shared" si="1"/>
        <v>4.5139615451366133E-2</v>
      </c>
      <c r="G39" s="79"/>
      <c r="H39" s="74"/>
    </row>
    <row r="40" spans="2:9" ht="17.850000000000001" customHeight="1">
      <c r="B40" s="76">
        <v>2021</v>
      </c>
      <c r="C40" s="79">
        <f t="shared" ref="C40:F40" si="2">C20/C19-1</f>
        <v>1.3910432327089106E-2</v>
      </c>
      <c r="D40" s="79">
        <f t="shared" si="2"/>
        <v>-1.6837505641938089E-2</v>
      </c>
      <c r="E40" s="79">
        <f t="shared" si="2"/>
        <v>1.4664260223963277E-2</v>
      </c>
      <c r="F40" s="79">
        <f t="shared" si="2"/>
        <v>-1.3051452293956212E-2</v>
      </c>
      <c r="G40" s="79"/>
      <c r="H40" s="74"/>
    </row>
    <row r="41" spans="2:9" ht="17.850000000000001" customHeight="1">
      <c r="B41" s="76">
        <v>2022</v>
      </c>
      <c r="C41" s="79">
        <f>C21/C20-1</f>
        <v>2.5526865481362293E-2</v>
      </c>
      <c r="D41" s="79">
        <f>D21/D20-1</f>
        <v>1.3579598001317361E-2</v>
      </c>
      <c r="E41" s="79">
        <f>E21/E20-1</f>
        <v>2.7843470175651364E-2</v>
      </c>
      <c r="F41" s="79">
        <f>F21/F20-1</f>
        <v>2.7636526023134822E-2</v>
      </c>
      <c r="G41" s="79"/>
      <c r="H41" s="74"/>
    </row>
    <row r="42" spans="2:9" ht="17.850000000000001" customHeight="1">
      <c r="B42" s="76">
        <v>2023</v>
      </c>
      <c r="C42" s="79">
        <f>C22/C21-1</f>
        <v>9.1896647350200311E-3</v>
      </c>
      <c r="D42" s="79">
        <f t="shared" ref="D42:F43" si="3">D22/D21-1</f>
        <v>2.0946566889851637E-2</v>
      </c>
      <c r="E42" s="79">
        <f t="shared" si="3"/>
        <v>1.4237814770749591E-2</v>
      </c>
      <c r="F42" s="79">
        <f t="shared" si="3"/>
        <v>1.8496583143507994E-2</v>
      </c>
      <c r="G42" s="79"/>
      <c r="H42" s="74"/>
    </row>
    <row r="43" spans="2:9" ht="17.850000000000001" customHeight="1">
      <c r="B43" s="76">
        <v>2024</v>
      </c>
      <c r="C43" s="79">
        <f>C23/C22-1</f>
        <v>4.4146491685222999E-2</v>
      </c>
      <c r="D43" s="79">
        <f t="shared" si="3"/>
        <v>7.3432306099748601E-2</v>
      </c>
      <c r="E43" s="79">
        <f t="shared" si="3"/>
        <v>4.5080417648256432E-2</v>
      </c>
      <c r="F43" s="79">
        <f t="shared" si="3"/>
        <v>7.7920916085167047E-2</v>
      </c>
      <c r="G43" s="79"/>
      <c r="H43" s="74"/>
    </row>
    <row r="44" spans="2:9" ht="22.7" customHeight="1">
      <c r="B44" s="78" t="s">
        <v>235</v>
      </c>
      <c r="C44" s="80">
        <f>C24/C51-1</f>
        <v>1.8603672619728728E-2</v>
      </c>
      <c r="D44" s="80">
        <f>D24/D51-1</f>
        <v>6.5243472497750643E-2</v>
      </c>
      <c r="E44" s="80">
        <f>E24/E51-1</f>
        <v>1.7929922824502675E-2</v>
      </c>
      <c r="F44" s="80">
        <f>F24/F51-1</f>
        <v>6.1550782519913749E-2</v>
      </c>
      <c r="G44" s="79"/>
      <c r="H44" s="74"/>
    </row>
    <row r="45" spans="2:9" ht="7.5" customHeight="1"/>
    <row r="46" spans="2:9" ht="3.4" customHeight="1">
      <c r="B46" s="81"/>
      <c r="C46" s="81"/>
      <c r="D46" s="81"/>
      <c r="E46" s="81"/>
      <c r="F46" s="81"/>
    </row>
    <row r="47" spans="2:9" ht="23.85" customHeight="1">
      <c r="B47" t="s">
        <v>236</v>
      </c>
    </row>
    <row r="48" spans="2:9" ht="23.85" customHeight="1">
      <c r="B48" t="s">
        <v>237</v>
      </c>
    </row>
    <row r="49" spans="1:9" ht="35.65" customHeight="1">
      <c r="A49" s="347"/>
      <c r="B49" s="409"/>
      <c r="C49" s="295" t="s">
        <v>149</v>
      </c>
      <c r="D49" s="295"/>
      <c r="E49" s="295" t="s">
        <v>150</v>
      </c>
      <c r="F49" s="296"/>
      <c r="G49" s="296"/>
      <c r="H49" s="411"/>
      <c r="I49" s="421"/>
    </row>
    <row r="50" spans="1:9">
      <c r="A50" s="347"/>
      <c r="B50" s="409"/>
      <c r="C50" s="295" t="s">
        <v>28</v>
      </c>
      <c r="D50" s="295" t="s">
        <v>29</v>
      </c>
      <c r="E50" s="295" t="s">
        <v>28</v>
      </c>
      <c r="F50" s="296" t="s">
        <v>29</v>
      </c>
      <c r="G50" s="296"/>
      <c r="H50" s="411"/>
      <c r="I50" s="421"/>
    </row>
    <row r="51" spans="1:9" ht="21.4" customHeight="1">
      <c r="A51" s="347"/>
      <c r="B51" s="409"/>
      <c r="C51" s="447">
        <v>1112.28</v>
      </c>
      <c r="D51" s="447">
        <v>1678.98</v>
      </c>
      <c r="E51" s="295">
        <v>1094.44</v>
      </c>
      <c r="F51" s="448">
        <v>1581.23</v>
      </c>
      <c r="G51" s="296"/>
      <c r="H51" s="411"/>
      <c r="I51" s="421"/>
    </row>
    <row r="52" spans="1:9" ht="19.7" customHeight="1">
      <c r="A52" s="347"/>
      <c r="B52" s="409"/>
      <c r="C52" s="409"/>
      <c r="D52" s="409"/>
      <c r="E52" s="409"/>
      <c r="F52" s="410"/>
      <c r="G52" s="410"/>
      <c r="H52" s="411"/>
      <c r="I52" s="421"/>
    </row>
    <row r="53" spans="1:9">
      <c r="A53" s="347"/>
      <c r="B53" s="409"/>
      <c r="C53" s="409"/>
      <c r="D53" s="409"/>
      <c r="E53" s="409"/>
      <c r="F53" s="410"/>
      <c r="G53" s="410"/>
      <c r="H53" s="411"/>
      <c r="I53" s="421"/>
    </row>
    <row r="54" spans="1:9">
      <c r="A54" s="347"/>
      <c r="B54" s="410"/>
      <c r="C54" s="410"/>
      <c r="D54" s="410"/>
      <c r="E54" s="410"/>
      <c r="F54" s="410"/>
      <c r="G54" s="410"/>
      <c r="H54" s="422"/>
      <c r="I54" s="421"/>
    </row>
    <row r="55" spans="1:9">
      <c r="A55" s="347"/>
      <c r="B55" s="410"/>
      <c r="C55" s="410"/>
      <c r="D55" s="410"/>
      <c r="E55" s="410"/>
      <c r="F55" s="410"/>
      <c r="G55" s="410"/>
      <c r="H55" s="411"/>
      <c r="I55" s="411"/>
    </row>
    <row r="56" spans="1:9">
      <c r="A56" s="347"/>
      <c r="B56" s="410"/>
      <c r="C56" s="410"/>
      <c r="D56" s="410"/>
      <c r="E56" s="410"/>
      <c r="F56" s="410"/>
      <c r="G56" s="410"/>
      <c r="H56" s="411"/>
      <c r="I56" s="411"/>
    </row>
    <row r="57" spans="1:9">
      <c r="A57" s="347"/>
      <c r="B57" s="410"/>
      <c r="C57" s="410"/>
      <c r="D57" s="410"/>
      <c r="E57" s="410"/>
      <c r="F57" s="410"/>
      <c r="G57" s="410"/>
      <c r="H57" s="411"/>
      <c r="I57" s="411"/>
    </row>
    <row r="58" spans="1:9">
      <c r="A58" s="347"/>
      <c r="B58" s="410"/>
      <c r="C58" s="410"/>
      <c r="D58" s="410"/>
      <c r="E58" s="410"/>
      <c r="F58" s="410"/>
      <c r="G58" s="411"/>
      <c r="H58" s="411"/>
      <c r="I58" s="411"/>
    </row>
    <row r="59" spans="1:9">
      <c r="A59" s="347"/>
      <c r="B59" s="410"/>
      <c r="C59" s="410"/>
      <c r="D59" s="410"/>
      <c r="E59" s="410"/>
      <c r="F59" s="410"/>
      <c r="G59" s="411"/>
      <c r="H59" s="411"/>
      <c r="I59" s="411"/>
    </row>
    <row r="60" spans="1:9">
      <c r="A60" s="334"/>
      <c r="B60" s="411"/>
      <c r="C60" s="410"/>
      <c r="D60" s="410"/>
      <c r="E60" s="410"/>
      <c r="F60" s="410"/>
      <c r="G60" s="334"/>
      <c r="H60" s="210"/>
      <c r="I60" s="210"/>
    </row>
    <row r="61" spans="1:9">
      <c r="B61" s="411"/>
      <c r="C61" s="411"/>
      <c r="D61" s="411"/>
      <c r="E61" s="411"/>
      <c r="F61" s="411"/>
      <c r="G61" s="334"/>
      <c r="H61" s="210"/>
      <c r="I61" s="210"/>
    </row>
    <row r="62" spans="1:9">
      <c r="B62" s="408"/>
      <c r="C62" s="408"/>
      <c r="D62" s="408"/>
      <c r="E62" s="408"/>
      <c r="F62" s="408"/>
      <c r="G62" s="210"/>
    </row>
    <row r="63" spans="1:9">
      <c r="B63" s="334"/>
      <c r="C63" s="334"/>
      <c r="D63" s="334"/>
      <c r="E63" s="334"/>
      <c r="F63" s="334"/>
      <c r="G63" s="21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B96DB-21C8-43C8-ADA4-3A447874476F}">
  <sheetPr>
    <pageSetUpPr autoPageBreaks="0" fitToPage="1"/>
  </sheetPr>
  <dimension ref="A1:HV129"/>
  <sheetViews>
    <sheetView showGridLines="0" showRowColHeaders="0" showOutlineSymbols="0" zoomScaleNormal="100" workbookViewId="0">
      <pane ySplit="9" topLeftCell="A74" activePane="bottomLeft" state="frozen"/>
      <selection activeCell="K51" sqref="K51"/>
      <selection pane="bottomLeft" activeCell="P97" sqref="P97"/>
    </sheetView>
  </sheetViews>
  <sheetFormatPr baseColWidth="10" defaultColWidth="11.42578125" defaultRowHeight="15.75"/>
  <cols>
    <col min="1" max="1" width="2.7109375" style="362" customWidth="1"/>
    <col min="2" max="2" width="8" style="368" customWidth="1"/>
    <col min="3" max="3" width="24.7109375" style="362" customWidth="1"/>
    <col min="4" max="9" width="15.7109375" style="362" customWidth="1"/>
    <col min="10" max="16384" width="11.42578125" style="362"/>
  </cols>
  <sheetData>
    <row r="1" spans="1:230" s="351" customFormat="1" ht="15.75" customHeight="1">
      <c r="B1" s="352"/>
      <c r="E1" s="353"/>
      <c r="G1" s="353"/>
      <c r="I1" s="353"/>
    </row>
    <row r="2" spans="1:230" s="351" customFormat="1">
      <c r="B2" s="352"/>
      <c r="E2" s="353"/>
      <c r="G2" s="353"/>
      <c r="I2" s="353"/>
    </row>
    <row r="3" spans="1:230" s="351" customFormat="1" ht="18.75">
      <c r="B3" s="354"/>
      <c r="C3" s="355" t="s">
        <v>46</v>
      </c>
      <c r="D3" s="356"/>
      <c r="E3" s="357"/>
      <c r="F3" s="356"/>
      <c r="G3" s="357"/>
      <c r="H3" s="356"/>
      <c r="I3" s="357"/>
    </row>
    <row r="4" spans="1:230" s="351" customFormat="1">
      <c r="B4" s="352"/>
      <c r="C4" s="358"/>
      <c r="D4" s="356"/>
      <c r="E4" s="357"/>
      <c r="F4" s="356"/>
      <c r="G4" s="357"/>
      <c r="H4" s="356"/>
      <c r="I4" s="357"/>
    </row>
    <row r="5" spans="1:230" s="351" customFormat="1" ht="18.75">
      <c r="B5" s="502" t="s">
        <v>238</v>
      </c>
      <c r="C5" s="359"/>
      <c r="D5" s="356"/>
      <c r="E5" s="357"/>
      <c r="F5" s="356"/>
      <c r="G5" s="357"/>
      <c r="H5" s="356"/>
      <c r="I5" s="357"/>
      <c r="K5" s="7" t="s">
        <v>168</v>
      </c>
    </row>
    <row r="6" spans="1:230" ht="9" customHeight="1">
      <c r="A6" s="360"/>
      <c r="B6" s="361"/>
      <c r="C6" s="414"/>
      <c r="D6" s="415"/>
      <c r="E6" s="416"/>
      <c r="F6" s="415"/>
      <c r="G6" s="416"/>
      <c r="H6" s="415"/>
      <c r="I6" s="416"/>
    </row>
    <row r="7" spans="1:230" ht="38.1" customHeight="1">
      <c r="A7" s="360"/>
      <c r="B7" s="563" t="s">
        <v>157</v>
      </c>
      <c r="C7" s="565" t="s">
        <v>47</v>
      </c>
      <c r="D7" s="400" t="s">
        <v>48</v>
      </c>
      <c r="E7" s="401"/>
      <c r="F7" s="402" t="s">
        <v>49</v>
      </c>
      <c r="G7" s="403"/>
      <c r="H7" s="503" t="s">
        <v>50</v>
      </c>
      <c r="I7" s="504"/>
    </row>
    <row r="8" spans="1:230" ht="36.75" customHeight="1">
      <c r="A8" s="360"/>
      <c r="B8" s="564"/>
      <c r="C8" s="566"/>
      <c r="D8" s="505" t="s">
        <v>7</v>
      </c>
      <c r="E8" s="506" t="s">
        <v>51</v>
      </c>
      <c r="F8" s="507" t="s">
        <v>7</v>
      </c>
      <c r="G8" s="508" t="s">
        <v>51</v>
      </c>
      <c r="H8" s="509" t="s">
        <v>7</v>
      </c>
      <c r="I8" s="510" t="s">
        <v>51</v>
      </c>
    </row>
    <row r="9" spans="1:230" ht="24" hidden="1" customHeight="1">
      <c r="B9" s="363"/>
      <c r="C9" s="364"/>
      <c r="D9" s="365"/>
      <c r="E9" s="366"/>
      <c r="F9" s="365"/>
      <c r="G9" s="366"/>
      <c r="H9" s="365"/>
      <c r="I9" s="366"/>
    </row>
    <row r="10" spans="1:230" s="372" customFormat="1" ht="18" customHeight="1">
      <c r="A10" s="367"/>
      <c r="B10" s="368"/>
      <c r="C10" s="369" t="s">
        <v>52</v>
      </c>
      <c r="D10" s="511">
        <v>225995</v>
      </c>
      <c r="E10" s="512">
        <v>1167.3694207393962</v>
      </c>
      <c r="F10" s="513">
        <v>1016975</v>
      </c>
      <c r="G10" s="514">
        <v>1421.3484303252285</v>
      </c>
      <c r="H10" s="515">
        <v>395635</v>
      </c>
      <c r="I10" s="516">
        <v>903.79263985744387</v>
      </c>
      <c r="J10" s="367"/>
      <c r="K10" s="367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  <c r="AA10" s="367"/>
      <c r="AB10" s="367"/>
      <c r="AC10" s="367"/>
      <c r="AD10" s="367"/>
      <c r="AE10" s="367"/>
      <c r="AF10" s="367"/>
      <c r="AG10" s="367"/>
      <c r="AH10" s="367"/>
      <c r="AI10" s="367"/>
      <c r="AJ10" s="367"/>
      <c r="AK10" s="367"/>
      <c r="AL10" s="367"/>
      <c r="AM10" s="367"/>
      <c r="AN10" s="367"/>
      <c r="AO10" s="367"/>
      <c r="AP10" s="367"/>
      <c r="AQ10" s="367"/>
      <c r="AR10" s="367"/>
      <c r="AS10" s="367"/>
      <c r="AT10" s="367"/>
      <c r="AU10" s="367"/>
      <c r="AV10" s="367"/>
      <c r="AW10" s="367"/>
      <c r="AX10" s="367"/>
      <c r="AY10" s="367"/>
      <c r="AZ10" s="367"/>
      <c r="BA10" s="367"/>
      <c r="BB10" s="367"/>
      <c r="BC10" s="367"/>
      <c r="BD10" s="367"/>
      <c r="BE10" s="367"/>
      <c r="BF10" s="367"/>
      <c r="BG10" s="367"/>
      <c r="BH10" s="367"/>
      <c r="BI10" s="367"/>
      <c r="BJ10" s="367"/>
      <c r="BK10" s="367"/>
      <c r="BL10" s="367"/>
      <c r="BM10" s="367"/>
      <c r="BN10" s="367"/>
      <c r="BO10" s="367"/>
      <c r="BP10" s="367"/>
      <c r="BQ10" s="367"/>
      <c r="BR10" s="367"/>
      <c r="BS10" s="367"/>
      <c r="BT10" s="367"/>
      <c r="BU10" s="367"/>
      <c r="BV10" s="367"/>
      <c r="BW10" s="367"/>
      <c r="BX10" s="367"/>
      <c r="BY10" s="367"/>
      <c r="BZ10" s="367"/>
      <c r="CA10" s="367"/>
      <c r="CB10" s="367"/>
      <c r="CC10" s="367"/>
      <c r="CD10" s="367"/>
      <c r="CE10" s="367"/>
      <c r="CF10" s="367"/>
      <c r="CG10" s="367"/>
      <c r="CH10" s="367"/>
      <c r="CI10" s="367"/>
      <c r="CJ10" s="367"/>
      <c r="CK10" s="367"/>
      <c r="CL10" s="367"/>
      <c r="CM10" s="367"/>
      <c r="CN10" s="367"/>
      <c r="CO10" s="367"/>
      <c r="CP10" s="367"/>
      <c r="CQ10" s="367"/>
      <c r="CR10" s="367"/>
      <c r="CS10" s="367"/>
      <c r="CT10" s="367"/>
      <c r="CU10" s="367"/>
      <c r="CV10" s="367"/>
      <c r="CW10" s="367"/>
      <c r="CX10" s="367"/>
      <c r="CY10" s="367"/>
      <c r="CZ10" s="367"/>
      <c r="DA10" s="367"/>
      <c r="DB10" s="367"/>
      <c r="DC10" s="367"/>
      <c r="DD10" s="367"/>
      <c r="DE10" s="367"/>
      <c r="DF10" s="367"/>
      <c r="DG10" s="367"/>
      <c r="DH10" s="367"/>
      <c r="DI10" s="367"/>
      <c r="DJ10" s="367"/>
      <c r="DK10" s="367"/>
      <c r="DL10" s="367"/>
      <c r="DM10" s="367"/>
      <c r="DN10" s="367"/>
      <c r="DO10" s="367"/>
      <c r="DP10" s="367"/>
      <c r="DQ10" s="367"/>
      <c r="DR10" s="367"/>
      <c r="DS10" s="367"/>
      <c r="DT10" s="367"/>
      <c r="DU10" s="367"/>
      <c r="DV10" s="367"/>
      <c r="DW10" s="367"/>
      <c r="DX10" s="367"/>
      <c r="DY10" s="367"/>
      <c r="DZ10" s="367"/>
      <c r="EA10" s="367"/>
      <c r="EB10" s="367"/>
      <c r="EC10" s="367"/>
      <c r="ED10" s="367"/>
      <c r="EE10" s="367"/>
      <c r="EF10" s="367"/>
      <c r="EG10" s="367"/>
      <c r="EH10" s="367"/>
      <c r="EI10" s="367"/>
      <c r="EJ10" s="367"/>
      <c r="EK10" s="367"/>
      <c r="EL10" s="367"/>
      <c r="EM10" s="367"/>
      <c r="EN10" s="367"/>
      <c r="EO10" s="367"/>
      <c r="EP10" s="367"/>
      <c r="EQ10" s="367"/>
      <c r="ER10" s="367"/>
      <c r="ES10" s="367"/>
      <c r="ET10" s="367"/>
      <c r="EU10" s="367"/>
      <c r="EV10" s="367"/>
      <c r="EW10" s="367"/>
      <c r="EX10" s="367"/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  <c r="FL10" s="367"/>
      <c r="FM10" s="367"/>
      <c r="FN10" s="367"/>
      <c r="FO10" s="367"/>
      <c r="FP10" s="367"/>
      <c r="FQ10" s="367"/>
      <c r="FR10" s="367"/>
      <c r="FS10" s="367"/>
      <c r="FT10" s="367"/>
      <c r="FU10" s="367"/>
      <c r="FV10" s="367"/>
      <c r="FW10" s="367"/>
      <c r="FX10" s="367"/>
      <c r="FY10" s="367"/>
      <c r="FZ10" s="367"/>
      <c r="GA10" s="367"/>
      <c r="GB10" s="367"/>
      <c r="GC10" s="367"/>
      <c r="GD10" s="367"/>
      <c r="GE10" s="367"/>
      <c r="GF10" s="367"/>
      <c r="GG10" s="367"/>
      <c r="GH10" s="367"/>
      <c r="GI10" s="367"/>
      <c r="GJ10" s="367"/>
      <c r="GK10" s="367"/>
      <c r="GL10" s="367"/>
      <c r="GM10" s="367"/>
      <c r="GN10" s="367"/>
      <c r="GO10" s="367"/>
      <c r="GP10" s="367"/>
      <c r="GQ10" s="367"/>
      <c r="GR10" s="367"/>
      <c r="GS10" s="367"/>
      <c r="GT10" s="367"/>
      <c r="GU10" s="367"/>
      <c r="GV10" s="367"/>
      <c r="GW10" s="367"/>
      <c r="GX10" s="367"/>
      <c r="GY10" s="367"/>
      <c r="GZ10" s="367"/>
      <c r="HA10" s="367"/>
      <c r="HB10" s="367"/>
      <c r="HC10" s="367"/>
      <c r="HD10" s="367"/>
      <c r="HE10" s="367"/>
      <c r="HF10" s="367"/>
      <c r="HG10" s="367"/>
      <c r="HH10" s="367"/>
      <c r="HI10" s="367"/>
      <c r="HJ10" s="367"/>
      <c r="HK10" s="367"/>
      <c r="HL10" s="367"/>
      <c r="HM10" s="367"/>
      <c r="HN10" s="367"/>
      <c r="HO10" s="367"/>
      <c r="HP10" s="367"/>
      <c r="HQ10" s="367"/>
      <c r="HR10" s="367"/>
      <c r="HS10" s="367"/>
      <c r="HT10" s="367"/>
      <c r="HU10" s="367"/>
      <c r="HV10" s="367"/>
    </row>
    <row r="11" spans="1:230" s="373" customFormat="1" ht="18" customHeight="1">
      <c r="B11" s="368">
        <v>4</v>
      </c>
      <c r="C11" s="374" t="s">
        <v>53</v>
      </c>
      <c r="D11" s="375">
        <v>11785</v>
      </c>
      <c r="E11" s="376">
        <v>1162.0220220619433</v>
      </c>
      <c r="F11" s="375">
        <v>74268</v>
      </c>
      <c r="G11" s="376">
        <v>1287.8110136263263</v>
      </c>
      <c r="H11" s="375">
        <v>29213</v>
      </c>
      <c r="I11" s="376">
        <v>828.40424810871866</v>
      </c>
    </row>
    <row r="12" spans="1:230" s="373" customFormat="1" ht="18" customHeight="1">
      <c r="B12" s="368">
        <v>11</v>
      </c>
      <c r="C12" s="374" t="s">
        <v>54</v>
      </c>
      <c r="D12" s="375">
        <v>36714</v>
      </c>
      <c r="E12" s="376">
        <v>1247.9517156942854</v>
      </c>
      <c r="F12" s="375">
        <v>130572</v>
      </c>
      <c r="G12" s="376">
        <v>1607.9576923842785</v>
      </c>
      <c r="H12" s="375">
        <v>57346</v>
      </c>
      <c r="I12" s="376">
        <v>1016.9258729466745</v>
      </c>
    </row>
    <row r="13" spans="1:230" s="373" customFormat="1" ht="18" customHeight="1">
      <c r="B13" s="368">
        <v>14</v>
      </c>
      <c r="C13" s="374" t="s">
        <v>55</v>
      </c>
      <c r="D13" s="375">
        <v>17744</v>
      </c>
      <c r="E13" s="376">
        <v>1104.8498123309289</v>
      </c>
      <c r="F13" s="375">
        <v>116247</v>
      </c>
      <c r="G13" s="376">
        <v>1317.1305301642192</v>
      </c>
      <c r="H13" s="375">
        <v>42695</v>
      </c>
      <c r="I13" s="376">
        <v>838.29894507553581</v>
      </c>
    </row>
    <row r="14" spans="1:230" s="373" customFormat="1" ht="18" customHeight="1">
      <c r="B14" s="368">
        <v>18</v>
      </c>
      <c r="C14" s="374" t="s">
        <v>56</v>
      </c>
      <c r="D14" s="375">
        <v>25073</v>
      </c>
      <c r="E14" s="376">
        <v>1171.0208742471982</v>
      </c>
      <c r="F14" s="375">
        <v>125986</v>
      </c>
      <c r="G14" s="376">
        <v>1347.5527991999109</v>
      </c>
      <c r="H14" s="375">
        <v>45050</v>
      </c>
      <c r="I14" s="376">
        <v>820.21634117647068</v>
      </c>
    </row>
    <row r="15" spans="1:230" s="373" customFormat="1" ht="18" customHeight="1">
      <c r="B15" s="368">
        <v>21</v>
      </c>
      <c r="C15" s="374" t="s">
        <v>57</v>
      </c>
      <c r="D15" s="375">
        <v>13970</v>
      </c>
      <c r="E15" s="376">
        <v>1111.4725390121689</v>
      </c>
      <c r="F15" s="375">
        <v>62840</v>
      </c>
      <c r="G15" s="376">
        <v>1449.2107593889241</v>
      </c>
      <c r="H15" s="375">
        <v>25235</v>
      </c>
      <c r="I15" s="376">
        <v>925.23769130176345</v>
      </c>
    </row>
    <row r="16" spans="1:230" s="373" customFormat="1" ht="18" customHeight="1">
      <c r="B16" s="368">
        <v>23</v>
      </c>
      <c r="C16" s="374" t="s">
        <v>58</v>
      </c>
      <c r="D16" s="375">
        <v>23239</v>
      </c>
      <c r="E16" s="376">
        <v>1098.3254559146262</v>
      </c>
      <c r="F16" s="375">
        <v>87547</v>
      </c>
      <c r="G16" s="376">
        <v>1307.1748995396758</v>
      </c>
      <c r="H16" s="375">
        <v>35643</v>
      </c>
      <c r="I16" s="376">
        <v>865.25876778048985</v>
      </c>
    </row>
    <row r="17" spans="1:230" s="373" customFormat="1" ht="18" customHeight="1">
      <c r="B17" s="368">
        <v>29</v>
      </c>
      <c r="C17" s="374" t="s">
        <v>59</v>
      </c>
      <c r="D17" s="375">
        <v>32907</v>
      </c>
      <c r="E17" s="376">
        <v>1227.4103169538398</v>
      </c>
      <c r="F17" s="375">
        <v>183082</v>
      </c>
      <c r="G17" s="376">
        <v>1429.915867534766</v>
      </c>
      <c r="H17" s="375">
        <v>67997</v>
      </c>
      <c r="I17" s="376">
        <v>900.50995029192472</v>
      </c>
    </row>
    <row r="18" spans="1:230" s="373" customFormat="1" ht="18" customHeight="1">
      <c r="B18" s="368">
        <v>41</v>
      </c>
      <c r="C18" s="374" t="s">
        <v>60</v>
      </c>
      <c r="D18" s="375">
        <v>64563</v>
      </c>
      <c r="E18" s="376">
        <v>1144.6310430122517</v>
      </c>
      <c r="F18" s="375">
        <v>236433</v>
      </c>
      <c r="G18" s="376">
        <v>1479.0391279982068</v>
      </c>
      <c r="H18" s="375">
        <v>92456</v>
      </c>
      <c r="I18" s="376">
        <v>939.82554447520977</v>
      </c>
    </row>
    <row r="19" spans="1:230" s="373" customFormat="1" ht="18" hidden="1" customHeight="1">
      <c r="B19" s="368"/>
      <c r="C19" s="374"/>
      <c r="D19" s="375"/>
      <c r="E19" s="376"/>
      <c r="F19" s="375"/>
      <c r="G19" s="376"/>
      <c r="H19" s="375"/>
      <c r="I19" s="376"/>
    </row>
    <row r="20" spans="1:230" s="372" customFormat="1" ht="18" customHeight="1">
      <c r="A20" s="367"/>
      <c r="B20" s="368"/>
      <c r="C20" s="369" t="s">
        <v>61</v>
      </c>
      <c r="D20" s="511">
        <v>23007</v>
      </c>
      <c r="E20" s="512">
        <v>1305.1790259486243</v>
      </c>
      <c r="F20" s="513">
        <v>213981</v>
      </c>
      <c r="G20" s="514">
        <v>1635.4404641533592</v>
      </c>
      <c r="H20" s="515">
        <v>72384</v>
      </c>
      <c r="I20" s="516">
        <v>1021.9001240605659</v>
      </c>
      <c r="J20" s="367"/>
      <c r="K20" s="367"/>
      <c r="L20" s="367"/>
      <c r="M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/>
      <c r="AT20" s="367"/>
      <c r="AU20" s="367"/>
      <c r="AV20" s="367"/>
      <c r="AW20" s="367"/>
      <c r="AX20" s="367"/>
      <c r="AY20" s="367"/>
      <c r="AZ20" s="367"/>
      <c r="BA20" s="367"/>
      <c r="BB20" s="367"/>
      <c r="BC20" s="367"/>
      <c r="BD20" s="367"/>
      <c r="BE20" s="367"/>
      <c r="BF20" s="367"/>
      <c r="BG20" s="367"/>
      <c r="BH20" s="367"/>
      <c r="BI20" s="367"/>
      <c r="BJ20" s="367"/>
      <c r="BK20" s="367"/>
      <c r="BL20" s="367"/>
      <c r="BM20" s="367"/>
      <c r="BN20" s="367"/>
      <c r="BO20" s="367"/>
      <c r="BP20" s="367"/>
      <c r="BQ20" s="367"/>
      <c r="BR20" s="367"/>
      <c r="BS20" s="367"/>
      <c r="BT20" s="367"/>
      <c r="BU20" s="367"/>
      <c r="BV20" s="367"/>
      <c r="BW20" s="367"/>
      <c r="BX20" s="367"/>
      <c r="BY20" s="367"/>
      <c r="BZ20" s="367"/>
      <c r="CA20" s="367"/>
      <c r="CB20" s="367"/>
      <c r="CC20" s="367"/>
      <c r="CD20" s="367"/>
      <c r="CE20" s="367"/>
      <c r="CF20" s="367"/>
      <c r="CG20" s="367"/>
      <c r="CH20" s="367"/>
      <c r="CI20" s="367"/>
      <c r="CJ20" s="367"/>
      <c r="CK20" s="367"/>
      <c r="CL20" s="367"/>
      <c r="CM20" s="367"/>
      <c r="CN20" s="367"/>
      <c r="CO20" s="367"/>
      <c r="CP20" s="367"/>
      <c r="CQ20" s="367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H20" s="367"/>
      <c r="DI20" s="367"/>
      <c r="DJ20" s="367"/>
      <c r="DK20" s="367"/>
      <c r="DL20" s="367"/>
      <c r="DM20" s="367"/>
      <c r="DN20" s="367"/>
      <c r="DO20" s="367"/>
      <c r="DP20" s="367"/>
      <c r="DQ20" s="367"/>
      <c r="DR20" s="367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7"/>
      <c r="EL20" s="367"/>
      <c r="EM20" s="367"/>
      <c r="EN20" s="367"/>
      <c r="EO20" s="367"/>
      <c r="EP20" s="367"/>
      <c r="EQ20" s="367"/>
      <c r="ER20" s="367"/>
      <c r="ES20" s="367"/>
      <c r="ET20" s="367"/>
      <c r="EU20" s="367"/>
      <c r="EV20" s="367"/>
      <c r="EW20" s="367"/>
      <c r="EX20" s="367"/>
      <c r="EY20" s="367"/>
      <c r="EZ20" s="367"/>
      <c r="FA20" s="367"/>
      <c r="FB20" s="367"/>
      <c r="FC20" s="367"/>
      <c r="FD20" s="367"/>
      <c r="FE20" s="367"/>
      <c r="FF20" s="367"/>
      <c r="FG20" s="367"/>
      <c r="FH20" s="367"/>
      <c r="FI20" s="367"/>
      <c r="FJ20" s="367"/>
      <c r="FK20" s="367"/>
      <c r="FL20" s="367"/>
      <c r="FM20" s="367"/>
      <c r="FN20" s="367"/>
      <c r="FO20" s="367"/>
      <c r="FP20" s="367"/>
      <c r="FQ20" s="367"/>
      <c r="FR20" s="367"/>
      <c r="FS20" s="367"/>
      <c r="FT20" s="367"/>
      <c r="FU20" s="367"/>
      <c r="FV20" s="367"/>
      <c r="FW20" s="367"/>
      <c r="FX20" s="367"/>
      <c r="FY20" s="367"/>
      <c r="FZ20" s="367"/>
      <c r="GA20" s="367"/>
      <c r="GB20" s="367"/>
      <c r="GC20" s="367"/>
      <c r="GD20" s="367"/>
      <c r="GE20" s="367"/>
      <c r="GF20" s="367"/>
      <c r="GG20" s="367"/>
      <c r="GH20" s="367"/>
      <c r="GI20" s="367"/>
      <c r="GJ20" s="367"/>
      <c r="GK20" s="367"/>
      <c r="GL20" s="367"/>
      <c r="GM20" s="367"/>
      <c r="GN20" s="367"/>
      <c r="GO20" s="367"/>
      <c r="GP20" s="367"/>
      <c r="GQ20" s="367"/>
      <c r="GR20" s="367"/>
      <c r="GS20" s="367"/>
      <c r="GT20" s="367"/>
      <c r="GU20" s="367"/>
      <c r="GV20" s="367"/>
      <c r="GW20" s="367"/>
      <c r="GX20" s="367"/>
      <c r="GY20" s="367"/>
      <c r="GZ20" s="367"/>
      <c r="HA20" s="367"/>
      <c r="HB20" s="367"/>
      <c r="HC20" s="367"/>
      <c r="HD20" s="367"/>
      <c r="HE20" s="367"/>
      <c r="HF20" s="367"/>
      <c r="HG20" s="367"/>
      <c r="HH20" s="367"/>
      <c r="HI20" s="367"/>
      <c r="HJ20" s="367"/>
      <c r="HK20" s="367"/>
      <c r="HL20" s="367"/>
      <c r="HM20" s="367"/>
      <c r="HN20" s="367"/>
      <c r="HO20" s="367"/>
      <c r="HP20" s="367"/>
      <c r="HQ20" s="367"/>
      <c r="HR20" s="367"/>
      <c r="HS20" s="367"/>
      <c r="HT20" s="367"/>
      <c r="HU20" s="367"/>
      <c r="HV20" s="367"/>
    </row>
    <row r="21" spans="1:230" s="373" customFormat="1" ht="18" customHeight="1">
      <c r="B21" s="368">
        <v>22</v>
      </c>
      <c r="C21" s="374" t="s">
        <v>62</v>
      </c>
      <c r="D21" s="375">
        <v>5009</v>
      </c>
      <c r="E21" s="376">
        <v>1201.2941605110802</v>
      </c>
      <c r="F21" s="375">
        <v>36014</v>
      </c>
      <c r="G21" s="376">
        <v>1498.2579749541842</v>
      </c>
      <c r="H21" s="375">
        <v>12721</v>
      </c>
      <c r="I21" s="376">
        <v>949.05502790661114</v>
      </c>
    </row>
    <row r="22" spans="1:230" s="373" customFormat="1" ht="18" customHeight="1">
      <c r="B22" s="368">
        <v>40</v>
      </c>
      <c r="C22" s="374" t="s">
        <v>63</v>
      </c>
      <c r="D22" s="375">
        <v>3672</v>
      </c>
      <c r="E22" s="376">
        <v>1183.8394444444446</v>
      </c>
      <c r="F22" s="375">
        <v>23730</v>
      </c>
      <c r="G22" s="376">
        <v>1517.6600783817951</v>
      </c>
      <c r="H22" s="375">
        <v>7951</v>
      </c>
      <c r="I22" s="376">
        <v>933.95532008552391</v>
      </c>
    </row>
    <row r="23" spans="1:230" s="373" customFormat="1" ht="18" customHeight="1">
      <c r="B23" s="368">
        <v>50</v>
      </c>
      <c r="C23" s="374" t="s">
        <v>64</v>
      </c>
      <c r="D23" s="375">
        <v>14326</v>
      </c>
      <c r="E23" s="376">
        <v>1372.6031662711155</v>
      </c>
      <c r="F23" s="375">
        <v>154237</v>
      </c>
      <c r="G23" s="376">
        <v>1685.5932726258939</v>
      </c>
      <c r="H23" s="375">
        <v>51712</v>
      </c>
      <c r="I23" s="376">
        <v>1053.3417933941832</v>
      </c>
    </row>
    <row r="24" spans="1:230" s="373" customFormat="1" ht="18" hidden="1" customHeight="1">
      <c r="B24" s="368"/>
      <c r="C24" s="374"/>
      <c r="D24" s="375"/>
      <c r="E24" s="376"/>
      <c r="F24" s="375"/>
      <c r="G24" s="376"/>
      <c r="H24" s="375"/>
      <c r="I24" s="376"/>
    </row>
    <row r="25" spans="1:230" s="372" customFormat="1" ht="18" customHeight="1">
      <c r="A25" s="367"/>
      <c r="B25" s="368">
        <v>33</v>
      </c>
      <c r="C25" s="369" t="s">
        <v>65</v>
      </c>
      <c r="D25" s="511">
        <v>28553</v>
      </c>
      <c r="E25" s="512">
        <v>1408.7755087031135</v>
      </c>
      <c r="F25" s="513">
        <v>188082</v>
      </c>
      <c r="G25" s="514">
        <v>1833.1871243393841</v>
      </c>
      <c r="H25" s="515">
        <v>76054</v>
      </c>
      <c r="I25" s="516">
        <v>1108.6645376968995</v>
      </c>
      <c r="J25" s="367"/>
      <c r="K25" s="367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7"/>
      <c r="AP25" s="367"/>
      <c r="AQ25" s="367"/>
      <c r="AR25" s="367"/>
      <c r="AS25" s="367"/>
      <c r="AT25" s="367"/>
      <c r="AU25" s="367"/>
      <c r="AV25" s="367"/>
      <c r="AW25" s="367"/>
      <c r="AX25" s="367"/>
      <c r="AY25" s="367"/>
      <c r="AZ25" s="367"/>
      <c r="BA25" s="367"/>
      <c r="BB25" s="367"/>
      <c r="BC25" s="367"/>
      <c r="BD25" s="367"/>
      <c r="BE25" s="367"/>
      <c r="BF25" s="367"/>
      <c r="BG25" s="367"/>
      <c r="BH25" s="367"/>
      <c r="BI25" s="367"/>
      <c r="BJ25" s="367"/>
      <c r="BK25" s="367"/>
      <c r="BL25" s="367"/>
      <c r="BM25" s="367"/>
      <c r="BN25" s="367"/>
      <c r="BO25" s="367"/>
      <c r="BP25" s="367"/>
      <c r="BQ25" s="367"/>
      <c r="BR25" s="367"/>
      <c r="BS25" s="367"/>
      <c r="BT25" s="367"/>
      <c r="BU25" s="367"/>
      <c r="BV25" s="367"/>
      <c r="BW25" s="367"/>
      <c r="BX25" s="367"/>
      <c r="BY25" s="367"/>
      <c r="BZ25" s="367"/>
      <c r="CA25" s="367"/>
      <c r="CB25" s="367"/>
      <c r="CC25" s="367"/>
      <c r="CD25" s="367"/>
      <c r="CE25" s="367"/>
      <c r="CF25" s="367"/>
      <c r="CG25" s="367"/>
      <c r="CH25" s="367"/>
      <c r="CI25" s="367"/>
      <c r="CJ25" s="367"/>
      <c r="CK25" s="367"/>
      <c r="CL25" s="367"/>
      <c r="CM25" s="367"/>
      <c r="CN25" s="367"/>
      <c r="CO25" s="367"/>
      <c r="CP25" s="367"/>
      <c r="CQ25" s="367"/>
      <c r="CR25" s="367"/>
      <c r="CS25" s="367"/>
      <c r="CT25" s="367"/>
      <c r="CU25" s="367"/>
      <c r="CV25" s="367"/>
      <c r="CW25" s="367"/>
      <c r="CX25" s="367"/>
      <c r="CY25" s="367"/>
      <c r="CZ25" s="367"/>
      <c r="DA25" s="367"/>
      <c r="DB25" s="367"/>
      <c r="DC25" s="367"/>
      <c r="DD25" s="367"/>
      <c r="DE25" s="367"/>
      <c r="DF25" s="367"/>
      <c r="DG25" s="367"/>
      <c r="DH25" s="367"/>
      <c r="DI25" s="367"/>
      <c r="DJ25" s="367"/>
      <c r="DK25" s="367"/>
      <c r="DL25" s="367"/>
      <c r="DM25" s="367"/>
      <c r="DN25" s="367"/>
      <c r="DO25" s="367"/>
      <c r="DP25" s="367"/>
      <c r="DQ25" s="367"/>
      <c r="DR25" s="367"/>
      <c r="DS25" s="367"/>
      <c r="DT25" s="367"/>
      <c r="DU25" s="367"/>
      <c r="DV25" s="367"/>
      <c r="DW25" s="367"/>
      <c r="DX25" s="367"/>
      <c r="DY25" s="367"/>
      <c r="DZ25" s="367"/>
      <c r="EA25" s="367"/>
      <c r="EB25" s="367"/>
      <c r="EC25" s="367"/>
      <c r="ED25" s="367"/>
      <c r="EE25" s="367"/>
      <c r="EF25" s="367"/>
      <c r="EG25" s="367"/>
      <c r="EH25" s="367"/>
      <c r="EI25" s="367"/>
      <c r="EJ25" s="367"/>
      <c r="EK25" s="367"/>
      <c r="EL25" s="367"/>
      <c r="EM25" s="367"/>
      <c r="EN25" s="367"/>
      <c r="EO25" s="367"/>
      <c r="EP25" s="367"/>
      <c r="EQ25" s="367"/>
      <c r="ER25" s="367"/>
      <c r="ES25" s="367"/>
      <c r="ET25" s="367"/>
      <c r="EU25" s="367"/>
      <c r="EV25" s="367"/>
      <c r="EW25" s="367"/>
      <c r="EX25" s="367"/>
      <c r="EY25" s="367"/>
      <c r="EZ25" s="367"/>
      <c r="FA25" s="367"/>
      <c r="FB25" s="367"/>
      <c r="FC25" s="367"/>
      <c r="FD25" s="367"/>
      <c r="FE25" s="367"/>
      <c r="FF25" s="367"/>
      <c r="FG25" s="367"/>
      <c r="FH25" s="367"/>
      <c r="FI25" s="367"/>
      <c r="FJ25" s="367"/>
      <c r="FK25" s="367"/>
      <c r="FL25" s="367"/>
      <c r="FM25" s="367"/>
      <c r="FN25" s="367"/>
      <c r="FO25" s="367"/>
      <c r="FP25" s="367"/>
      <c r="FQ25" s="367"/>
      <c r="FR25" s="367"/>
      <c r="FS25" s="367"/>
      <c r="FT25" s="367"/>
      <c r="FU25" s="367"/>
      <c r="FV25" s="367"/>
      <c r="FW25" s="367"/>
      <c r="FX25" s="367"/>
      <c r="FY25" s="367"/>
      <c r="FZ25" s="367"/>
      <c r="GA25" s="367"/>
      <c r="GB25" s="367"/>
      <c r="GC25" s="367"/>
      <c r="GD25" s="367"/>
      <c r="GE25" s="367"/>
      <c r="GF25" s="367"/>
      <c r="GG25" s="367"/>
      <c r="GH25" s="367"/>
      <c r="GI25" s="367"/>
      <c r="GJ25" s="367"/>
      <c r="GK25" s="367"/>
      <c r="GL25" s="367"/>
      <c r="GM25" s="367"/>
      <c r="GN25" s="367"/>
      <c r="GO25" s="367"/>
      <c r="GP25" s="367"/>
      <c r="GQ25" s="367"/>
      <c r="GR25" s="367"/>
      <c r="GS25" s="367"/>
      <c r="GT25" s="367"/>
      <c r="GU25" s="367"/>
      <c r="GV25" s="367"/>
      <c r="GW25" s="367"/>
      <c r="GX25" s="367"/>
      <c r="GY25" s="367"/>
      <c r="GZ25" s="367"/>
      <c r="HA25" s="367"/>
      <c r="HB25" s="367"/>
      <c r="HC25" s="367"/>
      <c r="HD25" s="367"/>
      <c r="HE25" s="367"/>
      <c r="HF25" s="367"/>
      <c r="HG25" s="367"/>
      <c r="HH25" s="367"/>
      <c r="HI25" s="367"/>
      <c r="HJ25" s="367"/>
      <c r="HK25" s="367"/>
      <c r="HL25" s="367"/>
      <c r="HM25" s="367"/>
      <c r="HN25" s="367"/>
      <c r="HO25" s="367"/>
      <c r="HP25" s="367"/>
      <c r="HQ25" s="367"/>
      <c r="HR25" s="367"/>
      <c r="HS25" s="367"/>
      <c r="HT25" s="367"/>
      <c r="HU25" s="367"/>
      <c r="HV25" s="367"/>
    </row>
    <row r="26" spans="1:230" s="372" customFormat="1" ht="18" hidden="1" customHeight="1">
      <c r="A26" s="367"/>
      <c r="B26" s="368"/>
      <c r="C26" s="369"/>
      <c r="D26" s="511"/>
      <c r="E26" s="512"/>
      <c r="F26" s="513"/>
      <c r="G26" s="514"/>
      <c r="H26" s="515"/>
      <c r="I26" s="516"/>
      <c r="J26" s="367"/>
      <c r="K26" s="367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367"/>
      <c r="FM26" s="367"/>
      <c r="FN26" s="367"/>
      <c r="FO26" s="367"/>
      <c r="FP26" s="367"/>
      <c r="FQ26" s="367"/>
      <c r="FR26" s="367"/>
      <c r="FS26" s="367"/>
      <c r="FT26" s="367"/>
      <c r="FU26" s="367"/>
      <c r="FV26" s="367"/>
      <c r="FW26" s="367"/>
      <c r="FX26" s="367"/>
      <c r="FY26" s="367"/>
      <c r="FZ26" s="367"/>
      <c r="GA26" s="367"/>
      <c r="GB26" s="367"/>
      <c r="GC26" s="367"/>
      <c r="GD26" s="367"/>
      <c r="GE26" s="367"/>
      <c r="GF26" s="367"/>
      <c r="GG26" s="367"/>
      <c r="GH26" s="367"/>
      <c r="GI26" s="367"/>
      <c r="GJ26" s="367"/>
      <c r="GK26" s="367"/>
      <c r="GL26" s="367"/>
      <c r="GM26" s="367"/>
      <c r="GN26" s="367"/>
      <c r="GO26" s="367"/>
      <c r="GP26" s="367"/>
      <c r="GQ26" s="367"/>
      <c r="GR26" s="367"/>
      <c r="GS26" s="367"/>
      <c r="GT26" s="367"/>
      <c r="GU26" s="367"/>
      <c r="GV26" s="367"/>
      <c r="GW26" s="367"/>
      <c r="GX26" s="367"/>
      <c r="GY26" s="367"/>
      <c r="GZ26" s="367"/>
      <c r="HA26" s="367"/>
      <c r="HB26" s="367"/>
      <c r="HC26" s="367"/>
      <c r="HD26" s="367"/>
      <c r="HE26" s="367"/>
      <c r="HF26" s="367"/>
      <c r="HG26" s="367"/>
      <c r="HH26" s="367"/>
      <c r="HI26" s="367"/>
      <c r="HJ26" s="367"/>
      <c r="HK26" s="367"/>
      <c r="HL26" s="367"/>
      <c r="HM26" s="367"/>
      <c r="HN26" s="367"/>
      <c r="HO26" s="367"/>
      <c r="HP26" s="367"/>
      <c r="HQ26" s="367"/>
      <c r="HR26" s="367"/>
      <c r="HS26" s="367"/>
      <c r="HT26" s="367"/>
      <c r="HU26" s="367"/>
      <c r="HV26" s="367"/>
    </row>
    <row r="27" spans="1:230" s="372" customFormat="1" ht="18" customHeight="1">
      <c r="A27" s="367"/>
      <c r="B27" s="368">
        <v>7</v>
      </c>
      <c r="C27" s="369" t="s">
        <v>205</v>
      </c>
      <c r="D27" s="511">
        <v>18795</v>
      </c>
      <c r="E27" s="512">
        <v>1185.3934812450118</v>
      </c>
      <c r="F27" s="513">
        <v>144582</v>
      </c>
      <c r="G27" s="514">
        <v>1441.2311628003488</v>
      </c>
      <c r="H27" s="515">
        <v>45666</v>
      </c>
      <c r="I27" s="516">
        <v>876.9201565716287</v>
      </c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7"/>
      <c r="BX27" s="367"/>
      <c r="BY27" s="367"/>
      <c r="BZ27" s="367"/>
      <c r="CA27" s="367"/>
      <c r="CB27" s="367"/>
      <c r="CC27" s="367"/>
      <c r="CD27" s="367"/>
      <c r="CE27" s="367"/>
      <c r="CF27" s="367"/>
      <c r="CG27" s="367"/>
      <c r="CH27" s="367"/>
      <c r="CI27" s="367"/>
      <c r="CJ27" s="367"/>
      <c r="CK27" s="367"/>
      <c r="CL27" s="367"/>
      <c r="CM27" s="367"/>
      <c r="CN27" s="367"/>
      <c r="CO27" s="367"/>
      <c r="CP27" s="367"/>
      <c r="CQ27" s="367"/>
      <c r="CR27" s="367"/>
      <c r="CS27" s="367"/>
      <c r="CT27" s="367"/>
      <c r="CU27" s="367"/>
      <c r="CV27" s="367"/>
      <c r="CW27" s="367"/>
      <c r="CX27" s="367"/>
      <c r="CY27" s="367"/>
      <c r="CZ27" s="367"/>
      <c r="DA27" s="367"/>
      <c r="DB27" s="367"/>
      <c r="DC27" s="367"/>
      <c r="DD27" s="367"/>
      <c r="DE27" s="367"/>
      <c r="DF27" s="367"/>
      <c r="DG27" s="367"/>
      <c r="DH27" s="367"/>
      <c r="DI27" s="367"/>
      <c r="DJ27" s="367"/>
      <c r="DK27" s="367"/>
      <c r="DL27" s="367"/>
      <c r="DM27" s="367"/>
      <c r="DN27" s="367"/>
      <c r="DO27" s="367"/>
      <c r="DP27" s="367"/>
      <c r="DQ27" s="367"/>
      <c r="DR27" s="367"/>
      <c r="DS27" s="367"/>
      <c r="DT27" s="367"/>
      <c r="DU27" s="367"/>
      <c r="DV27" s="367"/>
      <c r="DW27" s="367"/>
      <c r="DX27" s="367"/>
      <c r="DY27" s="367"/>
      <c r="DZ27" s="367"/>
      <c r="EA27" s="367"/>
      <c r="EB27" s="367"/>
      <c r="EC27" s="367"/>
      <c r="ED27" s="367"/>
      <c r="EE27" s="367"/>
      <c r="EF27" s="367"/>
      <c r="EG27" s="367"/>
      <c r="EH27" s="367"/>
      <c r="EI27" s="367"/>
      <c r="EJ27" s="367"/>
      <c r="EK27" s="367"/>
      <c r="EL27" s="367"/>
      <c r="EM27" s="367"/>
      <c r="EN27" s="367"/>
      <c r="EO27" s="367"/>
      <c r="EP27" s="367"/>
      <c r="EQ27" s="367"/>
      <c r="ER27" s="367"/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367"/>
      <c r="FM27" s="367"/>
      <c r="FN27" s="367"/>
      <c r="FO27" s="367"/>
      <c r="FP27" s="367"/>
      <c r="FQ27" s="367"/>
      <c r="FR27" s="367"/>
      <c r="FS27" s="367"/>
      <c r="FT27" s="367"/>
      <c r="FU27" s="367"/>
      <c r="FV27" s="367"/>
      <c r="FW27" s="367"/>
      <c r="FX27" s="367"/>
      <c r="FY27" s="367"/>
      <c r="FZ27" s="367"/>
      <c r="GA27" s="367"/>
      <c r="GB27" s="367"/>
      <c r="GC27" s="367"/>
      <c r="GD27" s="367"/>
      <c r="GE27" s="367"/>
      <c r="GF27" s="367"/>
      <c r="GG27" s="367"/>
      <c r="GH27" s="367"/>
      <c r="GI27" s="367"/>
      <c r="GJ27" s="367"/>
      <c r="GK27" s="367"/>
      <c r="GL27" s="367"/>
      <c r="GM27" s="367"/>
      <c r="GN27" s="367"/>
      <c r="GO27" s="367"/>
      <c r="GP27" s="367"/>
      <c r="GQ27" s="367"/>
      <c r="GR27" s="367"/>
      <c r="GS27" s="367"/>
      <c r="GT27" s="367"/>
      <c r="GU27" s="367"/>
      <c r="GV27" s="367"/>
      <c r="GW27" s="367"/>
      <c r="GX27" s="367"/>
      <c r="GY27" s="367"/>
      <c r="GZ27" s="367"/>
      <c r="HA27" s="367"/>
      <c r="HB27" s="367"/>
      <c r="HC27" s="367"/>
      <c r="HD27" s="367"/>
      <c r="HE27" s="367"/>
      <c r="HF27" s="367"/>
      <c r="HG27" s="367"/>
      <c r="HH27" s="367"/>
      <c r="HI27" s="367"/>
      <c r="HJ27" s="367"/>
      <c r="HK27" s="367"/>
      <c r="HL27" s="367"/>
      <c r="HM27" s="367"/>
      <c r="HN27" s="367"/>
      <c r="HO27" s="367"/>
      <c r="HP27" s="367"/>
      <c r="HQ27" s="367"/>
      <c r="HR27" s="367"/>
      <c r="HS27" s="367"/>
      <c r="HT27" s="367"/>
      <c r="HU27" s="367"/>
      <c r="HV27" s="367"/>
    </row>
    <row r="28" spans="1:230" s="372" customFormat="1" ht="18" hidden="1" customHeight="1">
      <c r="A28" s="367"/>
      <c r="B28" s="368"/>
      <c r="C28" s="369"/>
      <c r="D28" s="511"/>
      <c r="E28" s="512"/>
      <c r="F28" s="513"/>
      <c r="G28" s="514"/>
      <c r="H28" s="515"/>
      <c r="I28" s="516"/>
      <c r="J28" s="367"/>
      <c r="K28" s="367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7"/>
      <c r="BX28" s="367"/>
      <c r="BY28" s="367"/>
      <c r="BZ28" s="367"/>
      <c r="CA28" s="367"/>
      <c r="CB28" s="367"/>
      <c r="CC28" s="367"/>
      <c r="CD28" s="367"/>
      <c r="CE28" s="367"/>
      <c r="CF28" s="367"/>
      <c r="CG28" s="367"/>
      <c r="CH28" s="367"/>
      <c r="CI28" s="367"/>
      <c r="CJ28" s="367"/>
      <c r="CK28" s="367"/>
      <c r="CL28" s="367"/>
      <c r="CM28" s="367"/>
      <c r="CN28" s="367"/>
      <c r="CO28" s="367"/>
      <c r="CP28" s="367"/>
      <c r="CQ28" s="367"/>
      <c r="CR28" s="367"/>
      <c r="CS28" s="367"/>
      <c r="CT28" s="367"/>
      <c r="CU28" s="367"/>
      <c r="CV28" s="367"/>
      <c r="CW28" s="367"/>
      <c r="CX28" s="367"/>
      <c r="CY28" s="367"/>
      <c r="CZ28" s="367"/>
      <c r="DA28" s="367"/>
      <c r="DB28" s="367"/>
      <c r="DC28" s="367"/>
      <c r="DD28" s="367"/>
      <c r="DE28" s="367"/>
      <c r="DF28" s="367"/>
      <c r="DG28" s="367"/>
      <c r="DH28" s="367"/>
      <c r="DI28" s="367"/>
      <c r="DJ28" s="367"/>
      <c r="DK28" s="367"/>
      <c r="DL28" s="367"/>
      <c r="DM28" s="367"/>
      <c r="DN28" s="367"/>
      <c r="DO28" s="367"/>
      <c r="DP28" s="367"/>
      <c r="DQ28" s="367"/>
      <c r="DR28" s="367"/>
      <c r="DS28" s="367"/>
      <c r="DT28" s="367"/>
      <c r="DU28" s="367"/>
      <c r="DV28" s="367"/>
      <c r="DW28" s="367"/>
      <c r="DX28" s="367"/>
      <c r="DY28" s="367"/>
      <c r="DZ28" s="367"/>
      <c r="EA28" s="367"/>
      <c r="EB28" s="367"/>
      <c r="EC28" s="367"/>
      <c r="ED28" s="367"/>
      <c r="EE28" s="367"/>
      <c r="EF28" s="367"/>
      <c r="EG28" s="367"/>
      <c r="EH28" s="367"/>
      <c r="EI28" s="367"/>
      <c r="EJ28" s="367"/>
      <c r="EK28" s="367"/>
      <c r="EL28" s="367"/>
      <c r="EM28" s="367"/>
      <c r="EN28" s="367"/>
      <c r="EO28" s="367"/>
      <c r="EP28" s="367"/>
      <c r="EQ28" s="367"/>
      <c r="ER28" s="367"/>
      <c r="ES28" s="367"/>
      <c r="ET28" s="367"/>
      <c r="EU28" s="367"/>
      <c r="EV28" s="367"/>
      <c r="EW28" s="367"/>
      <c r="EX28" s="367"/>
      <c r="EY28" s="367"/>
      <c r="EZ28" s="367"/>
      <c r="FA28" s="367"/>
      <c r="FB28" s="367"/>
      <c r="FC28" s="367"/>
      <c r="FD28" s="367"/>
      <c r="FE28" s="367"/>
      <c r="FF28" s="367"/>
      <c r="FG28" s="367"/>
      <c r="FH28" s="367"/>
      <c r="FI28" s="367"/>
      <c r="FJ28" s="367"/>
      <c r="FK28" s="367"/>
      <c r="FL28" s="367"/>
      <c r="FM28" s="367"/>
      <c r="FN28" s="367"/>
      <c r="FO28" s="367"/>
      <c r="FP28" s="367"/>
      <c r="FQ28" s="367"/>
      <c r="FR28" s="367"/>
      <c r="FS28" s="367"/>
      <c r="FT28" s="367"/>
      <c r="FU28" s="367"/>
      <c r="FV28" s="367"/>
      <c r="FW28" s="367"/>
      <c r="FX28" s="367"/>
      <c r="FY28" s="367"/>
      <c r="FZ28" s="367"/>
      <c r="GA28" s="367"/>
      <c r="GB28" s="367"/>
      <c r="GC28" s="367"/>
      <c r="GD28" s="367"/>
      <c r="GE28" s="367"/>
      <c r="GF28" s="367"/>
      <c r="GG28" s="367"/>
      <c r="GH28" s="367"/>
      <c r="GI28" s="367"/>
      <c r="GJ28" s="367"/>
      <c r="GK28" s="367"/>
      <c r="GL28" s="367"/>
      <c r="GM28" s="367"/>
      <c r="GN28" s="367"/>
      <c r="GO28" s="367"/>
      <c r="GP28" s="367"/>
      <c r="GQ28" s="367"/>
      <c r="GR28" s="367"/>
      <c r="GS28" s="367"/>
      <c r="GT28" s="367"/>
      <c r="GU28" s="367"/>
      <c r="GV28" s="367"/>
      <c r="GW28" s="367"/>
      <c r="GX28" s="367"/>
      <c r="GY28" s="367"/>
      <c r="GZ28" s="367"/>
      <c r="HA28" s="367"/>
      <c r="HB28" s="367"/>
      <c r="HC28" s="367"/>
      <c r="HD28" s="367"/>
      <c r="HE28" s="367"/>
      <c r="HF28" s="367"/>
      <c r="HG28" s="367"/>
      <c r="HH28" s="367"/>
      <c r="HI28" s="367"/>
      <c r="HJ28" s="367"/>
      <c r="HK28" s="367"/>
      <c r="HL28" s="367"/>
      <c r="HM28" s="367"/>
      <c r="HN28" s="367"/>
      <c r="HO28" s="367"/>
      <c r="HP28" s="367"/>
      <c r="HQ28" s="367"/>
      <c r="HR28" s="367"/>
      <c r="HS28" s="367"/>
      <c r="HT28" s="367"/>
      <c r="HU28" s="367"/>
      <c r="HV28" s="367"/>
    </row>
    <row r="29" spans="1:230" s="372" customFormat="1" ht="18" customHeight="1">
      <c r="A29" s="367"/>
      <c r="B29" s="368"/>
      <c r="C29" s="369" t="s">
        <v>66</v>
      </c>
      <c r="D29" s="511">
        <v>60872</v>
      </c>
      <c r="E29" s="512">
        <v>1198.9334567617298</v>
      </c>
      <c r="F29" s="513">
        <v>214249</v>
      </c>
      <c r="G29" s="514">
        <v>1446.4114695517833</v>
      </c>
      <c r="H29" s="515">
        <v>83885</v>
      </c>
      <c r="I29" s="516">
        <v>917.80023389163762</v>
      </c>
      <c r="J29" s="367"/>
      <c r="K29" s="367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  <c r="CU29" s="367"/>
      <c r="CV29" s="367"/>
      <c r="CW29" s="367"/>
      <c r="CX29" s="367"/>
      <c r="CY29" s="367"/>
      <c r="CZ29" s="367"/>
      <c r="DA29" s="367"/>
      <c r="DB29" s="367"/>
      <c r="DC29" s="367"/>
      <c r="DD29" s="367"/>
      <c r="DE29" s="367"/>
      <c r="DF29" s="367"/>
      <c r="DG29" s="367"/>
      <c r="DH29" s="367"/>
      <c r="DI29" s="367"/>
      <c r="DJ29" s="367"/>
      <c r="DK29" s="367"/>
      <c r="DL29" s="367"/>
      <c r="DM29" s="367"/>
      <c r="DN29" s="367"/>
      <c r="DO29" s="367"/>
      <c r="DP29" s="367"/>
      <c r="DQ29" s="367"/>
      <c r="DR29" s="367"/>
      <c r="DS29" s="367"/>
      <c r="DT29" s="367"/>
      <c r="DU29" s="367"/>
      <c r="DV29" s="367"/>
      <c r="DW29" s="367"/>
      <c r="DX29" s="367"/>
      <c r="DY29" s="367"/>
      <c r="DZ29" s="367"/>
      <c r="EA29" s="367"/>
      <c r="EB29" s="367"/>
      <c r="EC29" s="367"/>
      <c r="ED29" s="367"/>
      <c r="EE29" s="367"/>
      <c r="EF29" s="367"/>
      <c r="EG29" s="367"/>
      <c r="EH29" s="367"/>
      <c r="EI29" s="367"/>
      <c r="EJ29" s="367"/>
      <c r="EK29" s="367"/>
      <c r="EL29" s="367"/>
      <c r="EM29" s="367"/>
      <c r="EN29" s="367"/>
      <c r="EO29" s="367"/>
      <c r="EP29" s="367"/>
      <c r="EQ29" s="367"/>
      <c r="ER29" s="367"/>
      <c r="ES29" s="367"/>
      <c r="ET29" s="367"/>
      <c r="EU29" s="367"/>
      <c r="EV29" s="367"/>
      <c r="EW29" s="367"/>
      <c r="EX29" s="367"/>
      <c r="EY29" s="367"/>
      <c r="EZ29" s="367"/>
      <c r="FA29" s="367"/>
      <c r="FB29" s="367"/>
      <c r="FC29" s="367"/>
      <c r="FD29" s="367"/>
      <c r="FE29" s="367"/>
      <c r="FF29" s="367"/>
      <c r="FG29" s="367"/>
      <c r="FH29" s="367"/>
      <c r="FI29" s="367"/>
      <c r="FJ29" s="367"/>
      <c r="FK29" s="367"/>
      <c r="FL29" s="367"/>
      <c r="FM29" s="367"/>
      <c r="FN29" s="367"/>
      <c r="FO29" s="367"/>
      <c r="FP29" s="367"/>
      <c r="FQ29" s="367"/>
      <c r="FR29" s="367"/>
      <c r="FS29" s="367"/>
      <c r="FT29" s="367"/>
      <c r="FU29" s="367"/>
      <c r="FV29" s="367"/>
      <c r="FW29" s="367"/>
      <c r="FX29" s="367"/>
      <c r="FY29" s="367"/>
      <c r="FZ29" s="367"/>
      <c r="GA29" s="367"/>
      <c r="GB29" s="367"/>
      <c r="GC29" s="367"/>
      <c r="GD29" s="367"/>
      <c r="GE29" s="367"/>
      <c r="GF29" s="367"/>
      <c r="GG29" s="367"/>
      <c r="GH29" s="367"/>
      <c r="GI29" s="367"/>
      <c r="GJ29" s="367"/>
      <c r="GK29" s="367"/>
      <c r="GL29" s="367"/>
      <c r="GM29" s="367"/>
      <c r="GN29" s="367"/>
      <c r="GO29" s="367"/>
      <c r="GP29" s="367"/>
      <c r="GQ29" s="367"/>
      <c r="GR29" s="367"/>
      <c r="GS29" s="367"/>
      <c r="GT29" s="367"/>
      <c r="GU29" s="367"/>
      <c r="GV29" s="367"/>
      <c r="GW29" s="367"/>
      <c r="GX29" s="367"/>
      <c r="GY29" s="367"/>
      <c r="GZ29" s="367"/>
      <c r="HA29" s="367"/>
      <c r="HB29" s="367"/>
      <c r="HC29" s="367"/>
      <c r="HD29" s="367"/>
      <c r="HE29" s="367"/>
      <c r="HF29" s="367"/>
      <c r="HG29" s="367"/>
      <c r="HH29" s="367"/>
      <c r="HI29" s="367"/>
      <c r="HJ29" s="367"/>
      <c r="HK29" s="367"/>
      <c r="HL29" s="367"/>
      <c r="HM29" s="367"/>
      <c r="HN29" s="367"/>
      <c r="HO29" s="367"/>
      <c r="HP29" s="367"/>
      <c r="HQ29" s="367"/>
      <c r="HR29" s="367"/>
      <c r="HS29" s="367"/>
      <c r="HT29" s="367"/>
      <c r="HU29" s="367"/>
      <c r="HV29" s="367"/>
    </row>
    <row r="30" spans="1:230" s="373" customFormat="1" ht="18" customHeight="1">
      <c r="B30" s="368">
        <v>35</v>
      </c>
      <c r="C30" s="374" t="s">
        <v>67</v>
      </c>
      <c r="D30" s="375">
        <v>34164</v>
      </c>
      <c r="E30" s="376">
        <v>1254.8171745111815</v>
      </c>
      <c r="F30" s="375">
        <v>111155</v>
      </c>
      <c r="G30" s="376">
        <v>1466.970153479376</v>
      </c>
      <c r="H30" s="375">
        <v>43353</v>
      </c>
      <c r="I30" s="376">
        <v>925.94710469863674</v>
      </c>
    </row>
    <row r="31" spans="1:230" s="373" customFormat="1" ht="18" customHeight="1">
      <c r="B31" s="368">
        <v>38</v>
      </c>
      <c r="C31" s="374" t="s">
        <v>68</v>
      </c>
      <c r="D31" s="375">
        <v>26708</v>
      </c>
      <c r="E31" s="376">
        <v>1127.4488329339524</v>
      </c>
      <c r="F31" s="375">
        <v>103094</v>
      </c>
      <c r="G31" s="376">
        <v>1424.2452861466238</v>
      </c>
      <c r="H31" s="375">
        <v>40532</v>
      </c>
      <c r="I31" s="376">
        <v>909.08634634362966</v>
      </c>
    </row>
    <row r="32" spans="1:230" s="373" customFormat="1" ht="18" hidden="1" customHeight="1">
      <c r="B32" s="368"/>
      <c r="C32" s="374"/>
      <c r="D32" s="375"/>
      <c r="E32" s="376"/>
      <c r="F32" s="375"/>
      <c r="G32" s="376"/>
      <c r="H32" s="375"/>
      <c r="I32" s="376"/>
    </row>
    <row r="33" spans="1:230" s="372" customFormat="1" ht="18" customHeight="1">
      <c r="A33" s="367"/>
      <c r="B33" s="368">
        <v>39</v>
      </c>
      <c r="C33" s="369" t="s">
        <v>69</v>
      </c>
      <c r="D33" s="511">
        <v>14102</v>
      </c>
      <c r="E33" s="512">
        <v>1304.6421436675648</v>
      </c>
      <c r="F33" s="513">
        <v>94574</v>
      </c>
      <c r="G33" s="514">
        <v>1651.2347265633264</v>
      </c>
      <c r="H33" s="515">
        <v>34815</v>
      </c>
      <c r="I33" s="516">
        <v>1023.0613341950309</v>
      </c>
      <c r="J33" s="367"/>
      <c r="K33" s="367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7"/>
      <c r="AP33" s="367"/>
      <c r="AQ33" s="367"/>
      <c r="AR33" s="367"/>
      <c r="AS33" s="367"/>
      <c r="AT33" s="367"/>
      <c r="AU33" s="367"/>
      <c r="AV33" s="367"/>
      <c r="AW33" s="367"/>
      <c r="AX33" s="367"/>
      <c r="AY33" s="367"/>
      <c r="AZ33" s="367"/>
      <c r="BA33" s="367"/>
      <c r="BB33" s="367"/>
      <c r="BC33" s="367"/>
      <c r="BD33" s="367"/>
      <c r="BE33" s="367"/>
      <c r="BF33" s="367"/>
      <c r="BG33" s="367"/>
      <c r="BH33" s="367"/>
      <c r="BI33" s="367"/>
      <c r="BJ33" s="367"/>
      <c r="BK33" s="367"/>
      <c r="BL33" s="367"/>
      <c r="BM33" s="367"/>
      <c r="BN33" s="367"/>
      <c r="BO33" s="367"/>
      <c r="BP33" s="367"/>
      <c r="BQ33" s="367"/>
      <c r="BR33" s="367"/>
      <c r="BS33" s="367"/>
      <c r="BT33" s="367"/>
      <c r="BU33" s="367"/>
      <c r="BV33" s="367"/>
      <c r="BW33" s="367"/>
      <c r="BX33" s="367"/>
      <c r="BY33" s="367"/>
      <c r="BZ33" s="367"/>
      <c r="CA33" s="367"/>
      <c r="CB33" s="367"/>
      <c r="CC33" s="367"/>
      <c r="CD33" s="367"/>
      <c r="CE33" s="367"/>
      <c r="CF33" s="367"/>
      <c r="CG33" s="367"/>
      <c r="CH33" s="367"/>
      <c r="CI33" s="367"/>
      <c r="CJ33" s="367"/>
      <c r="CK33" s="367"/>
      <c r="CL33" s="367"/>
      <c r="CM33" s="367"/>
      <c r="CN33" s="367"/>
      <c r="CO33" s="367"/>
      <c r="CP33" s="367"/>
      <c r="CQ33" s="367"/>
      <c r="CR33" s="367"/>
      <c r="CS33" s="367"/>
      <c r="CT33" s="367"/>
      <c r="CU33" s="367"/>
      <c r="CV33" s="367"/>
      <c r="CW33" s="367"/>
      <c r="CX33" s="367"/>
      <c r="CY33" s="367"/>
      <c r="CZ33" s="367"/>
      <c r="DA33" s="367"/>
      <c r="DB33" s="367"/>
      <c r="DC33" s="367"/>
      <c r="DD33" s="367"/>
      <c r="DE33" s="367"/>
      <c r="DF33" s="367"/>
      <c r="DG33" s="367"/>
      <c r="DH33" s="367"/>
      <c r="DI33" s="367"/>
      <c r="DJ33" s="367"/>
      <c r="DK33" s="367"/>
      <c r="DL33" s="367"/>
      <c r="DM33" s="367"/>
      <c r="DN33" s="367"/>
      <c r="DO33" s="367"/>
      <c r="DP33" s="367"/>
      <c r="DQ33" s="367"/>
      <c r="DR33" s="367"/>
      <c r="DS33" s="367"/>
      <c r="DT33" s="367"/>
      <c r="DU33" s="367"/>
      <c r="DV33" s="367"/>
      <c r="DW33" s="367"/>
      <c r="DX33" s="367"/>
      <c r="DY33" s="367"/>
      <c r="DZ33" s="367"/>
      <c r="EA33" s="367"/>
      <c r="EB33" s="367"/>
      <c r="EC33" s="367"/>
      <c r="ED33" s="367"/>
      <c r="EE33" s="367"/>
      <c r="EF33" s="367"/>
      <c r="EG33" s="367"/>
      <c r="EH33" s="367"/>
      <c r="EI33" s="367"/>
      <c r="EJ33" s="367"/>
      <c r="EK33" s="367"/>
      <c r="EL33" s="367"/>
      <c r="EM33" s="367"/>
      <c r="EN33" s="367"/>
      <c r="EO33" s="367"/>
      <c r="EP33" s="367"/>
      <c r="EQ33" s="367"/>
      <c r="ER33" s="367"/>
      <c r="ES33" s="367"/>
      <c r="ET33" s="367"/>
      <c r="EU33" s="367"/>
      <c r="EV33" s="367"/>
      <c r="EW33" s="367"/>
      <c r="EX33" s="367"/>
      <c r="EY33" s="367"/>
      <c r="EZ33" s="367"/>
      <c r="FA33" s="367"/>
      <c r="FB33" s="367"/>
      <c r="FC33" s="367"/>
      <c r="FD33" s="367"/>
      <c r="FE33" s="367"/>
      <c r="FF33" s="367"/>
      <c r="FG33" s="367"/>
      <c r="FH33" s="367"/>
      <c r="FI33" s="367"/>
      <c r="FJ33" s="367"/>
      <c r="FK33" s="367"/>
      <c r="FL33" s="367"/>
      <c r="FM33" s="367"/>
      <c r="FN33" s="367"/>
      <c r="FO33" s="367"/>
      <c r="FP33" s="367"/>
      <c r="FQ33" s="367"/>
      <c r="FR33" s="367"/>
      <c r="FS33" s="367"/>
      <c r="FT33" s="367"/>
      <c r="FU33" s="367"/>
      <c r="FV33" s="367"/>
      <c r="FW33" s="367"/>
      <c r="FX33" s="367"/>
      <c r="FY33" s="367"/>
      <c r="FZ33" s="367"/>
      <c r="GA33" s="367"/>
      <c r="GB33" s="367"/>
      <c r="GC33" s="367"/>
      <c r="GD33" s="367"/>
      <c r="GE33" s="367"/>
      <c r="GF33" s="367"/>
      <c r="GG33" s="367"/>
      <c r="GH33" s="367"/>
      <c r="GI33" s="367"/>
      <c r="GJ33" s="367"/>
      <c r="GK33" s="367"/>
      <c r="GL33" s="367"/>
      <c r="GM33" s="367"/>
      <c r="GN33" s="367"/>
      <c r="GO33" s="367"/>
      <c r="GP33" s="367"/>
      <c r="GQ33" s="367"/>
      <c r="GR33" s="367"/>
      <c r="GS33" s="367"/>
      <c r="GT33" s="367"/>
      <c r="GU33" s="367"/>
      <c r="GV33" s="367"/>
      <c r="GW33" s="367"/>
      <c r="GX33" s="367"/>
      <c r="GY33" s="367"/>
      <c r="GZ33" s="367"/>
      <c r="HA33" s="367"/>
      <c r="HB33" s="367"/>
      <c r="HC33" s="367"/>
      <c r="HD33" s="367"/>
      <c r="HE33" s="367"/>
      <c r="HF33" s="367"/>
      <c r="HG33" s="367"/>
      <c r="HH33" s="367"/>
      <c r="HI33" s="367"/>
      <c r="HJ33" s="367"/>
      <c r="HK33" s="367"/>
      <c r="HL33" s="367"/>
      <c r="HM33" s="367"/>
      <c r="HN33" s="367"/>
      <c r="HO33" s="367"/>
      <c r="HP33" s="367"/>
      <c r="HQ33" s="367"/>
      <c r="HR33" s="367"/>
      <c r="HS33" s="367"/>
      <c r="HT33" s="367"/>
      <c r="HU33" s="367"/>
      <c r="HV33" s="367"/>
    </row>
    <row r="34" spans="1:230" s="372" customFormat="1" ht="18" hidden="1" customHeight="1">
      <c r="A34" s="367"/>
      <c r="B34" s="368"/>
      <c r="C34" s="369"/>
      <c r="D34" s="511"/>
      <c r="E34" s="512"/>
      <c r="F34" s="513"/>
      <c r="G34" s="514"/>
      <c r="H34" s="515"/>
      <c r="I34" s="516"/>
      <c r="J34" s="367"/>
      <c r="K34" s="367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7"/>
      <c r="CG34" s="367"/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7"/>
      <c r="DP34" s="367"/>
      <c r="DQ34" s="367"/>
      <c r="DR34" s="367"/>
      <c r="DS34" s="367"/>
      <c r="DT34" s="367"/>
      <c r="DU34" s="367"/>
      <c r="DV34" s="367"/>
      <c r="DW34" s="367"/>
      <c r="DX34" s="367"/>
      <c r="DY34" s="367"/>
      <c r="DZ34" s="367"/>
      <c r="EA34" s="367"/>
      <c r="EB34" s="367"/>
      <c r="EC34" s="367"/>
      <c r="ED34" s="367"/>
      <c r="EE34" s="367"/>
      <c r="EF34" s="367"/>
      <c r="EG34" s="367"/>
      <c r="EH34" s="367"/>
      <c r="EI34" s="367"/>
      <c r="EJ34" s="367"/>
      <c r="EK34" s="367"/>
      <c r="EL34" s="367"/>
      <c r="EM34" s="367"/>
      <c r="EN34" s="367"/>
      <c r="EO34" s="367"/>
      <c r="EP34" s="367"/>
      <c r="EQ34" s="367"/>
      <c r="ER34" s="367"/>
      <c r="ES34" s="367"/>
      <c r="ET34" s="367"/>
      <c r="EU34" s="367"/>
      <c r="EV34" s="367"/>
      <c r="EW34" s="367"/>
      <c r="EX34" s="367"/>
      <c r="EY34" s="367"/>
      <c r="EZ34" s="367"/>
      <c r="FA34" s="367"/>
      <c r="FB34" s="367"/>
      <c r="FC34" s="367"/>
      <c r="FD34" s="367"/>
      <c r="FE34" s="367"/>
      <c r="FF34" s="367"/>
      <c r="FG34" s="367"/>
      <c r="FH34" s="367"/>
      <c r="FI34" s="367"/>
      <c r="FJ34" s="367"/>
      <c r="FK34" s="367"/>
      <c r="FL34" s="367"/>
      <c r="FM34" s="367"/>
      <c r="FN34" s="367"/>
      <c r="FO34" s="367"/>
      <c r="FP34" s="367"/>
      <c r="FQ34" s="367"/>
      <c r="FR34" s="367"/>
      <c r="FS34" s="367"/>
      <c r="FT34" s="367"/>
      <c r="FU34" s="367"/>
      <c r="FV34" s="367"/>
      <c r="FW34" s="367"/>
      <c r="FX34" s="367"/>
      <c r="FY34" s="367"/>
      <c r="FZ34" s="367"/>
      <c r="GA34" s="367"/>
      <c r="GB34" s="367"/>
      <c r="GC34" s="367"/>
      <c r="GD34" s="367"/>
      <c r="GE34" s="367"/>
      <c r="GF34" s="367"/>
      <c r="GG34" s="367"/>
      <c r="GH34" s="367"/>
      <c r="GI34" s="367"/>
      <c r="GJ34" s="367"/>
      <c r="GK34" s="367"/>
      <c r="GL34" s="367"/>
      <c r="GM34" s="367"/>
      <c r="GN34" s="367"/>
      <c r="GO34" s="367"/>
      <c r="GP34" s="367"/>
      <c r="GQ34" s="367"/>
      <c r="GR34" s="367"/>
      <c r="GS34" s="367"/>
      <c r="GT34" s="367"/>
      <c r="GU34" s="367"/>
      <c r="GV34" s="367"/>
      <c r="GW34" s="367"/>
      <c r="GX34" s="367"/>
      <c r="GY34" s="367"/>
      <c r="GZ34" s="367"/>
      <c r="HA34" s="367"/>
      <c r="HB34" s="367"/>
      <c r="HC34" s="367"/>
      <c r="HD34" s="367"/>
      <c r="HE34" s="367"/>
      <c r="HF34" s="367"/>
      <c r="HG34" s="367"/>
      <c r="HH34" s="367"/>
      <c r="HI34" s="367"/>
      <c r="HJ34" s="367"/>
      <c r="HK34" s="367"/>
      <c r="HL34" s="367"/>
      <c r="HM34" s="367"/>
      <c r="HN34" s="367"/>
      <c r="HO34" s="367"/>
      <c r="HP34" s="367"/>
      <c r="HQ34" s="367"/>
      <c r="HR34" s="367"/>
      <c r="HS34" s="367"/>
      <c r="HT34" s="367"/>
      <c r="HU34" s="367"/>
      <c r="HV34" s="367"/>
    </row>
    <row r="35" spans="1:230" s="372" customFormat="1" ht="18" customHeight="1">
      <c r="A35" s="367"/>
      <c r="B35" s="368"/>
      <c r="C35" s="369" t="s">
        <v>70</v>
      </c>
      <c r="D35" s="511">
        <v>51200</v>
      </c>
      <c r="E35" s="512">
        <v>1244.3124417968759</v>
      </c>
      <c r="F35" s="513">
        <v>416029</v>
      </c>
      <c r="G35" s="514">
        <v>1558.831950272697</v>
      </c>
      <c r="H35" s="515">
        <v>147471</v>
      </c>
      <c r="I35" s="516">
        <v>975.53645001390055</v>
      </c>
      <c r="J35" s="367"/>
      <c r="K35" s="367"/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67"/>
      <c r="BV35" s="367"/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67"/>
      <c r="CK35" s="367"/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7"/>
      <c r="DU35" s="367"/>
      <c r="DV35" s="367"/>
      <c r="DW35" s="367"/>
      <c r="DX35" s="367"/>
      <c r="DY35" s="367"/>
      <c r="DZ35" s="367"/>
      <c r="EA35" s="367"/>
      <c r="EB35" s="367"/>
      <c r="EC35" s="367"/>
      <c r="ED35" s="367"/>
      <c r="EE35" s="367"/>
      <c r="EF35" s="367"/>
      <c r="EG35" s="367"/>
      <c r="EH35" s="367"/>
      <c r="EI35" s="367"/>
      <c r="EJ35" s="367"/>
      <c r="EK35" s="367"/>
      <c r="EL35" s="367"/>
      <c r="EM35" s="367"/>
      <c r="EN35" s="367"/>
      <c r="EO35" s="367"/>
      <c r="EP35" s="367"/>
      <c r="EQ35" s="367"/>
      <c r="ER35" s="367"/>
      <c r="ES35" s="367"/>
      <c r="ET35" s="367"/>
      <c r="EU35" s="367"/>
      <c r="EV35" s="367"/>
      <c r="EW35" s="367"/>
      <c r="EX35" s="367"/>
      <c r="EY35" s="367"/>
      <c r="EZ35" s="367"/>
      <c r="FA35" s="367"/>
      <c r="FB35" s="367"/>
      <c r="FC35" s="367"/>
      <c r="FD35" s="367"/>
      <c r="FE35" s="367"/>
      <c r="FF35" s="367"/>
      <c r="FG35" s="367"/>
      <c r="FH35" s="367"/>
      <c r="FI35" s="367"/>
      <c r="FJ35" s="367"/>
      <c r="FK35" s="367"/>
      <c r="FL35" s="367"/>
      <c r="FM35" s="367"/>
      <c r="FN35" s="367"/>
      <c r="FO35" s="367"/>
      <c r="FP35" s="367"/>
      <c r="FQ35" s="367"/>
      <c r="FR35" s="367"/>
      <c r="FS35" s="367"/>
      <c r="FT35" s="367"/>
      <c r="FU35" s="367"/>
      <c r="FV35" s="367"/>
      <c r="FW35" s="367"/>
      <c r="FX35" s="367"/>
      <c r="FY35" s="367"/>
      <c r="FZ35" s="367"/>
      <c r="GA35" s="367"/>
      <c r="GB35" s="367"/>
      <c r="GC35" s="367"/>
      <c r="GD35" s="367"/>
      <c r="GE35" s="367"/>
      <c r="GF35" s="367"/>
      <c r="GG35" s="367"/>
      <c r="GH35" s="367"/>
      <c r="GI35" s="367"/>
      <c r="GJ35" s="367"/>
      <c r="GK35" s="367"/>
      <c r="GL35" s="367"/>
      <c r="GM35" s="367"/>
      <c r="GN35" s="367"/>
      <c r="GO35" s="367"/>
      <c r="GP35" s="367"/>
      <c r="GQ35" s="367"/>
      <c r="GR35" s="367"/>
      <c r="GS35" s="367"/>
      <c r="GT35" s="367"/>
      <c r="GU35" s="367"/>
      <c r="GV35" s="367"/>
      <c r="GW35" s="367"/>
      <c r="GX35" s="367"/>
      <c r="GY35" s="367"/>
      <c r="GZ35" s="367"/>
      <c r="HA35" s="367"/>
      <c r="HB35" s="367"/>
      <c r="HC35" s="367"/>
      <c r="HD35" s="367"/>
      <c r="HE35" s="367"/>
      <c r="HF35" s="367"/>
      <c r="HG35" s="367"/>
      <c r="HH35" s="367"/>
      <c r="HI35" s="367"/>
      <c r="HJ35" s="367"/>
      <c r="HK35" s="367"/>
      <c r="HL35" s="367"/>
      <c r="HM35" s="367"/>
      <c r="HN35" s="367"/>
      <c r="HO35" s="367"/>
      <c r="HP35" s="367"/>
      <c r="HQ35" s="367"/>
      <c r="HR35" s="367"/>
      <c r="HS35" s="367"/>
      <c r="HT35" s="367"/>
      <c r="HU35" s="367"/>
      <c r="HV35" s="367"/>
    </row>
    <row r="36" spans="1:230" s="373" customFormat="1" ht="18" customHeight="1">
      <c r="B36" s="368">
        <v>5</v>
      </c>
      <c r="C36" s="374" t="s">
        <v>71</v>
      </c>
      <c r="D36" s="375">
        <v>3544</v>
      </c>
      <c r="E36" s="376">
        <v>1125.7266619638826</v>
      </c>
      <c r="F36" s="375">
        <v>25762</v>
      </c>
      <c r="G36" s="376">
        <v>1369.6045939756232</v>
      </c>
      <c r="H36" s="375">
        <v>9524</v>
      </c>
      <c r="I36" s="376">
        <v>904.73616967660655</v>
      </c>
    </row>
    <row r="37" spans="1:230" s="373" customFormat="1" ht="18" customHeight="1">
      <c r="B37" s="368">
        <v>9</v>
      </c>
      <c r="C37" s="374" t="s">
        <v>72</v>
      </c>
      <c r="D37" s="375">
        <v>5511</v>
      </c>
      <c r="E37" s="376">
        <v>1377.077978588278</v>
      </c>
      <c r="F37" s="375">
        <v>66255</v>
      </c>
      <c r="G37" s="376">
        <v>1652.3985976907404</v>
      </c>
      <c r="H37" s="375">
        <v>20538</v>
      </c>
      <c r="I37" s="376">
        <v>1004.9026487486609</v>
      </c>
    </row>
    <row r="38" spans="1:230" s="373" customFormat="1" ht="18" customHeight="1">
      <c r="B38" s="368">
        <v>24</v>
      </c>
      <c r="C38" s="374" t="s">
        <v>73</v>
      </c>
      <c r="D38" s="375">
        <v>14402</v>
      </c>
      <c r="E38" s="376">
        <v>1312.8465643660602</v>
      </c>
      <c r="F38" s="375">
        <v>88086</v>
      </c>
      <c r="G38" s="376">
        <v>1564.2222932134503</v>
      </c>
      <c r="H38" s="375">
        <v>33448</v>
      </c>
      <c r="I38" s="376">
        <v>951.45010762975357</v>
      </c>
    </row>
    <row r="39" spans="1:230" s="373" customFormat="1" ht="18" customHeight="1">
      <c r="B39" s="368">
        <v>34</v>
      </c>
      <c r="C39" s="374" t="s">
        <v>74</v>
      </c>
      <c r="D39" s="375">
        <v>4139</v>
      </c>
      <c r="E39" s="376">
        <v>1213.6455351534187</v>
      </c>
      <c r="F39" s="375">
        <v>28720</v>
      </c>
      <c r="G39" s="376">
        <v>1601.5068830083569</v>
      </c>
      <c r="H39" s="375">
        <v>10077</v>
      </c>
      <c r="I39" s="376">
        <v>1006.9221524263173</v>
      </c>
    </row>
    <row r="40" spans="1:230" s="373" customFormat="1" ht="18" customHeight="1">
      <c r="B40" s="368">
        <v>37</v>
      </c>
      <c r="C40" s="374" t="s">
        <v>75</v>
      </c>
      <c r="D40" s="375">
        <v>5996</v>
      </c>
      <c r="E40" s="376">
        <v>1181.3971697798531</v>
      </c>
      <c r="F40" s="375">
        <v>54778</v>
      </c>
      <c r="G40" s="376">
        <v>1455.766394355398</v>
      </c>
      <c r="H40" s="375">
        <v>19822</v>
      </c>
      <c r="I40" s="376">
        <v>934.47213752396328</v>
      </c>
    </row>
    <row r="41" spans="1:230" s="373" customFormat="1" ht="18" customHeight="1">
      <c r="B41" s="368">
        <v>40</v>
      </c>
      <c r="C41" s="374" t="s">
        <v>76</v>
      </c>
      <c r="D41" s="375">
        <v>2771</v>
      </c>
      <c r="E41" s="376">
        <v>1138.3466113316492</v>
      </c>
      <c r="F41" s="375">
        <v>23852</v>
      </c>
      <c r="G41" s="376">
        <v>1488.5760900553414</v>
      </c>
      <c r="H41" s="375">
        <v>8245</v>
      </c>
      <c r="I41" s="376">
        <v>937.10716676773802</v>
      </c>
    </row>
    <row r="42" spans="1:230" s="373" customFormat="1" ht="18" customHeight="1">
      <c r="B42" s="368">
        <v>42</v>
      </c>
      <c r="C42" s="374" t="s">
        <v>77</v>
      </c>
      <c r="D42" s="375">
        <v>1321</v>
      </c>
      <c r="E42" s="376">
        <v>1237.4005677517032</v>
      </c>
      <c r="F42" s="375">
        <v>15979</v>
      </c>
      <c r="G42" s="376">
        <v>1497.0436986044181</v>
      </c>
      <c r="H42" s="375">
        <v>5051</v>
      </c>
      <c r="I42" s="376">
        <v>909.87847554939606</v>
      </c>
    </row>
    <row r="43" spans="1:230" s="373" customFormat="1" ht="18" customHeight="1">
      <c r="B43" s="368">
        <v>47</v>
      </c>
      <c r="C43" s="374" t="s">
        <v>78</v>
      </c>
      <c r="D43" s="375">
        <v>11267</v>
      </c>
      <c r="E43" s="376">
        <v>1220.0325099849117</v>
      </c>
      <c r="F43" s="375">
        <v>81235</v>
      </c>
      <c r="G43" s="376">
        <v>1709.678507416754</v>
      </c>
      <c r="H43" s="375">
        <v>28534</v>
      </c>
      <c r="I43" s="376">
        <v>1082.8194375131422</v>
      </c>
    </row>
    <row r="44" spans="1:230" s="373" customFormat="1" ht="18" customHeight="1">
      <c r="B44" s="368">
        <v>49</v>
      </c>
      <c r="C44" s="374" t="s">
        <v>79</v>
      </c>
      <c r="D44" s="375">
        <v>2249</v>
      </c>
      <c r="E44" s="376">
        <v>1147.4084348599374</v>
      </c>
      <c r="F44" s="375">
        <v>31362</v>
      </c>
      <c r="G44" s="376">
        <v>1336.5865997066514</v>
      </c>
      <c r="H44" s="375">
        <v>12232</v>
      </c>
      <c r="I44" s="376">
        <v>890.66047253106626</v>
      </c>
    </row>
    <row r="45" spans="1:230" s="373" customFormat="1" ht="18" hidden="1" customHeight="1">
      <c r="B45" s="368"/>
      <c r="C45" s="374"/>
      <c r="D45" s="375"/>
      <c r="E45" s="376"/>
      <c r="F45" s="375"/>
      <c r="G45" s="376"/>
      <c r="H45" s="375"/>
      <c r="I45" s="376"/>
    </row>
    <row r="46" spans="1:230" s="372" customFormat="1" ht="18" customHeight="1">
      <c r="A46" s="367"/>
      <c r="B46" s="368"/>
      <c r="C46" s="369" t="s">
        <v>80</v>
      </c>
      <c r="D46" s="511">
        <v>49088</v>
      </c>
      <c r="E46" s="512">
        <v>1161.1322700048891</v>
      </c>
      <c r="F46" s="513">
        <v>245002</v>
      </c>
      <c r="G46" s="514">
        <v>1475.1183181361785</v>
      </c>
      <c r="H46" s="515">
        <v>95147</v>
      </c>
      <c r="I46" s="516">
        <v>970.08235088862523</v>
      </c>
      <c r="J46" s="367"/>
      <c r="K46" s="367"/>
      <c r="L46" s="367"/>
      <c r="M46" s="367"/>
      <c r="N46" s="367"/>
      <c r="O46" s="367"/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  <c r="AJ46" s="367"/>
      <c r="AK46" s="367"/>
      <c r="AL46" s="367"/>
      <c r="AM46" s="367"/>
      <c r="AN46" s="367"/>
      <c r="AO46" s="367"/>
      <c r="AP46" s="367"/>
      <c r="AQ46" s="367"/>
      <c r="AR46" s="367"/>
      <c r="AS46" s="367"/>
      <c r="AT46" s="367"/>
      <c r="AU46" s="367"/>
      <c r="AV46" s="367"/>
      <c r="AW46" s="367"/>
      <c r="AX46" s="367"/>
      <c r="AY46" s="367"/>
      <c r="AZ46" s="367"/>
      <c r="BA46" s="367"/>
      <c r="BB46" s="367"/>
      <c r="BC46" s="367"/>
      <c r="BD46" s="367"/>
      <c r="BE46" s="367"/>
      <c r="BF46" s="367"/>
      <c r="BG46" s="367"/>
      <c r="BH46" s="367"/>
      <c r="BI46" s="367"/>
      <c r="BJ46" s="367"/>
      <c r="BK46" s="367"/>
      <c r="BL46" s="367"/>
      <c r="BM46" s="367"/>
      <c r="BN46" s="367"/>
      <c r="BO46" s="367"/>
      <c r="BP46" s="367"/>
      <c r="BQ46" s="367"/>
      <c r="BR46" s="367"/>
      <c r="BS46" s="367"/>
      <c r="BT46" s="367"/>
      <c r="BU46" s="367"/>
      <c r="BV46" s="367"/>
      <c r="BW46" s="367"/>
      <c r="BX46" s="367"/>
      <c r="BY46" s="367"/>
      <c r="BZ46" s="367"/>
      <c r="CA46" s="367"/>
      <c r="CB46" s="367"/>
      <c r="CC46" s="367"/>
      <c r="CD46" s="367"/>
      <c r="CE46" s="367"/>
      <c r="CF46" s="367"/>
      <c r="CG46" s="367"/>
      <c r="CH46" s="367"/>
      <c r="CI46" s="367"/>
      <c r="CJ46" s="367"/>
      <c r="CK46" s="367"/>
      <c r="CL46" s="367"/>
      <c r="CM46" s="367"/>
      <c r="CN46" s="367"/>
      <c r="CO46" s="367"/>
      <c r="CP46" s="367"/>
      <c r="CQ46" s="367"/>
      <c r="CR46" s="367"/>
      <c r="CS46" s="367"/>
      <c r="CT46" s="367"/>
      <c r="CU46" s="367"/>
      <c r="CV46" s="367"/>
      <c r="CW46" s="367"/>
      <c r="CX46" s="367"/>
      <c r="CY46" s="367"/>
      <c r="CZ46" s="367"/>
      <c r="DA46" s="367"/>
      <c r="DB46" s="367"/>
      <c r="DC46" s="367"/>
      <c r="DD46" s="367"/>
      <c r="DE46" s="367"/>
      <c r="DF46" s="367"/>
      <c r="DG46" s="367"/>
      <c r="DH46" s="367"/>
      <c r="DI46" s="367"/>
      <c r="DJ46" s="367"/>
      <c r="DK46" s="367"/>
      <c r="DL46" s="367"/>
      <c r="DM46" s="367"/>
      <c r="DN46" s="367"/>
      <c r="DO46" s="367"/>
      <c r="DP46" s="367"/>
      <c r="DQ46" s="367"/>
      <c r="DR46" s="367"/>
      <c r="DS46" s="367"/>
      <c r="DT46" s="367"/>
      <c r="DU46" s="367"/>
      <c r="DV46" s="367"/>
      <c r="DW46" s="367"/>
      <c r="DX46" s="367"/>
      <c r="DY46" s="367"/>
      <c r="DZ46" s="367"/>
      <c r="EA46" s="367"/>
      <c r="EB46" s="367"/>
      <c r="EC46" s="367"/>
      <c r="ED46" s="367"/>
      <c r="EE46" s="367"/>
      <c r="EF46" s="367"/>
      <c r="EG46" s="367"/>
      <c r="EH46" s="367"/>
      <c r="EI46" s="367"/>
      <c r="EJ46" s="367"/>
      <c r="EK46" s="367"/>
      <c r="EL46" s="367"/>
      <c r="EM46" s="367"/>
      <c r="EN46" s="367"/>
      <c r="EO46" s="367"/>
      <c r="EP46" s="367"/>
      <c r="EQ46" s="367"/>
      <c r="ER46" s="367"/>
      <c r="ES46" s="367"/>
      <c r="ET46" s="367"/>
      <c r="EU46" s="367"/>
      <c r="EV46" s="367"/>
      <c r="EW46" s="367"/>
      <c r="EX46" s="367"/>
      <c r="EY46" s="367"/>
      <c r="EZ46" s="367"/>
      <c r="FA46" s="367"/>
      <c r="FB46" s="367"/>
      <c r="FC46" s="367"/>
      <c r="FD46" s="367"/>
      <c r="FE46" s="367"/>
      <c r="FF46" s="367"/>
      <c r="FG46" s="367"/>
      <c r="FH46" s="367"/>
      <c r="FI46" s="367"/>
      <c r="FJ46" s="367"/>
      <c r="FK46" s="367"/>
      <c r="FL46" s="367"/>
      <c r="FM46" s="367"/>
      <c r="FN46" s="367"/>
      <c r="FO46" s="367"/>
      <c r="FP46" s="367"/>
      <c r="FQ46" s="367"/>
      <c r="FR46" s="367"/>
      <c r="FS46" s="367"/>
      <c r="FT46" s="367"/>
      <c r="FU46" s="367"/>
      <c r="FV46" s="367"/>
      <c r="FW46" s="367"/>
      <c r="FX46" s="367"/>
      <c r="FY46" s="367"/>
      <c r="FZ46" s="367"/>
      <c r="GA46" s="367"/>
      <c r="GB46" s="367"/>
      <c r="GC46" s="367"/>
      <c r="GD46" s="367"/>
      <c r="GE46" s="367"/>
      <c r="GF46" s="367"/>
      <c r="GG46" s="367"/>
      <c r="GH46" s="367"/>
      <c r="GI46" s="367"/>
      <c r="GJ46" s="367"/>
      <c r="GK46" s="367"/>
      <c r="GL46" s="367"/>
      <c r="GM46" s="367"/>
      <c r="GN46" s="367"/>
      <c r="GO46" s="367"/>
      <c r="GP46" s="367"/>
      <c r="GQ46" s="367"/>
      <c r="GR46" s="367"/>
      <c r="GS46" s="367"/>
      <c r="GT46" s="367"/>
      <c r="GU46" s="367"/>
      <c r="GV46" s="367"/>
      <c r="GW46" s="367"/>
      <c r="GX46" s="367"/>
      <c r="GY46" s="367"/>
      <c r="GZ46" s="367"/>
      <c r="HA46" s="367"/>
      <c r="HB46" s="367"/>
      <c r="HC46" s="367"/>
      <c r="HD46" s="367"/>
      <c r="HE46" s="367"/>
      <c r="HF46" s="367"/>
      <c r="HG46" s="367"/>
      <c r="HH46" s="367"/>
      <c r="HI46" s="367"/>
      <c r="HJ46" s="367"/>
      <c r="HK46" s="367"/>
      <c r="HL46" s="367"/>
      <c r="HM46" s="367"/>
      <c r="HN46" s="367"/>
      <c r="HO46" s="367"/>
      <c r="HP46" s="367"/>
      <c r="HQ46" s="367"/>
      <c r="HR46" s="367"/>
      <c r="HS46" s="367"/>
      <c r="HT46" s="367"/>
      <c r="HU46" s="367"/>
      <c r="HV46" s="367"/>
    </row>
    <row r="47" spans="1:230" s="373" customFormat="1" ht="18" customHeight="1">
      <c r="B47" s="368">
        <v>2</v>
      </c>
      <c r="C47" s="374" t="s">
        <v>81</v>
      </c>
      <c r="D47" s="375">
        <v>7007</v>
      </c>
      <c r="E47" s="376">
        <v>1182.4439275010704</v>
      </c>
      <c r="F47" s="375">
        <v>48101</v>
      </c>
      <c r="G47" s="376">
        <v>1429.7789740338037</v>
      </c>
      <c r="H47" s="375">
        <v>18436</v>
      </c>
      <c r="I47" s="376">
        <v>934.32830169234114</v>
      </c>
    </row>
    <row r="48" spans="1:230" s="373" customFormat="1" ht="18" customHeight="1">
      <c r="B48" s="368">
        <v>13</v>
      </c>
      <c r="C48" s="374" t="s">
        <v>82</v>
      </c>
      <c r="D48" s="375">
        <v>16949</v>
      </c>
      <c r="E48" s="376">
        <v>1141.8837483037348</v>
      </c>
      <c r="F48" s="375">
        <v>58184</v>
      </c>
      <c r="G48" s="376">
        <v>1509.3766080021999</v>
      </c>
      <c r="H48" s="375">
        <v>26286</v>
      </c>
      <c r="I48" s="376">
        <v>1002.5278155672222</v>
      </c>
    </row>
    <row r="49" spans="1:230" s="373" customFormat="1" ht="18" customHeight="1">
      <c r="B49" s="368">
        <v>16</v>
      </c>
      <c r="C49" s="374" t="s">
        <v>83</v>
      </c>
      <c r="D49" s="375">
        <v>6713</v>
      </c>
      <c r="E49" s="376">
        <v>1101.9729077908535</v>
      </c>
      <c r="F49" s="375">
        <v>26776</v>
      </c>
      <c r="G49" s="376">
        <v>1358.5089124589181</v>
      </c>
      <c r="H49" s="375">
        <v>10751</v>
      </c>
      <c r="I49" s="376">
        <v>926.20726909124733</v>
      </c>
    </row>
    <row r="50" spans="1:230" s="373" customFormat="1" ht="18" customHeight="1">
      <c r="B50" s="368">
        <v>19</v>
      </c>
      <c r="C50" s="374" t="s">
        <v>84</v>
      </c>
      <c r="D50" s="375">
        <v>6228</v>
      </c>
      <c r="E50" s="376">
        <v>1270.8800738599873</v>
      </c>
      <c r="F50" s="375">
        <v>30050</v>
      </c>
      <c r="G50" s="376">
        <v>1659.6992349417637</v>
      </c>
      <c r="H50" s="375">
        <v>9525</v>
      </c>
      <c r="I50" s="376">
        <v>1036.4259128608921</v>
      </c>
    </row>
    <row r="51" spans="1:230" s="373" customFormat="1" ht="18" customHeight="1">
      <c r="B51" s="368">
        <v>45</v>
      </c>
      <c r="C51" s="374" t="s">
        <v>85</v>
      </c>
      <c r="D51" s="375">
        <v>12191</v>
      </c>
      <c r="E51" s="376">
        <v>1152.1535058649824</v>
      </c>
      <c r="F51" s="375">
        <v>81891</v>
      </c>
      <c r="G51" s="376">
        <v>1447.804698196383</v>
      </c>
      <c r="H51" s="375">
        <v>30149</v>
      </c>
      <c r="I51" s="376">
        <v>958.34327971076982</v>
      </c>
    </row>
    <row r="52" spans="1:230" s="373" customFormat="1" ht="18" hidden="1" customHeight="1">
      <c r="B52" s="368"/>
      <c r="C52" s="374"/>
      <c r="D52" s="375"/>
      <c r="E52" s="376"/>
      <c r="F52" s="375"/>
      <c r="G52" s="376"/>
      <c r="H52" s="375"/>
      <c r="I52" s="376"/>
    </row>
    <row r="53" spans="1:230" s="372" customFormat="1" ht="18" customHeight="1">
      <c r="A53" s="367"/>
      <c r="B53" s="368"/>
      <c r="C53" s="369" t="s">
        <v>86</v>
      </c>
      <c r="D53" s="511">
        <v>168937</v>
      </c>
      <c r="E53" s="512">
        <v>1370.149834849678</v>
      </c>
      <c r="F53" s="513">
        <v>1208146</v>
      </c>
      <c r="G53" s="514">
        <v>1596.8166565878612</v>
      </c>
      <c r="H53" s="515">
        <v>389383</v>
      </c>
      <c r="I53" s="516">
        <v>984.54294910152748</v>
      </c>
      <c r="J53" s="367"/>
      <c r="K53" s="367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7"/>
      <c r="AZ53" s="367"/>
      <c r="BA53" s="367"/>
      <c r="BB53" s="367"/>
      <c r="BC53" s="367"/>
      <c r="BD53" s="367"/>
      <c r="BE53" s="367"/>
      <c r="BF53" s="367"/>
      <c r="BG53" s="367"/>
      <c r="BH53" s="367"/>
      <c r="BI53" s="367"/>
      <c r="BJ53" s="367"/>
      <c r="BK53" s="367"/>
      <c r="BL53" s="367"/>
      <c r="BM53" s="367"/>
      <c r="BN53" s="367"/>
      <c r="BO53" s="367"/>
      <c r="BP53" s="367"/>
      <c r="BQ53" s="367"/>
      <c r="BR53" s="367"/>
      <c r="BS53" s="367"/>
      <c r="BT53" s="367"/>
      <c r="BU53" s="367"/>
      <c r="BV53" s="367"/>
      <c r="BW53" s="367"/>
      <c r="BX53" s="367"/>
      <c r="BY53" s="367"/>
      <c r="BZ53" s="367"/>
      <c r="CA53" s="367"/>
      <c r="CB53" s="367"/>
      <c r="CC53" s="367"/>
      <c r="CD53" s="367"/>
      <c r="CE53" s="367"/>
      <c r="CF53" s="367"/>
      <c r="CG53" s="367"/>
      <c r="CH53" s="367"/>
      <c r="CI53" s="367"/>
      <c r="CJ53" s="367"/>
      <c r="CK53" s="367"/>
      <c r="CL53" s="367"/>
      <c r="CM53" s="367"/>
      <c r="CN53" s="367"/>
      <c r="CO53" s="367"/>
      <c r="CP53" s="367"/>
      <c r="CQ53" s="367"/>
      <c r="CR53" s="367"/>
      <c r="CS53" s="367"/>
      <c r="CT53" s="367"/>
      <c r="CU53" s="367"/>
      <c r="CV53" s="367"/>
      <c r="CW53" s="367"/>
      <c r="CX53" s="367"/>
      <c r="CY53" s="367"/>
      <c r="CZ53" s="367"/>
      <c r="DA53" s="367"/>
      <c r="DB53" s="367"/>
      <c r="DC53" s="367"/>
      <c r="DD53" s="367"/>
      <c r="DE53" s="367"/>
      <c r="DF53" s="367"/>
      <c r="DG53" s="367"/>
      <c r="DH53" s="367"/>
      <c r="DI53" s="367"/>
      <c r="DJ53" s="367"/>
      <c r="DK53" s="367"/>
      <c r="DL53" s="367"/>
      <c r="DM53" s="367"/>
      <c r="DN53" s="367"/>
      <c r="DO53" s="367"/>
      <c r="DP53" s="367"/>
      <c r="DQ53" s="367"/>
      <c r="DR53" s="367"/>
      <c r="DS53" s="367"/>
      <c r="DT53" s="367"/>
      <c r="DU53" s="367"/>
      <c r="DV53" s="367"/>
      <c r="DW53" s="367"/>
      <c r="DX53" s="367"/>
      <c r="DY53" s="367"/>
      <c r="DZ53" s="367"/>
      <c r="EA53" s="367"/>
      <c r="EB53" s="367"/>
      <c r="EC53" s="367"/>
      <c r="ED53" s="367"/>
      <c r="EE53" s="367"/>
      <c r="EF53" s="367"/>
      <c r="EG53" s="367"/>
      <c r="EH53" s="367"/>
      <c r="EI53" s="367"/>
      <c r="EJ53" s="367"/>
      <c r="EK53" s="367"/>
      <c r="EL53" s="367"/>
      <c r="EM53" s="367"/>
      <c r="EN53" s="367"/>
      <c r="EO53" s="367"/>
      <c r="EP53" s="367"/>
      <c r="EQ53" s="367"/>
      <c r="ER53" s="367"/>
      <c r="ES53" s="367"/>
      <c r="ET53" s="367"/>
      <c r="EU53" s="367"/>
      <c r="EV53" s="367"/>
      <c r="EW53" s="367"/>
      <c r="EX53" s="367"/>
      <c r="EY53" s="367"/>
      <c r="EZ53" s="367"/>
      <c r="FA53" s="367"/>
      <c r="FB53" s="367"/>
      <c r="FC53" s="367"/>
      <c r="FD53" s="367"/>
      <c r="FE53" s="367"/>
      <c r="FF53" s="367"/>
      <c r="FG53" s="367"/>
      <c r="FH53" s="367"/>
      <c r="FI53" s="367"/>
      <c r="FJ53" s="367"/>
      <c r="FK53" s="367"/>
      <c r="FL53" s="367"/>
      <c r="FM53" s="367"/>
      <c r="FN53" s="367"/>
      <c r="FO53" s="367"/>
      <c r="FP53" s="367"/>
      <c r="FQ53" s="367"/>
      <c r="FR53" s="367"/>
      <c r="FS53" s="367"/>
      <c r="FT53" s="367"/>
      <c r="FU53" s="367"/>
      <c r="FV53" s="367"/>
      <c r="FW53" s="367"/>
      <c r="FX53" s="367"/>
      <c r="FY53" s="367"/>
      <c r="FZ53" s="367"/>
      <c r="GA53" s="367"/>
      <c r="GB53" s="367"/>
      <c r="GC53" s="367"/>
      <c r="GD53" s="367"/>
      <c r="GE53" s="367"/>
      <c r="GF53" s="367"/>
      <c r="GG53" s="367"/>
      <c r="GH53" s="367"/>
      <c r="GI53" s="367"/>
      <c r="GJ53" s="367"/>
      <c r="GK53" s="367"/>
      <c r="GL53" s="367"/>
      <c r="GM53" s="367"/>
      <c r="GN53" s="367"/>
      <c r="GO53" s="367"/>
      <c r="GP53" s="367"/>
      <c r="GQ53" s="367"/>
      <c r="GR53" s="367"/>
      <c r="GS53" s="367"/>
      <c r="GT53" s="367"/>
      <c r="GU53" s="367"/>
      <c r="GV53" s="367"/>
      <c r="GW53" s="367"/>
      <c r="GX53" s="367"/>
      <c r="GY53" s="367"/>
      <c r="GZ53" s="367"/>
      <c r="HA53" s="367"/>
      <c r="HB53" s="367"/>
      <c r="HC53" s="367"/>
      <c r="HD53" s="367"/>
      <c r="HE53" s="367"/>
      <c r="HF53" s="367"/>
      <c r="HG53" s="367"/>
      <c r="HH53" s="367"/>
      <c r="HI53" s="367"/>
      <c r="HJ53" s="367"/>
      <c r="HK53" s="367"/>
      <c r="HL53" s="367"/>
      <c r="HM53" s="367"/>
      <c r="HN53" s="367"/>
      <c r="HO53" s="367"/>
      <c r="HP53" s="367"/>
      <c r="HQ53" s="367"/>
      <c r="HR53" s="367"/>
      <c r="HS53" s="367"/>
      <c r="HT53" s="367"/>
      <c r="HU53" s="367"/>
      <c r="HV53" s="367"/>
    </row>
    <row r="54" spans="1:230" s="373" customFormat="1" ht="18" customHeight="1">
      <c r="B54" s="368">
        <v>8</v>
      </c>
      <c r="C54" s="374" t="s">
        <v>87</v>
      </c>
      <c r="D54" s="375">
        <v>123848</v>
      </c>
      <c r="E54" s="376">
        <v>1414.5610162457206</v>
      </c>
      <c r="F54" s="375">
        <v>904396</v>
      </c>
      <c r="G54" s="376">
        <v>1639.9439697433429</v>
      </c>
      <c r="H54" s="375">
        <v>288997</v>
      </c>
      <c r="I54" s="376">
        <v>1015.5890076367576</v>
      </c>
    </row>
    <row r="55" spans="1:230" s="373" customFormat="1" ht="18" customHeight="1">
      <c r="B55" s="368">
        <v>17</v>
      </c>
      <c r="C55" s="374" t="s">
        <v>209</v>
      </c>
      <c r="D55" s="375">
        <v>14311</v>
      </c>
      <c r="E55" s="376">
        <v>1241.5990797288798</v>
      </c>
      <c r="F55" s="375">
        <v>117063</v>
      </c>
      <c r="G55" s="376">
        <v>1448.7512652161658</v>
      </c>
      <c r="H55" s="375">
        <v>36157</v>
      </c>
      <c r="I55" s="376">
        <v>872.29795281688189</v>
      </c>
    </row>
    <row r="56" spans="1:230" s="373" customFormat="1" ht="18" customHeight="1">
      <c r="B56" s="368">
        <v>25</v>
      </c>
      <c r="C56" s="374" t="s">
        <v>206</v>
      </c>
      <c r="D56" s="375">
        <v>11766</v>
      </c>
      <c r="E56" s="376">
        <v>1217.7864745877953</v>
      </c>
      <c r="F56" s="375">
        <v>66183</v>
      </c>
      <c r="G56" s="376">
        <v>1409.0898112808422</v>
      </c>
      <c r="H56" s="375">
        <v>23642</v>
      </c>
      <c r="I56" s="376">
        <v>855.29399373995443</v>
      </c>
    </row>
    <row r="57" spans="1:230" s="373" customFormat="1" ht="18" customHeight="1">
      <c r="B57" s="368">
        <v>43</v>
      </c>
      <c r="C57" s="374" t="s">
        <v>88</v>
      </c>
      <c r="D57" s="375">
        <v>19012</v>
      </c>
      <c r="E57" s="376">
        <v>1271.904577109194</v>
      </c>
      <c r="F57" s="375">
        <v>120504</v>
      </c>
      <c r="G57" s="376">
        <v>1520.0817366228507</v>
      </c>
      <c r="H57" s="375">
        <v>40587</v>
      </c>
      <c r="I57" s="376">
        <v>938.76297903269506</v>
      </c>
    </row>
    <row r="58" spans="1:230" s="373" customFormat="1" ht="18" hidden="1" customHeight="1">
      <c r="B58" s="368"/>
      <c r="C58" s="374"/>
      <c r="D58" s="375"/>
      <c r="E58" s="376"/>
      <c r="F58" s="375"/>
      <c r="G58" s="376"/>
      <c r="H58" s="375"/>
      <c r="I58" s="376"/>
    </row>
    <row r="59" spans="1:230" s="372" customFormat="1" ht="18" customHeight="1">
      <c r="A59" s="367"/>
      <c r="B59" s="368"/>
      <c r="C59" s="369" t="s">
        <v>89</v>
      </c>
      <c r="D59" s="511">
        <v>103697</v>
      </c>
      <c r="E59" s="512">
        <v>1198.7066925754841</v>
      </c>
      <c r="F59" s="513">
        <v>685966</v>
      </c>
      <c r="G59" s="514">
        <v>1439.3773238761107</v>
      </c>
      <c r="H59" s="515">
        <v>245742</v>
      </c>
      <c r="I59" s="516">
        <v>912.7096701418559</v>
      </c>
      <c r="J59" s="367"/>
      <c r="K59" s="367"/>
      <c r="L59" s="367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  <c r="AJ59" s="367"/>
      <c r="AK59" s="367"/>
      <c r="AL59" s="367"/>
      <c r="AM59" s="367"/>
      <c r="AN59" s="367"/>
      <c r="AO59" s="367"/>
      <c r="AP59" s="367"/>
      <c r="AQ59" s="367"/>
      <c r="AR59" s="367"/>
      <c r="AS59" s="367"/>
      <c r="AT59" s="367"/>
      <c r="AU59" s="367"/>
      <c r="AV59" s="367"/>
      <c r="AW59" s="367"/>
      <c r="AX59" s="367"/>
      <c r="AY59" s="367"/>
      <c r="AZ59" s="367"/>
      <c r="BA59" s="367"/>
      <c r="BB59" s="367"/>
      <c r="BC59" s="367"/>
      <c r="BD59" s="367"/>
      <c r="BE59" s="367"/>
      <c r="BF59" s="367"/>
      <c r="BG59" s="367"/>
      <c r="BH59" s="367"/>
      <c r="BI59" s="367"/>
      <c r="BJ59" s="367"/>
      <c r="BK59" s="367"/>
      <c r="BL59" s="367"/>
      <c r="BM59" s="367"/>
      <c r="BN59" s="367"/>
      <c r="BO59" s="367"/>
      <c r="BP59" s="367"/>
      <c r="BQ59" s="367"/>
      <c r="BR59" s="367"/>
      <c r="BS59" s="367"/>
      <c r="BT59" s="367"/>
      <c r="BU59" s="367"/>
      <c r="BV59" s="367"/>
      <c r="BW59" s="367"/>
      <c r="BX59" s="367"/>
      <c r="BY59" s="367"/>
      <c r="BZ59" s="367"/>
      <c r="CA59" s="367"/>
      <c r="CB59" s="367"/>
      <c r="CC59" s="367"/>
      <c r="CD59" s="367"/>
      <c r="CE59" s="367"/>
      <c r="CF59" s="367"/>
      <c r="CG59" s="367"/>
      <c r="CH59" s="367"/>
      <c r="CI59" s="367"/>
      <c r="CJ59" s="367"/>
      <c r="CK59" s="367"/>
      <c r="CL59" s="367"/>
      <c r="CM59" s="367"/>
      <c r="CN59" s="367"/>
      <c r="CO59" s="367"/>
      <c r="CP59" s="367"/>
      <c r="CQ59" s="367"/>
      <c r="CR59" s="367"/>
      <c r="CS59" s="367"/>
      <c r="CT59" s="367"/>
      <c r="CU59" s="367"/>
      <c r="CV59" s="367"/>
      <c r="CW59" s="367"/>
      <c r="CX59" s="367"/>
      <c r="CY59" s="367"/>
      <c r="CZ59" s="367"/>
      <c r="DA59" s="367"/>
      <c r="DB59" s="367"/>
      <c r="DC59" s="367"/>
      <c r="DD59" s="367"/>
      <c r="DE59" s="367"/>
      <c r="DF59" s="367"/>
      <c r="DG59" s="367"/>
      <c r="DH59" s="367"/>
      <c r="DI59" s="367"/>
      <c r="DJ59" s="367"/>
      <c r="DK59" s="367"/>
      <c r="DL59" s="367"/>
      <c r="DM59" s="367"/>
      <c r="DN59" s="367"/>
      <c r="DO59" s="367"/>
      <c r="DP59" s="367"/>
      <c r="DQ59" s="367"/>
      <c r="DR59" s="367"/>
      <c r="DS59" s="367"/>
      <c r="DT59" s="367"/>
      <c r="DU59" s="367"/>
      <c r="DV59" s="367"/>
      <c r="DW59" s="367"/>
      <c r="DX59" s="367"/>
      <c r="DY59" s="367"/>
      <c r="DZ59" s="367"/>
      <c r="EA59" s="367"/>
      <c r="EB59" s="367"/>
      <c r="EC59" s="367"/>
      <c r="ED59" s="367"/>
      <c r="EE59" s="367"/>
      <c r="EF59" s="367"/>
      <c r="EG59" s="367"/>
      <c r="EH59" s="367"/>
      <c r="EI59" s="367"/>
      <c r="EJ59" s="367"/>
      <c r="EK59" s="367"/>
      <c r="EL59" s="367"/>
      <c r="EM59" s="367"/>
      <c r="EN59" s="367"/>
      <c r="EO59" s="367"/>
      <c r="EP59" s="367"/>
      <c r="EQ59" s="367"/>
      <c r="ER59" s="367"/>
      <c r="ES59" s="367"/>
      <c r="ET59" s="367"/>
      <c r="EU59" s="367"/>
      <c r="EV59" s="367"/>
      <c r="EW59" s="367"/>
      <c r="EX59" s="367"/>
      <c r="EY59" s="367"/>
      <c r="EZ59" s="367"/>
      <c r="FA59" s="367"/>
      <c r="FB59" s="367"/>
      <c r="FC59" s="367"/>
      <c r="FD59" s="367"/>
      <c r="FE59" s="367"/>
      <c r="FF59" s="367"/>
      <c r="FG59" s="367"/>
      <c r="FH59" s="367"/>
      <c r="FI59" s="367"/>
      <c r="FJ59" s="367"/>
      <c r="FK59" s="367"/>
      <c r="FL59" s="367"/>
      <c r="FM59" s="367"/>
      <c r="FN59" s="367"/>
      <c r="FO59" s="367"/>
      <c r="FP59" s="367"/>
      <c r="FQ59" s="367"/>
      <c r="FR59" s="367"/>
      <c r="FS59" s="367"/>
      <c r="FT59" s="367"/>
      <c r="FU59" s="367"/>
      <c r="FV59" s="367"/>
      <c r="FW59" s="367"/>
      <c r="FX59" s="367"/>
      <c r="FY59" s="367"/>
      <c r="FZ59" s="367"/>
      <c r="GA59" s="367"/>
      <c r="GB59" s="367"/>
      <c r="GC59" s="367"/>
      <c r="GD59" s="367"/>
      <c r="GE59" s="367"/>
      <c r="GF59" s="367"/>
      <c r="GG59" s="367"/>
      <c r="GH59" s="367"/>
      <c r="GI59" s="367"/>
      <c r="GJ59" s="367"/>
      <c r="GK59" s="367"/>
      <c r="GL59" s="367"/>
      <c r="GM59" s="367"/>
      <c r="GN59" s="367"/>
      <c r="GO59" s="367"/>
      <c r="GP59" s="367"/>
      <c r="GQ59" s="367"/>
      <c r="GR59" s="367"/>
      <c r="GS59" s="367"/>
      <c r="GT59" s="367"/>
      <c r="GU59" s="367"/>
      <c r="GV59" s="367"/>
      <c r="GW59" s="367"/>
      <c r="GX59" s="367"/>
      <c r="GY59" s="367"/>
      <c r="GZ59" s="367"/>
      <c r="HA59" s="367"/>
      <c r="HB59" s="367"/>
      <c r="HC59" s="367"/>
      <c r="HD59" s="367"/>
      <c r="HE59" s="367"/>
      <c r="HF59" s="367"/>
      <c r="HG59" s="367"/>
      <c r="HH59" s="367"/>
      <c r="HI59" s="367"/>
      <c r="HJ59" s="367"/>
      <c r="HK59" s="367"/>
      <c r="HL59" s="367"/>
      <c r="HM59" s="367"/>
      <c r="HN59" s="367"/>
      <c r="HO59" s="367"/>
      <c r="HP59" s="367"/>
      <c r="HQ59" s="367"/>
      <c r="HR59" s="367"/>
      <c r="HS59" s="367"/>
      <c r="HT59" s="367"/>
      <c r="HU59" s="367"/>
      <c r="HV59" s="367"/>
    </row>
    <row r="60" spans="1:230" s="373" customFormat="1" ht="18" customHeight="1">
      <c r="B60" s="368">
        <v>3</v>
      </c>
      <c r="C60" s="374" t="s">
        <v>210</v>
      </c>
      <c r="D60" s="375">
        <v>25824</v>
      </c>
      <c r="E60" s="376">
        <v>1150.8280882125155</v>
      </c>
      <c r="F60" s="375">
        <v>230768</v>
      </c>
      <c r="G60" s="376">
        <v>1339.2985376655345</v>
      </c>
      <c r="H60" s="375">
        <v>82706</v>
      </c>
      <c r="I60" s="376">
        <v>876.7817209150486</v>
      </c>
    </row>
    <row r="61" spans="1:230" s="373" customFormat="1" ht="18" customHeight="1">
      <c r="B61" s="368">
        <v>12</v>
      </c>
      <c r="C61" s="374" t="s">
        <v>208</v>
      </c>
      <c r="D61" s="375">
        <v>15624</v>
      </c>
      <c r="E61" s="376">
        <v>1208.8696742191501</v>
      </c>
      <c r="F61" s="375">
        <v>91906</v>
      </c>
      <c r="G61" s="376">
        <v>1391.4719679890325</v>
      </c>
      <c r="H61" s="375">
        <v>30649</v>
      </c>
      <c r="I61" s="376">
        <v>888.27216581291384</v>
      </c>
    </row>
    <row r="62" spans="1:230" s="373" customFormat="1" ht="18" customHeight="1">
      <c r="B62" s="368">
        <v>46</v>
      </c>
      <c r="C62" s="374" t="s">
        <v>90</v>
      </c>
      <c r="D62" s="375">
        <v>62249</v>
      </c>
      <c r="E62" s="376">
        <v>1216.0183064788189</v>
      </c>
      <c r="F62" s="375">
        <v>363292</v>
      </c>
      <c r="G62" s="376">
        <v>1515.0678730057366</v>
      </c>
      <c r="H62" s="375">
        <v>132387</v>
      </c>
      <c r="I62" s="376">
        <v>940.81244487751803</v>
      </c>
    </row>
    <row r="63" spans="1:230" s="373" customFormat="1" ht="18" hidden="1" customHeight="1">
      <c r="B63" s="368"/>
      <c r="C63" s="374"/>
      <c r="D63" s="375"/>
      <c r="E63" s="376"/>
      <c r="F63" s="375"/>
      <c r="G63" s="376"/>
      <c r="H63" s="375"/>
      <c r="I63" s="376"/>
    </row>
    <row r="64" spans="1:230" s="372" customFormat="1" ht="18" customHeight="1">
      <c r="A64" s="367"/>
      <c r="B64" s="368"/>
      <c r="C64" s="369" t="s">
        <v>91</v>
      </c>
      <c r="D64" s="511">
        <v>31632</v>
      </c>
      <c r="E64" s="512">
        <v>1082.2691929059181</v>
      </c>
      <c r="F64" s="513">
        <v>145203</v>
      </c>
      <c r="G64" s="514">
        <v>1334.3396832710071</v>
      </c>
      <c r="H64" s="515">
        <v>58997</v>
      </c>
      <c r="I64" s="516">
        <v>897.24167974642819</v>
      </c>
      <c r="J64" s="367"/>
      <c r="K64" s="367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7"/>
      <c r="AC64" s="367"/>
      <c r="AD64" s="367"/>
      <c r="AE64" s="367"/>
      <c r="AF64" s="367"/>
      <c r="AG64" s="367"/>
      <c r="AH64" s="367"/>
      <c r="AI64" s="367"/>
      <c r="AJ64" s="367"/>
      <c r="AK64" s="367"/>
      <c r="AL64" s="367"/>
      <c r="AM64" s="367"/>
      <c r="AN64" s="367"/>
      <c r="AO64" s="367"/>
      <c r="AP64" s="367"/>
      <c r="AQ64" s="367"/>
      <c r="AR64" s="367"/>
      <c r="AS64" s="367"/>
      <c r="AT64" s="367"/>
      <c r="AU64" s="367"/>
      <c r="AV64" s="367"/>
      <c r="AW64" s="367"/>
      <c r="AX64" s="367"/>
      <c r="AY64" s="367"/>
      <c r="AZ64" s="367"/>
      <c r="BA64" s="367"/>
      <c r="BB64" s="367"/>
      <c r="BC64" s="367"/>
      <c r="BD64" s="367"/>
      <c r="BE64" s="367"/>
      <c r="BF64" s="367"/>
      <c r="BG64" s="367"/>
      <c r="BH64" s="367"/>
      <c r="BI64" s="367"/>
      <c r="BJ64" s="367"/>
      <c r="BK64" s="367"/>
      <c r="BL64" s="367"/>
      <c r="BM64" s="367"/>
      <c r="BN64" s="367"/>
      <c r="BO64" s="367"/>
      <c r="BP64" s="367"/>
      <c r="BQ64" s="367"/>
      <c r="BR64" s="367"/>
      <c r="BS64" s="367"/>
      <c r="BT64" s="367"/>
      <c r="BU64" s="367"/>
      <c r="BV64" s="367"/>
      <c r="BW64" s="367"/>
      <c r="BX64" s="367"/>
      <c r="BY64" s="367"/>
      <c r="BZ64" s="367"/>
      <c r="CA64" s="367"/>
      <c r="CB64" s="367"/>
      <c r="CC64" s="367"/>
      <c r="CD64" s="367"/>
      <c r="CE64" s="367"/>
      <c r="CF64" s="367"/>
      <c r="CG64" s="367"/>
      <c r="CH64" s="367"/>
      <c r="CI64" s="367"/>
      <c r="CJ64" s="367"/>
      <c r="CK64" s="367"/>
      <c r="CL64" s="367"/>
      <c r="CM64" s="367"/>
      <c r="CN64" s="367"/>
      <c r="CO64" s="367"/>
      <c r="CP64" s="367"/>
      <c r="CQ64" s="367"/>
      <c r="CR64" s="367"/>
      <c r="CS64" s="367"/>
      <c r="CT64" s="367"/>
      <c r="CU64" s="367"/>
      <c r="CV64" s="367"/>
      <c r="CW64" s="367"/>
      <c r="CX64" s="367"/>
      <c r="CY64" s="367"/>
      <c r="CZ64" s="367"/>
      <c r="DA64" s="367"/>
      <c r="DB64" s="367"/>
      <c r="DC64" s="367"/>
      <c r="DD64" s="367"/>
      <c r="DE64" s="367"/>
      <c r="DF64" s="367"/>
      <c r="DG64" s="367"/>
      <c r="DH64" s="367"/>
      <c r="DI64" s="367"/>
      <c r="DJ64" s="367"/>
      <c r="DK64" s="367"/>
      <c r="DL64" s="367"/>
      <c r="DM64" s="367"/>
      <c r="DN64" s="367"/>
      <c r="DO64" s="367"/>
      <c r="DP64" s="367"/>
      <c r="DQ64" s="367"/>
      <c r="DR64" s="367"/>
      <c r="DS64" s="367"/>
      <c r="DT64" s="367"/>
      <c r="DU64" s="367"/>
      <c r="DV64" s="367"/>
      <c r="DW64" s="367"/>
      <c r="DX64" s="367"/>
      <c r="DY64" s="367"/>
      <c r="DZ64" s="367"/>
      <c r="EA64" s="367"/>
      <c r="EB64" s="367"/>
      <c r="EC64" s="367"/>
      <c r="ED64" s="367"/>
      <c r="EE64" s="367"/>
      <c r="EF64" s="367"/>
      <c r="EG64" s="367"/>
      <c r="EH64" s="367"/>
      <c r="EI64" s="367"/>
      <c r="EJ64" s="367"/>
      <c r="EK64" s="367"/>
      <c r="EL64" s="367"/>
      <c r="EM64" s="367"/>
      <c r="EN64" s="367"/>
      <c r="EO64" s="367"/>
      <c r="EP64" s="367"/>
      <c r="EQ64" s="367"/>
      <c r="ER64" s="367"/>
      <c r="ES64" s="367"/>
      <c r="ET64" s="367"/>
      <c r="EU64" s="367"/>
      <c r="EV64" s="367"/>
      <c r="EW64" s="367"/>
      <c r="EX64" s="367"/>
      <c r="EY64" s="367"/>
      <c r="EZ64" s="367"/>
      <c r="FA64" s="367"/>
      <c r="FB64" s="367"/>
      <c r="FC64" s="367"/>
      <c r="FD64" s="367"/>
      <c r="FE64" s="367"/>
      <c r="FF64" s="367"/>
      <c r="FG64" s="367"/>
      <c r="FH64" s="367"/>
      <c r="FI64" s="367"/>
      <c r="FJ64" s="367"/>
      <c r="FK64" s="367"/>
      <c r="FL64" s="367"/>
      <c r="FM64" s="367"/>
      <c r="FN64" s="367"/>
      <c r="FO64" s="367"/>
      <c r="FP64" s="367"/>
      <c r="FQ64" s="367"/>
      <c r="FR64" s="367"/>
      <c r="FS64" s="367"/>
      <c r="FT64" s="367"/>
      <c r="FU64" s="367"/>
      <c r="FV64" s="367"/>
      <c r="FW64" s="367"/>
      <c r="FX64" s="367"/>
      <c r="FY64" s="367"/>
      <c r="FZ64" s="367"/>
      <c r="GA64" s="367"/>
      <c r="GB64" s="367"/>
      <c r="GC64" s="367"/>
      <c r="GD64" s="367"/>
      <c r="GE64" s="367"/>
      <c r="GF64" s="367"/>
      <c r="GG64" s="367"/>
      <c r="GH64" s="367"/>
      <c r="GI64" s="367"/>
      <c r="GJ64" s="367"/>
      <c r="GK64" s="367"/>
      <c r="GL64" s="367"/>
      <c r="GM64" s="367"/>
      <c r="GN64" s="367"/>
      <c r="GO64" s="367"/>
      <c r="GP64" s="367"/>
      <c r="GQ64" s="367"/>
      <c r="GR64" s="367"/>
      <c r="GS64" s="367"/>
      <c r="GT64" s="367"/>
      <c r="GU64" s="367"/>
      <c r="GV64" s="367"/>
      <c r="GW64" s="367"/>
      <c r="GX64" s="367"/>
      <c r="GY64" s="367"/>
      <c r="GZ64" s="367"/>
      <c r="HA64" s="367"/>
      <c r="HB64" s="367"/>
      <c r="HC64" s="367"/>
      <c r="HD64" s="367"/>
      <c r="HE64" s="367"/>
      <c r="HF64" s="367"/>
      <c r="HG64" s="367"/>
      <c r="HH64" s="367"/>
      <c r="HI64" s="367"/>
      <c r="HJ64" s="367"/>
      <c r="HK64" s="367"/>
      <c r="HL64" s="367"/>
      <c r="HM64" s="367"/>
      <c r="HN64" s="367"/>
      <c r="HO64" s="367"/>
      <c r="HP64" s="367"/>
      <c r="HQ64" s="367"/>
      <c r="HR64" s="367"/>
      <c r="HS64" s="367"/>
      <c r="HT64" s="367"/>
      <c r="HU64" s="367"/>
      <c r="HV64" s="367"/>
    </row>
    <row r="65" spans="1:230" s="373" customFormat="1" ht="18" customHeight="1">
      <c r="B65" s="368">
        <v>6</v>
      </c>
      <c r="C65" s="374" t="s">
        <v>92</v>
      </c>
      <c r="D65" s="375">
        <v>20648</v>
      </c>
      <c r="E65" s="376">
        <v>1077.1281944982566</v>
      </c>
      <c r="F65" s="375">
        <v>82266</v>
      </c>
      <c r="G65" s="376">
        <v>1355.2818049984198</v>
      </c>
      <c r="H65" s="375">
        <v>35307</v>
      </c>
      <c r="I65" s="376">
        <v>920.49493584841548</v>
      </c>
    </row>
    <row r="66" spans="1:230" s="373" customFormat="1" ht="18" customHeight="1">
      <c r="B66" s="368">
        <v>10</v>
      </c>
      <c r="C66" s="374" t="s">
        <v>93</v>
      </c>
      <c r="D66" s="375">
        <v>10984</v>
      </c>
      <c r="E66" s="376">
        <v>1091.9333712672978</v>
      </c>
      <c r="F66" s="375">
        <v>62937</v>
      </c>
      <c r="G66" s="376">
        <v>1306.9658874747763</v>
      </c>
      <c r="H66" s="375">
        <v>23690</v>
      </c>
      <c r="I66" s="376">
        <v>862.58559223300983</v>
      </c>
    </row>
    <row r="67" spans="1:230" s="373" customFormat="1" ht="18" hidden="1" customHeight="1">
      <c r="B67" s="368"/>
      <c r="C67" s="374"/>
      <c r="D67" s="375"/>
      <c r="E67" s="376"/>
      <c r="F67" s="375"/>
      <c r="G67" s="376"/>
      <c r="H67" s="375"/>
      <c r="I67" s="376"/>
    </row>
    <row r="68" spans="1:230" s="372" customFormat="1" ht="18" customHeight="1">
      <c r="A68" s="367"/>
      <c r="B68" s="368"/>
      <c r="C68" s="369" t="s">
        <v>94</v>
      </c>
      <c r="D68" s="511">
        <v>85103</v>
      </c>
      <c r="E68" s="512">
        <v>1137.1668454696071</v>
      </c>
      <c r="F68" s="513">
        <v>490945</v>
      </c>
      <c r="G68" s="514">
        <v>1344.6091107354177</v>
      </c>
      <c r="H68" s="515">
        <v>182865</v>
      </c>
      <c r="I68" s="516">
        <v>830.19882076942042</v>
      </c>
      <c r="J68" s="367"/>
      <c r="K68" s="367"/>
      <c r="L68" s="367"/>
      <c r="M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X68" s="367"/>
      <c r="Y68" s="367"/>
      <c r="Z68" s="367"/>
      <c r="AA68" s="367"/>
      <c r="AB68" s="367"/>
      <c r="AC68" s="367"/>
      <c r="AD68" s="367"/>
      <c r="AE68" s="367"/>
      <c r="AF68" s="367"/>
      <c r="AG68" s="367"/>
      <c r="AH68" s="367"/>
      <c r="AI68" s="367"/>
      <c r="AJ68" s="367"/>
      <c r="AK68" s="367"/>
      <c r="AL68" s="367"/>
      <c r="AM68" s="367"/>
      <c r="AN68" s="367"/>
      <c r="AO68" s="367"/>
      <c r="AP68" s="367"/>
      <c r="AQ68" s="367"/>
      <c r="AR68" s="367"/>
      <c r="AS68" s="367"/>
      <c r="AT68" s="367"/>
      <c r="AU68" s="367"/>
      <c r="AV68" s="367"/>
      <c r="AW68" s="367"/>
      <c r="AX68" s="367"/>
      <c r="AY68" s="367"/>
      <c r="AZ68" s="367"/>
      <c r="BA68" s="367"/>
      <c r="BB68" s="367"/>
      <c r="BC68" s="367"/>
      <c r="BD68" s="367"/>
      <c r="BE68" s="367"/>
      <c r="BF68" s="367"/>
      <c r="BG68" s="367"/>
      <c r="BH68" s="367"/>
      <c r="BI68" s="367"/>
      <c r="BJ68" s="367"/>
      <c r="BK68" s="367"/>
      <c r="BL68" s="367"/>
      <c r="BM68" s="367"/>
      <c r="BN68" s="367"/>
      <c r="BO68" s="367"/>
      <c r="BP68" s="367"/>
      <c r="BQ68" s="367"/>
      <c r="BR68" s="367"/>
      <c r="BS68" s="367"/>
      <c r="BT68" s="367"/>
      <c r="BU68" s="367"/>
      <c r="BV68" s="367"/>
      <c r="BW68" s="367"/>
      <c r="BX68" s="367"/>
      <c r="BY68" s="367"/>
      <c r="BZ68" s="367"/>
      <c r="CA68" s="367"/>
      <c r="CB68" s="367"/>
      <c r="CC68" s="367"/>
      <c r="CD68" s="367"/>
      <c r="CE68" s="367"/>
      <c r="CF68" s="367"/>
      <c r="CG68" s="367"/>
      <c r="CH68" s="367"/>
      <c r="CI68" s="367"/>
      <c r="CJ68" s="367"/>
      <c r="CK68" s="367"/>
      <c r="CL68" s="367"/>
      <c r="CM68" s="367"/>
      <c r="CN68" s="367"/>
      <c r="CO68" s="367"/>
      <c r="CP68" s="367"/>
      <c r="CQ68" s="367"/>
      <c r="CR68" s="367"/>
      <c r="CS68" s="367"/>
      <c r="CT68" s="367"/>
      <c r="CU68" s="367"/>
      <c r="CV68" s="367"/>
      <c r="CW68" s="367"/>
      <c r="CX68" s="367"/>
      <c r="CY68" s="367"/>
      <c r="CZ68" s="367"/>
      <c r="DA68" s="367"/>
      <c r="DB68" s="367"/>
      <c r="DC68" s="367"/>
      <c r="DD68" s="367"/>
      <c r="DE68" s="367"/>
      <c r="DF68" s="367"/>
      <c r="DG68" s="367"/>
      <c r="DH68" s="367"/>
      <c r="DI68" s="367"/>
      <c r="DJ68" s="367"/>
      <c r="DK68" s="367"/>
      <c r="DL68" s="367"/>
      <c r="DM68" s="367"/>
      <c r="DN68" s="367"/>
      <c r="DO68" s="367"/>
      <c r="DP68" s="367"/>
      <c r="DQ68" s="367"/>
      <c r="DR68" s="367"/>
      <c r="DS68" s="367"/>
      <c r="DT68" s="367"/>
      <c r="DU68" s="367"/>
      <c r="DV68" s="367"/>
      <c r="DW68" s="367"/>
      <c r="DX68" s="367"/>
      <c r="DY68" s="367"/>
      <c r="DZ68" s="367"/>
      <c r="EA68" s="367"/>
      <c r="EB68" s="367"/>
      <c r="EC68" s="367"/>
      <c r="ED68" s="367"/>
      <c r="EE68" s="367"/>
      <c r="EF68" s="367"/>
      <c r="EG68" s="367"/>
      <c r="EH68" s="367"/>
      <c r="EI68" s="367"/>
      <c r="EJ68" s="367"/>
      <c r="EK68" s="367"/>
      <c r="EL68" s="367"/>
      <c r="EM68" s="367"/>
      <c r="EN68" s="367"/>
      <c r="EO68" s="367"/>
      <c r="EP68" s="367"/>
      <c r="EQ68" s="367"/>
      <c r="ER68" s="367"/>
      <c r="ES68" s="367"/>
      <c r="ET68" s="367"/>
      <c r="EU68" s="367"/>
      <c r="EV68" s="367"/>
      <c r="EW68" s="367"/>
      <c r="EX68" s="367"/>
      <c r="EY68" s="367"/>
      <c r="EZ68" s="367"/>
      <c r="FA68" s="367"/>
      <c r="FB68" s="367"/>
      <c r="FC68" s="367"/>
      <c r="FD68" s="367"/>
      <c r="FE68" s="367"/>
      <c r="FF68" s="367"/>
      <c r="FG68" s="367"/>
      <c r="FH68" s="367"/>
      <c r="FI68" s="367"/>
      <c r="FJ68" s="367"/>
      <c r="FK68" s="367"/>
      <c r="FL68" s="367"/>
      <c r="FM68" s="367"/>
      <c r="FN68" s="367"/>
      <c r="FO68" s="367"/>
      <c r="FP68" s="367"/>
      <c r="FQ68" s="367"/>
      <c r="FR68" s="367"/>
      <c r="FS68" s="367"/>
      <c r="FT68" s="367"/>
      <c r="FU68" s="367"/>
      <c r="FV68" s="367"/>
      <c r="FW68" s="367"/>
      <c r="FX68" s="367"/>
      <c r="FY68" s="367"/>
      <c r="FZ68" s="367"/>
      <c r="GA68" s="367"/>
      <c r="GB68" s="367"/>
      <c r="GC68" s="367"/>
      <c r="GD68" s="367"/>
      <c r="GE68" s="367"/>
      <c r="GF68" s="367"/>
      <c r="GG68" s="367"/>
      <c r="GH68" s="367"/>
      <c r="GI68" s="367"/>
      <c r="GJ68" s="367"/>
      <c r="GK68" s="367"/>
      <c r="GL68" s="367"/>
      <c r="GM68" s="367"/>
      <c r="GN68" s="367"/>
      <c r="GO68" s="367"/>
      <c r="GP68" s="367"/>
      <c r="GQ68" s="367"/>
      <c r="GR68" s="367"/>
      <c r="GS68" s="367"/>
      <c r="GT68" s="367"/>
      <c r="GU68" s="367"/>
      <c r="GV68" s="367"/>
      <c r="GW68" s="367"/>
      <c r="GX68" s="367"/>
      <c r="GY68" s="367"/>
      <c r="GZ68" s="367"/>
      <c r="HA68" s="367"/>
      <c r="HB68" s="367"/>
      <c r="HC68" s="367"/>
      <c r="HD68" s="367"/>
      <c r="HE68" s="367"/>
      <c r="HF68" s="367"/>
      <c r="HG68" s="367"/>
      <c r="HH68" s="367"/>
      <c r="HI68" s="367"/>
      <c r="HJ68" s="367"/>
      <c r="HK68" s="367"/>
      <c r="HL68" s="367"/>
      <c r="HM68" s="367"/>
      <c r="HN68" s="367"/>
      <c r="HO68" s="367"/>
      <c r="HP68" s="367"/>
      <c r="HQ68" s="367"/>
      <c r="HR68" s="367"/>
      <c r="HS68" s="367"/>
      <c r="HT68" s="367"/>
      <c r="HU68" s="367"/>
      <c r="HV68" s="367"/>
    </row>
    <row r="69" spans="1:230" s="373" customFormat="1" ht="18" customHeight="1">
      <c r="B69" s="368">
        <v>15</v>
      </c>
      <c r="C69" s="374" t="s">
        <v>200</v>
      </c>
      <c r="D69" s="375">
        <v>32189</v>
      </c>
      <c r="E69" s="376">
        <v>1139.1742952561435</v>
      </c>
      <c r="F69" s="375">
        <v>194607</v>
      </c>
      <c r="G69" s="376">
        <v>1414.1692942186048</v>
      </c>
      <c r="H69" s="375">
        <v>73666</v>
      </c>
      <c r="I69" s="376">
        <v>877.70967732739678</v>
      </c>
    </row>
    <row r="70" spans="1:230" s="373" customFormat="1" ht="18" customHeight="1">
      <c r="B70" s="368">
        <v>27</v>
      </c>
      <c r="C70" s="374" t="s">
        <v>95</v>
      </c>
      <c r="D70" s="375">
        <v>12556</v>
      </c>
      <c r="E70" s="376">
        <v>1126.2936062440267</v>
      </c>
      <c r="F70" s="375">
        <v>70156</v>
      </c>
      <c r="G70" s="376">
        <v>1226.1027842237302</v>
      </c>
      <c r="H70" s="375">
        <v>26191</v>
      </c>
      <c r="I70" s="376">
        <v>728.06266236493457</v>
      </c>
    </row>
    <row r="71" spans="1:230" s="373" customFormat="1" ht="18" customHeight="1">
      <c r="B71" s="368">
        <v>32</v>
      </c>
      <c r="C71" s="374" t="s">
        <v>207</v>
      </c>
      <c r="D71" s="375">
        <v>13572</v>
      </c>
      <c r="E71" s="376">
        <v>1145.3779951370468</v>
      </c>
      <c r="F71" s="375">
        <v>67320</v>
      </c>
      <c r="G71" s="376">
        <v>1128.803965983363</v>
      </c>
      <c r="H71" s="375">
        <v>24569</v>
      </c>
      <c r="I71" s="376">
        <v>714.92312955350246</v>
      </c>
    </row>
    <row r="72" spans="1:230" s="373" customFormat="1" ht="18" customHeight="1">
      <c r="B72" s="368">
        <v>36</v>
      </c>
      <c r="C72" s="374" t="s">
        <v>96</v>
      </c>
      <c r="D72" s="375">
        <v>26786</v>
      </c>
      <c r="E72" s="376">
        <v>1135.6908829239155</v>
      </c>
      <c r="F72" s="375">
        <v>158862</v>
      </c>
      <c r="G72" s="376">
        <v>1403.1821713814506</v>
      </c>
      <c r="H72" s="375">
        <v>58439</v>
      </c>
      <c r="I72" s="376">
        <v>864.5478312428346</v>
      </c>
    </row>
    <row r="73" spans="1:230" s="373" customFormat="1" ht="18" hidden="1" customHeight="1">
      <c r="B73" s="368"/>
      <c r="C73" s="374"/>
      <c r="D73" s="375"/>
      <c r="E73" s="376"/>
      <c r="F73" s="375"/>
      <c r="G73" s="376"/>
      <c r="H73" s="375"/>
      <c r="I73" s="376"/>
    </row>
    <row r="74" spans="1:230" s="372" customFormat="1" ht="18" customHeight="1">
      <c r="A74" s="367"/>
      <c r="B74" s="368">
        <v>28</v>
      </c>
      <c r="C74" s="369" t="s">
        <v>97</v>
      </c>
      <c r="D74" s="511">
        <v>98725</v>
      </c>
      <c r="E74" s="512">
        <v>1354.603047252469</v>
      </c>
      <c r="F74" s="513">
        <v>880359</v>
      </c>
      <c r="G74" s="514">
        <v>1787.3737371231507</v>
      </c>
      <c r="H74" s="515">
        <v>274336</v>
      </c>
      <c r="I74" s="516">
        <v>1100.4496714612737</v>
      </c>
      <c r="J74" s="367"/>
      <c r="K74" s="367"/>
      <c r="L74" s="367"/>
      <c r="M74" s="367"/>
      <c r="N74" s="367"/>
      <c r="O74" s="367"/>
      <c r="P74" s="367"/>
      <c r="Q74" s="367"/>
      <c r="R74" s="367"/>
      <c r="S74" s="367"/>
      <c r="T74" s="367"/>
      <c r="U74" s="367"/>
      <c r="V74" s="367"/>
      <c r="W74" s="367"/>
      <c r="X74" s="367"/>
      <c r="Y74" s="367"/>
      <c r="Z74" s="367"/>
      <c r="AA74" s="367"/>
      <c r="AB74" s="367"/>
      <c r="AC74" s="367"/>
      <c r="AD74" s="367"/>
      <c r="AE74" s="367"/>
      <c r="AF74" s="367"/>
      <c r="AG74" s="367"/>
      <c r="AH74" s="367"/>
      <c r="AI74" s="367"/>
      <c r="AJ74" s="367"/>
      <c r="AK74" s="367"/>
      <c r="AL74" s="367"/>
      <c r="AM74" s="367"/>
      <c r="AN74" s="367"/>
      <c r="AO74" s="367"/>
      <c r="AP74" s="367"/>
      <c r="AQ74" s="367"/>
      <c r="AR74" s="367"/>
      <c r="AS74" s="367"/>
      <c r="AT74" s="367"/>
      <c r="AU74" s="367"/>
      <c r="AV74" s="367"/>
      <c r="AW74" s="367"/>
      <c r="AX74" s="367"/>
      <c r="AY74" s="367"/>
      <c r="AZ74" s="367"/>
      <c r="BA74" s="367"/>
      <c r="BB74" s="367"/>
      <c r="BC74" s="367"/>
      <c r="BD74" s="367"/>
      <c r="BE74" s="367"/>
      <c r="BF74" s="367"/>
      <c r="BG74" s="367"/>
      <c r="BH74" s="367"/>
      <c r="BI74" s="367"/>
      <c r="BJ74" s="367"/>
      <c r="BK74" s="367"/>
      <c r="BL74" s="367"/>
      <c r="BM74" s="367"/>
      <c r="BN74" s="367"/>
      <c r="BO74" s="367"/>
      <c r="BP74" s="367"/>
      <c r="BQ74" s="367"/>
      <c r="BR74" s="367"/>
      <c r="BS74" s="367"/>
      <c r="BT74" s="367"/>
      <c r="BU74" s="367"/>
      <c r="BV74" s="367"/>
      <c r="BW74" s="367"/>
      <c r="BX74" s="367"/>
      <c r="BY74" s="367"/>
      <c r="BZ74" s="367"/>
      <c r="CA74" s="367"/>
      <c r="CB74" s="367"/>
      <c r="CC74" s="367"/>
      <c r="CD74" s="367"/>
      <c r="CE74" s="367"/>
      <c r="CF74" s="367"/>
      <c r="CG74" s="367"/>
      <c r="CH74" s="367"/>
      <c r="CI74" s="367"/>
      <c r="CJ74" s="367"/>
      <c r="CK74" s="367"/>
      <c r="CL74" s="367"/>
      <c r="CM74" s="367"/>
      <c r="CN74" s="367"/>
      <c r="CO74" s="367"/>
      <c r="CP74" s="367"/>
      <c r="CQ74" s="367"/>
      <c r="CR74" s="367"/>
      <c r="CS74" s="367"/>
      <c r="CT74" s="367"/>
      <c r="CU74" s="367"/>
      <c r="CV74" s="367"/>
      <c r="CW74" s="367"/>
      <c r="CX74" s="367"/>
      <c r="CY74" s="367"/>
      <c r="CZ74" s="367"/>
      <c r="DA74" s="367"/>
      <c r="DB74" s="367"/>
      <c r="DC74" s="367"/>
      <c r="DD74" s="367"/>
      <c r="DE74" s="367"/>
      <c r="DF74" s="367"/>
      <c r="DG74" s="367"/>
      <c r="DH74" s="367"/>
      <c r="DI74" s="367"/>
      <c r="DJ74" s="367"/>
      <c r="DK74" s="367"/>
      <c r="DL74" s="367"/>
      <c r="DM74" s="367"/>
      <c r="DN74" s="367"/>
      <c r="DO74" s="367"/>
      <c r="DP74" s="367"/>
      <c r="DQ74" s="367"/>
      <c r="DR74" s="367"/>
      <c r="DS74" s="367"/>
      <c r="DT74" s="367"/>
      <c r="DU74" s="367"/>
      <c r="DV74" s="367"/>
      <c r="DW74" s="367"/>
      <c r="DX74" s="367"/>
      <c r="DY74" s="367"/>
      <c r="DZ74" s="367"/>
      <c r="EA74" s="367"/>
      <c r="EB74" s="367"/>
      <c r="EC74" s="367"/>
      <c r="ED74" s="367"/>
      <c r="EE74" s="367"/>
      <c r="EF74" s="367"/>
      <c r="EG74" s="367"/>
      <c r="EH74" s="367"/>
      <c r="EI74" s="367"/>
      <c r="EJ74" s="367"/>
      <c r="EK74" s="367"/>
      <c r="EL74" s="367"/>
      <c r="EM74" s="367"/>
      <c r="EN74" s="367"/>
      <c r="EO74" s="367"/>
      <c r="EP74" s="367"/>
      <c r="EQ74" s="367"/>
      <c r="ER74" s="367"/>
      <c r="ES74" s="367"/>
      <c r="ET74" s="367"/>
      <c r="EU74" s="367"/>
      <c r="EV74" s="367"/>
      <c r="EW74" s="367"/>
      <c r="EX74" s="367"/>
      <c r="EY74" s="367"/>
      <c r="EZ74" s="367"/>
      <c r="FA74" s="367"/>
      <c r="FB74" s="367"/>
      <c r="FC74" s="367"/>
      <c r="FD74" s="367"/>
      <c r="FE74" s="367"/>
      <c r="FF74" s="367"/>
      <c r="FG74" s="367"/>
      <c r="FH74" s="367"/>
      <c r="FI74" s="367"/>
      <c r="FJ74" s="367"/>
      <c r="FK74" s="367"/>
      <c r="FL74" s="367"/>
      <c r="FM74" s="367"/>
      <c r="FN74" s="367"/>
      <c r="FO74" s="367"/>
      <c r="FP74" s="367"/>
      <c r="FQ74" s="367"/>
      <c r="FR74" s="367"/>
      <c r="FS74" s="367"/>
      <c r="FT74" s="367"/>
      <c r="FU74" s="367"/>
      <c r="FV74" s="367"/>
      <c r="FW74" s="367"/>
      <c r="FX74" s="367"/>
      <c r="FY74" s="367"/>
      <c r="FZ74" s="367"/>
      <c r="GA74" s="367"/>
      <c r="GB74" s="367"/>
      <c r="GC74" s="367"/>
      <c r="GD74" s="367"/>
      <c r="GE74" s="367"/>
      <c r="GF74" s="367"/>
      <c r="GG74" s="367"/>
      <c r="GH74" s="367"/>
      <c r="GI74" s="367"/>
      <c r="GJ74" s="367"/>
      <c r="GK74" s="367"/>
      <c r="GL74" s="367"/>
      <c r="GM74" s="367"/>
      <c r="GN74" s="367"/>
      <c r="GO74" s="367"/>
      <c r="GP74" s="367"/>
      <c r="GQ74" s="367"/>
      <c r="GR74" s="367"/>
      <c r="GS74" s="367"/>
      <c r="GT74" s="367"/>
      <c r="GU74" s="367"/>
      <c r="GV74" s="367"/>
      <c r="GW74" s="367"/>
      <c r="GX74" s="367"/>
      <c r="GY74" s="367"/>
      <c r="GZ74" s="367"/>
      <c r="HA74" s="367"/>
      <c r="HB74" s="367"/>
      <c r="HC74" s="367"/>
      <c r="HD74" s="367"/>
      <c r="HE74" s="367"/>
      <c r="HF74" s="367"/>
      <c r="HG74" s="367"/>
      <c r="HH74" s="367"/>
      <c r="HI74" s="367"/>
      <c r="HJ74" s="367"/>
      <c r="HK74" s="367"/>
      <c r="HL74" s="367"/>
      <c r="HM74" s="367"/>
      <c r="HN74" s="367"/>
      <c r="HO74" s="367"/>
      <c r="HP74" s="367"/>
      <c r="HQ74" s="367"/>
      <c r="HR74" s="367"/>
      <c r="HS74" s="367"/>
      <c r="HT74" s="367"/>
      <c r="HU74" s="367"/>
      <c r="HV74" s="367"/>
    </row>
    <row r="75" spans="1:230" s="372" customFormat="1" ht="18" hidden="1" customHeight="1">
      <c r="A75" s="367"/>
      <c r="B75" s="368"/>
      <c r="C75" s="369"/>
      <c r="D75" s="511"/>
      <c r="E75" s="512"/>
      <c r="F75" s="513"/>
      <c r="G75" s="514"/>
      <c r="H75" s="515"/>
      <c r="I75" s="516"/>
      <c r="J75" s="367"/>
      <c r="K75" s="367"/>
      <c r="L75" s="367"/>
      <c r="M75" s="367"/>
      <c r="N75" s="367"/>
      <c r="O75" s="367"/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7"/>
      <c r="BB75" s="367"/>
      <c r="BC75" s="367"/>
      <c r="BD75" s="367"/>
      <c r="BE75" s="367"/>
      <c r="BF75" s="367"/>
      <c r="BG75" s="367"/>
      <c r="BH75" s="367"/>
      <c r="BI75" s="367"/>
      <c r="BJ75" s="367"/>
      <c r="BK75" s="367"/>
      <c r="BL75" s="367"/>
      <c r="BM75" s="367"/>
      <c r="BN75" s="367"/>
      <c r="BO75" s="367"/>
      <c r="BP75" s="367"/>
      <c r="BQ75" s="367"/>
      <c r="BR75" s="367"/>
      <c r="BS75" s="367"/>
      <c r="BT75" s="367"/>
      <c r="BU75" s="367"/>
      <c r="BV75" s="367"/>
      <c r="BW75" s="367"/>
      <c r="BX75" s="367"/>
      <c r="BY75" s="367"/>
      <c r="BZ75" s="367"/>
      <c r="CA75" s="367"/>
      <c r="CB75" s="367"/>
      <c r="CC75" s="367"/>
      <c r="CD75" s="367"/>
      <c r="CE75" s="367"/>
      <c r="CF75" s="367"/>
      <c r="CG75" s="367"/>
      <c r="CH75" s="367"/>
      <c r="CI75" s="367"/>
      <c r="CJ75" s="367"/>
      <c r="CK75" s="367"/>
      <c r="CL75" s="367"/>
      <c r="CM75" s="367"/>
      <c r="CN75" s="367"/>
      <c r="CO75" s="367"/>
      <c r="CP75" s="367"/>
      <c r="CQ75" s="367"/>
      <c r="CR75" s="367"/>
      <c r="CS75" s="367"/>
      <c r="CT75" s="367"/>
      <c r="CU75" s="367"/>
      <c r="CV75" s="367"/>
      <c r="CW75" s="367"/>
      <c r="CX75" s="367"/>
      <c r="CY75" s="367"/>
      <c r="CZ75" s="367"/>
      <c r="DA75" s="367"/>
      <c r="DB75" s="367"/>
      <c r="DC75" s="367"/>
      <c r="DD75" s="367"/>
      <c r="DE75" s="367"/>
      <c r="DF75" s="367"/>
      <c r="DG75" s="367"/>
      <c r="DH75" s="367"/>
      <c r="DI75" s="367"/>
      <c r="DJ75" s="367"/>
      <c r="DK75" s="367"/>
      <c r="DL75" s="367"/>
      <c r="DM75" s="367"/>
      <c r="DN75" s="367"/>
      <c r="DO75" s="367"/>
      <c r="DP75" s="367"/>
      <c r="DQ75" s="367"/>
      <c r="DR75" s="367"/>
      <c r="DS75" s="367"/>
      <c r="DT75" s="367"/>
      <c r="DU75" s="367"/>
      <c r="DV75" s="367"/>
      <c r="DW75" s="367"/>
      <c r="DX75" s="367"/>
      <c r="DY75" s="367"/>
      <c r="DZ75" s="367"/>
      <c r="EA75" s="367"/>
      <c r="EB75" s="367"/>
      <c r="EC75" s="367"/>
      <c r="ED75" s="367"/>
      <c r="EE75" s="367"/>
      <c r="EF75" s="367"/>
      <c r="EG75" s="367"/>
      <c r="EH75" s="367"/>
      <c r="EI75" s="367"/>
      <c r="EJ75" s="367"/>
      <c r="EK75" s="367"/>
      <c r="EL75" s="367"/>
      <c r="EM75" s="367"/>
      <c r="EN75" s="367"/>
      <c r="EO75" s="367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367"/>
      <c r="FM75" s="367"/>
      <c r="FN75" s="367"/>
      <c r="FO75" s="367"/>
      <c r="FP75" s="367"/>
      <c r="FQ75" s="367"/>
      <c r="FR75" s="367"/>
      <c r="FS75" s="367"/>
      <c r="FT75" s="367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  <c r="HJ75" s="367"/>
      <c r="HK75" s="367"/>
      <c r="HL75" s="367"/>
      <c r="HM75" s="367"/>
      <c r="HN75" s="367"/>
      <c r="HO75" s="367"/>
      <c r="HP75" s="367"/>
      <c r="HQ75" s="367"/>
      <c r="HR75" s="367"/>
      <c r="HS75" s="367"/>
      <c r="HT75" s="367"/>
      <c r="HU75" s="367"/>
      <c r="HV75" s="367"/>
    </row>
    <row r="76" spans="1:230" s="372" customFormat="1" ht="18" customHeight="1">
      <c r="A76" s="367"/>
      <c r="B76" s="368">
        <v>30</v>
      </c>
      <c r="C76" s="369" t="s">
        <v>98</v>
      </c>
      <c r="D76" s="511">
        <v>32652</v>
      </c>
      <c r="E76" s="512">
        <v>1142.7640928580179</v>
      </c>
      <c r="F76" s="513">
        <v>162068</v>
      </c>
      <c r="G76" s="514">
        <v>1414.2484487375671</v>
      </c>
      <c r="H76" s="515">
        <v>62395</v>
      </c>
      <c r="I76" s="516">
        <v>901.43715281673212</v>
      </c>
      <c r="J76" s="367"/>
      <c r="K76" s="367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  <c r="BD76" s="367"/>
      <c r="BE76" s="367"/>
      <c r="BF76" s="367"/>
      <c r="BG76" s="367"/>
      <c r="BH76" s="367"/>
      <c r="BI76" s="367"/>
      <c r="BJ76" s="367"/>
      <c r="BK76" s="367"/>
      <c r="BL76" s="367"/>
      <c r="BM76" s="367"/>
      <c r="BN76" s="367"/>
      <c r="BO76" s="367"/>
      <c r="BP76" s="367"/>
      <c r="BQ76" s="367"/>
      <c r="BR76" s="367"/>
      <c r="BS76" s="367"/>
      <c r="BT76" s="367"/>
      <c r="BU76" s="367"/>
      <c r="BV76" s="367"/>
      <c r="BW76" s="367"/>
      <c r="BX76" s="367"/>
      <c r="BY76" s="367"/>
      <c r="BZ76" s="367"/>
      <c r="CA76" s="367"/>
      <c r="CB76" s="367"/>
      <c r="CC76" s="367"/>
      <c r="CD76" s="367"/>
      <c r="CE76" s="367"/>
      <c r="CF76" s="367"/>
      <c r="CG76" s="367"/>
      <c r="CH76" s="367"/>
      <c r="CI76" s="367"/>
      <c r="CJ76" s="367"/>
      <c r="CK76" s="367"/>
      <c r="CL76" s="367"/>
      <c r="CM76" s="367"/>
      <c r="CN76" s="367"/>
      <c r="CO76" s="367"/>
      <c r="CP76" s="367"/>
      <c r="CQ76" s="367"/>
      <c r="CR76" s="367"/>
      <c r="CS76" s="367"/>
      <c r="CT76" s="367"/>
      <c r="CU76" s="367"/>
      <c r="CV76" s="367"/>
      <c r="CW76" s="367"/>
      <c r="CX76" s="367"/>
      <c r="CY76" s="367"/>
      <c r="CZ76" s="367"/>
      <c r="DA76" s="367"/>
      <c r="DB76" s="367"/>
      <c r="DC76" s="367"/>
      <c r="DD76" s="367"/>
      <c r="DE76" s="367"/>
      <c r="DF76" s="367"/>
      <c r="DG76" s="367"/>
      <c r="DH76" s="367"/>
      <c r="DI76" s="367"/>
      <c r="DJ76" s="367"/>
      <c r="DK76" s="367"/>
      <c r="DL76" s="367"/>
      <c r="DM76" s="367"/>
      <c r="DN76" s="367"/>
      <c r="DO76" s="367"/>
      <c r="DP76" s="367"/>
      <c r="DQ76" s="367"/>
      <c r="DR76" s="367"/>
      <c r="DS76" s="367"/>
      <c r="DT76" s="367"/>
      <c r="DU76" s="367"/>
      <c r="DV76" s="367"/>
      <c r="DW76" s="367"/>
      <c r="DX76" s="367"/>
      <c r="DY76" s="367"/>
      <c r="DZ76" s="367"/>
      <c r="EA76" s="367"/>
      <c r="EB76" s="367"/>
      <c r="EC76" s="367"/>
      <c r="ED76" s="367"/>
      <c r="EE76" s="367"/>
      <c r="EF76" s="367"/>
      <c r="EG76" s="367"/>
      <c r="EH76" s="367"/>
      <c r="EI76" s="367"/>
      <c r="EJ76" s="367"/>
      <c r="EK76" s="367"/>
      <c r="EL76" s="367"/>
      <c r="EM76" s="367"/>
      <c r="EN76" s="367"/>
      <c r="EO76" s="367"/>
      <c r="EP76" s="367"/>
      <c r="EQ76" s="367"/>
      <c r="ER76" s="367"/>
      <c r="ES76" s="367"/>
      <c r="ET76" s="367"/>
      <c r="EU76" s="367"/>
      <c r="EV76" s="367"/>
      <c r="EW76" s="367"/>
      <c r="EX76" s="367"/>
      <c r="EY76" s="367"/>
      <c r="EZ76" s="367"/>
      <c r="FA76" s="367"/>
      <c r="FB76" s="367"/>
      <c r="FC76" s="367"/>
      <c r="FD76" s="367"/>
      <c r="FE76" s="367"/>
      <c r="FF76" s="367"/>
      <c r="FG76" s="367"/>
      <c r="FH76" s="367"/>
      <c r="FI76" s="367"/>
      <c r="FJ76" s="367"/>
      <c r="FK76" s="367"/>
      <c r="FL76" s="367"/>
      <c r="FM76" s="367"/>
      <c r="FN76" s="367"/>
      <c r="FO76" s="367"/>
      <c r="FP76" s="367"/>
      <c r="FQ76" s="367"/>
      <c r="FR76" s="367"/>
      <c r="FS76" s="367"/>
      <c r="FT76" s="367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  <c r="HJ76" s="367"/>
      <c r="HK76" s="367"/>
      <c r="HL76" s="367"/>
      <c r="HM76" s="367"/>
      <c r="HN76" s="367"/>
      <c r="HO76" s="367"/>
      <c r="HP76" s="367"/>
      <c r="HQ76" s="367"/>
      <c r="HR76" s="367"/>
      <c r="HS76" s="367"/>
      <c r="HT76" s="367"/>
      <c r="HU76" s="367"/>
      <c r="HV76" s="367"/>
    </row>
    <row r="77" spans="1:230" s="372" customFormat="1" ht="18" hidden="1" customHeight="1">
      <c r="A77" s="367"/>
      <c r="B77" s="368"/>
      <c r="C77" s="369"/>
      <c r="D77" s="511"/>
      <c r="E77" s="512"/>
      <c r="F77" s="513"/>
      <c r="G77" s="514"/>
      <c r="H77" s="515"/>
      <c r="I77" s="516"/>
      <c r="J77" s="367"/>
      <c r="K77" s="367"/>
      <c r="L77" s="367"/>
      <c r="M77" s="367"/>
      <c r="N77" s="367"/>
      <c r="O77" s="367"/>
      <c r="P77" s="367"/>
      <c r="Q77" s="367"/>
      <c r="R77" s="367"/>
      <c r="S77" s="367"/>
      <c r="T77" s="367"/>
      <c r="U77" s="367"/>
      <c r="V77" s="367"/>
      <c r="W77" s="367"/>
      <c r="X77" s="367"/>
      <c r="Y77" s="367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  <c r="AU77" s="367"/>
      <c r="AV77" s="367"/>
      <c r="AW77" s="367"/>
      <c r="AX77" s="367"/>
      <c r="AY77" s="367"/>
      <c r="AZ77" s="367"/>
      <c r="BA77" s="367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7"/>
      <c r="BQ77" s="367"/>
      <c r="BR77" s="367"/>
      <c r="BS77" s="367"/>
      <c r="BT77" s="367"/>
      <c r="BU77" s="367"/>
      <c r="BV77" s="367"/>
      <c r="BW77" s="367"/>
      <c r="BX77" s="367"/>
      <c r="BY77" s="367"/>
      <c r="BZ77" s="367"/>
      <c r="CA77" s="367"/>
      <c r="CB77" s="367"/>
      <c r="CC77" s="367"/>
      <c r="CD77" s="367"/>
      <c r="CE77" s="367"/>
      <c r="CF77" s="367"/>
      <c r="CG77" s="367"/>
      <c r="CH77" s="367"/>
      <c r="CI77" s="367"/>
      <c r="CJ77" s="367"/>
      <c r="CK77" s="367"/>
      <c r="CL77" s="367"/>
      <c r="CM77" s="367"/>
      <c r="CN77" s="367"/>
      <c r="CO77" s="367"/>
      <c r="CP77" s="367"/>
      <c r="CQ77" s="367"/>
      <c r="CR77" s="367"/>
      <c r="CS77" s="367"/>
      <c r="CT77" s="367"/>
      <c r="CU77" s="367"/>
      <c r="CV77" s="367"/>
      <c r="CW77" s="367"/>
      <c r="CX77" s="367"/>
      <c r="CY77" s="367"/>
      <c r="CZ77" s="367"/>
      <c r="DA77" s="367"/>
      <c r="DB77" s="367"/>
      <c r="DC77" s="367"/>
      <c r="DD77" s="367"/>
      <c r="DE77" s="367"/>
      <c r="DF77" s="367"/>
      <c r="DG77" s="367"/>
      <c r="DH77" s="367"/>
      <c r="DI77" s="367"/>
      <c r="DJ77" s="367"/>
      <c r="DK77" s="367"/>
      <c r="DL77" s="367"/>
      <c r="DM77" s="367"/>
      <c r="DN77" s="367"/>
      <c r="DO77" s="367"/>
      <c r="DP77" s="367"/>
      <c r="DQ77" s="367"/>
      <c r="DR77" s="367"/>
      <c r="DS77" s="367"/>
      <c r="DT77" s="367"/>
      <c r="DU77" s="367"/>
      <c r="DV77" s="367"/>
      <c r="DW77" s="367"/>
      <c r="DX77" s="367"/>
      <c r="DY77" s="367"/>
      <c r="DZ77" s="367"/>
      <c r="EA77" s="367"/>
      <c r="EB77" s="367"/>
      <c r="EC77" s="367"/>
      <c r="ED77" s="367"/>
      <c r="EE77" s="367"/>
      <c r="EF77" s="367"/>
      <c r="EG77" s="367"/>
      <c r="EH77" s="367"/>
      <c r="EI77" s="367"/>
      <c r="EJ77" s="367"/>
      <c r="EK77" s="367"/>
      <c r="EL77" s="367"/>
      <c r="EM77" s="367"/>
      <c r="EN77" s="367"/>
      <c r="EO77" s="367"/>
      <c r="EP77" s="367"/>
      <c r="EQ77" s="367"/>
      <c r="ER77" s="367"/>
      <c r="ES77" s="367"/>
      <c r="ET77" s="367"/>
      <c r="EU77" s="367"/>
      <c r="EV77" s="367"/>
      <c r="EW77" s="367"/>
      <c r="EX77" s="367"/>
      <c r="EY77" s="367"/>
      <c r="EZ77" s="367"/>
      <c r="FA77" s="367"/>
      <c r="FB77" s="367"/>
      <c r="FC77" s="367"/>
      <c r="FD77" s="367"/>
      <c r="FE77" s="367"/>
      <c r="FF77" s="367"/>
      <c r="FG77" s="367"/>
      <c r="FH77" s="367"/>
      <c r="FI77" s="367"/>
      <c r="FJ77" s="367"/>
      <c r="FK77" s="367"/>
      <c r="FL77" s="367"/>
      <c r="FM77" s="367"/>
      <c r="FN77" s="367"/>
      <c r="FO77" s="367"/>
      <c r="FP77" s="367"/>
      <c r="FQ77" s="367"/>
      <c r="FR77" s="367"/>
      <c r="FS77" s="367"/>
      <c r="FT77" s="367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/>
      <c r="HA77" s="367"/>
      <c r="HB77" s="367"/>
      <c r="HC77" s="367"/>
      <c r="HD77" s="367"/>
      <c r="HE77" s="367"/>
      <c r="HF77" s="367"/>
      <c r="HG77" s="367"/>
      <c r="HH77" s="367"/>
      <c r="HI77" s="367"/>
      <c r="HJ77" s="367"/>
      <c r="HK77" s="367"/>
      <c r="HL77" s="367"/>
      <c r="HM77" s="367"/>
      <c r="HN77" s="367"/>
      <c r="HO77" s="367"/>
      <c r="HP77" s="367"/>
      <c r="HQ77" s="367"/>
      <c r="HR77" s="367"/>
      <c r="HS77" s="367"/>
      <c r="HT77" s="367"/>
      <c r="HU77" s="367"/>
      <c r="HV77" s="367"/>
    </row>
    <row r="78" spans="1:230" s="372" customFormat="1" ht="18" customHeight="1">
      <c r="A78" s="367"/>
      <c r="B78" s="368">
        <v>31</v>
      </c>
      <c r="C78" s="369" t="s">
        <v>99</v>
      </c>
      <c r="D78" s="511">
        <v>10569</v>
      </c>
      <c r="E78" s="512">
        <v>1483.7890585675088</v>
      </c>
      <c r="F78" s="513">
        <v>103667</v>
      </c>
      <c r="G78" s="514">
        <v>1746.7821491892309</v>
      </c>
      <c r="H78" s="515">
        <v>30092</v>
      </c>
      <c r="I78" s="516">
        <v>1070.10833543799</v>
      </c>
      <c r="J78" s="367"/>
      <c r="K78" s="367"/>
      <c r="L78" s="367"/>
      <c r="M78" s="367"/>
      <c r="N78" s="367"/>
      <c r="O78" s="367"/>
      <c r="P78" s="367"/>
      <c r="Q78" s="367"/>
      <c r="R78" s="367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  <c r="BR78" s="367"/>
      <c r="BS78" s="367"/>
      <c r="BT78" s="367"/>
      <c r="BU78" s="367"/>
      <c r="BV78" s="367"/>
      <c r="BW78" s="367"/>
      <c r="BX78" s="367"/>
      <c r="BY78" s="367"/>
      <c r="BZ78" s="367"/>
      <c r="CA78" s="367"/>
      <c r="CB78" s="367"/>
      <c r="CC78" s="367"/>
      <c r="CD78" s="367"/>
      <c r="CE78" s="367"/>
      <c r="CF78" s="367"/>
      <c r="CG78" s="367"/>
      <c r="CH78" s="367"/>
      <c r="CI78" s="367"/>
      <c r="CJ78" s="367"/>
      <c r="CK78" s="367"/>
      <c r="CL78" s="367"/>
      <c r="CM78" s="367"/>
      <c r="CN78" s="367"/>
      <c r="CO78" s="367"/>
      <c r="CP78" s="367"/>
      <c r="CQ78" s="367"/>
      <c r="CR78" s="367"/>
      <c r="CS78" s="367"/>
      <c r="CT78" s="367"/>
      <c r="CU78" s="367"/>
      <c r="CV78" s="367"/>
      <c r="CW78" s="367"/>
      <c r="CX78" s="367"/>
      <c r="CY78" s="367"/>
      <c r="CZ78" s="367"/>
      <c r="DA78" s="367"/>
      <c r="DB78" s="367"/>
      <c r="DC78" s="367"/>
      <c r="DD78" s="367"/>
      <c r="DE78" s="367"/>
      <c r="DF78" s="367"/>
      <c r="DG78" s="367"/>
      <c r="DH78" s="367"/>
      <c r="DI78" s="367"/>
      <c r="DJ78" s="367"/>
      <c r="DK78" s="367"/>
      <c r="DL78" s="367"/>
      <c r="DM78" s="367"/>
      <c r="DN78" s="367"/>
      <c r="DO78" s="367"/>
      <c r="DP78" s="367"/>
      <c r="DQ78" s="367"/>
      <c r="DR78" s="367"/>
      <c r="DS78" s="367"/>
      <c r="DT78" s="367"/>
      <c r="DU78" s="367"/>
      <c r="DV78" s="367"/>
      <c r="DW78" s="367"/>
      <c r="DX78" s="367"/>
      <c r="DY78" s="367"/>
      <c r="DZ78" s="367"/>
      <c r="EA78" s="367"/>
      <c r="EB78" s="367"/>
      <c r="EC78" s="367"/>
      <c r="ED78" s="367"/>
      <c r="EE78" s="367"/>
      <c r="EF78" s="367"/>
      <c r="EG78" s="367"/>
      <c r="EH78" s="367"/>
      <c r="EI78" s="367"/>
      <c r="EJ78" s="367"/>
      <c r="EK78" s="367"/>
      <c r="EL78" s="367"/>
      <c r="EM78" s="367"/>
      <c r="EN78" s="367"/>
      <c r="EO78" s="367"/>
      <c r="EP78" s="367"/>
      <c r="EQ78" s="367"/>
      <c r="ER78" s="367"/>
      <c r="ES78" s="367"/>
      <c r="ET78" s="367"/>
      <c r="EU78" s="367"/>
      <c r="EV78" s="367"/>
      <c r="EW78" s="367"/>
      <c r="EX78" s="367"/>
      <c r="EY78" s="367"/>
      <c r="EZ78" s="367"/>
      <c r="FA78" s="367"/>
      <c r="FB78" s="367"/>
      <c r="FC78" s="367"/>
      <c r="FD78" s="367"/>
      <c r="FE78" s="367"/>
      <c r="FF78" s="367"/>
      <c r="FG78" s="367"/>
      <c r="FH78" s="367"/>
      <c r="FI78" s="367"/>
      <c r="FJ78" s="367"/>
      <c r="FK78" s="367"/>
      <c r="FL78" s="367"/>
      <c r="FM78" s="367"/>
      <c r="FN78" s="367"/>
      <c r="FO78" s="367"/>
      <c r="FP78" s="367"/>
      <c r="FQ78" s="367"/>
      <c r="FR78" s="367"/>
      <c r="FS78" s="367"/>
      <c r="FT78" s="367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  <c r="HJ78" s="367"/>
      <c r="HK78" s="367"/>
      <c r="HL78" s="367"/>
      <c r="HM78" s="367"/>
      <c r="HN78" s="367"/>
      <c r="HO78" s="367"/>
      <c r="HP78" s="367"/>
      <c r="HQ78" s="367"/>
      <c r="HR78" s="367"/>
      <c r="HS78" s="367"/>
      <c r="HT78" s="367"/>
      <c r="HU78" s="367"/>
      <c r="HV78" s="367"/>
    </row>
    <row r="79" spans="1:230" s="372" customFormat="1" ht="18" hidden="1" customHeight="1">
      <c r="A79" s="367"/>
      <c r="B79" s="368"/>
      <c r="C79" s="369"/>
      <c r="D79" s="511"/>
      <c r="E79" s="512"/>
      <c r="F79" s="513"/>
      <c r="G79" s="514"/>
      <c r="H79" s="515"/>
      <c r="I79" s="516"/>
      <c r="J79" s="367"/>
      <c r="K79" s="367"/>
      <c r="L79" s="367"/>
      <c r="M79" s="367"/>
      <c r="N79" s="367"/>
      <c r="O79" s="367"/>
      <c r="P79" s="367"/>
      <c r="Q79" s="367"/>
      <c r="R79" s="367"/>
      <c r="S79" s="367"/>
      <c r="T79" s="367"/>
      <c r="U79" s="367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7"/>
      <c r="BB79" s="367"/>
      <c r="BC79" s="367"/>
      <c r="BD79" s="367"/>
      <c r="BE79" s="367"/>
      <c r="BF79" s="367"/>
      <c r="BG79" s="367"/>
      <c r="BH79" s="367"/>
      <c r="BI79" s="367"/>
      <c r="BJ79" s="367"/>
      <c r="BK79" s="367"/>
      <c r="BL79" s="367"/>
      <c r="BM79" s="367"/>
      <c r="BN79" s="367"/>
      <c r="BO79" s="367"/>
      <c r="BP79" s="367"/>
      <c r="BQ79" s="367"/>
      <c r="BR79" s="367"/>
      <c r="BS79" s="367"/>
      <c r="BT79" s="367"/>
      <c r="BU79" s="367"/>
      <c r="BV79" s="367"/>
      <c r="BW79" s="367"/>
      <c r="BX79" s="367"/>
      <c r="BY79" s="367"/>
      <c r="BZ79" s="367"/>
      <c r="CA79" s="367"/>
      <c r="CB79" s="367"/>
      <c r="CC79" s="367"/>
      <c r="CD79" s="367"/>
      <c r="CE79" s="367"/>
      <c r="CF79" s="367"/>
      <c r="CG79" s="367"/>
      <c r="CH79" s="367"/>
      <c r="CI79" s="367"/>
      <c r="CJ79" s="367"/>
      <c r="CK79" s="367"/>
      <c r="CL79" s="367"/>
      <c r="CM79" s="367"/>
      <c r="CN79" s="367"/>
      <c r="CO79" s="367"/>
      <c r="CP79" s="367"/>
      <c r="CQ79" s="367"/>
      <c r="CR79" s="367"/>
      <c r="CS79" s="367"/>
      <c r="CT79" s="367"/>
      <c r="CU79" s="367"/>
      <c r="CV79" s="367"/>
      <c r="CW79" s="367"/>
      <c r="CX79" s="367"/>
      <c r="CY79" s="367"/>
      <c r="CZ79" s="367"/>
      <c r="DA79" s="367"/>
      <c r="DB79" s="367"/>
      <c r="DC79" s="367"/>
      <c r="DD79" s="367"/>
      <c r="DE79" s="367"/>
      <c r="DF79" s="367"/>
      <c r="DG79" s="367"/>
      <c r="DH79" s="367"/>
      <c r="DI79" s="367"/>
      <c r="DJ79" s="367"/>
      <c r="DK79" s="367"/>
      <c r="DL79" s="367"/>
      <c r="DM79" s="367"/>
      <c r="DN79" s="367"/>
      <c r="DO79" s="367"/>
      <c r="DP79" s="367"/>
      <c r="DQ79" s="367"/>
      <c r="DR79" s="367"/>
      <c r="DS79" s="367"/>
      <c r="DT79" s="367"/>
      <c r="DU79" s="367"/>
      <c r="DV79" s="367"/>
      <c r="DW79" s="367"/>
      <c r="DX79" s="367"/>
      <c r="DY79" s="367"/>
      <c r="DZ79" s="367"/>
      <c r="EA79" s="367"/>
      <c r="EB79" s="367"/>
      <c r="EC79" s="367"/>
      <c r="ED79" s="367"/>
      <c r="EE79" s="367"/>
      <c r="EF79" s="367"/>
      <c r="EG79" s="367"/>
      <c r="EH79" s="367"/>
      <c r="EI79" s="367"/>
      <c r="EJ79" s="367"/>
      <c r="EK79" s="367"/>
      <c r="EL79" s="367"/>
      <c r="EM79" s="367"/>
      <c r="EN79" s="367"/>
      <c r="EO79" s="367"/>
      <c r="EP79" s="367"/>
      <c r="EQ79" s="367"/>
      <c r="ER79" s="367"/>
      <c r="ES79" s="367"/>
      <c r="ET79" s="367"/>
      <c r="EU79" s="367"/>
      <c r="EV79" s="367"/>
      <c r="EW79" s="367"/>
      <c r="EX79" s="367"/>
      <c r="EY79" s="367"/>
      <c r="EZ79" s="367"/>
      <c r="FA79" s="367"/>
      <c r="FB79" s="367"/>
      <c r="FC79" s="367"/>
      <c r="FD79" s="367"/>
      <c r="FE79" s="367"/>
      <c r="FF79" s="367"/>
      <c r="FG79" s="367"/>
      <c r="FH79" s="367"/>
      <c r="FI79" s="367"/>
      <c r="FJ79" s="367"/>
      <c r="FK79" s="367"/>
      <c r="FL79" s="367"/>
      <c r="FM79" s="367"/>
      <c r="FN79" s="367"/>
      <c r="FO79" s="367"/>
      <c r="FP79" s="367"/>
      <c r="FQ79" s="367"/>
      <c r="FR79" s="367"/>
      <c r="FS79" s="367"/>
      <c r="FT79" s="367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  <c r="HJ79" s="367"/>
      <c r="HK79" s="367"/>
      <c r="HL79" s="367"/>
      <c r="HM79" s="367"/>
      <c r="HN79" s="367"/>
      <c r="HO79" s="367"/>
      <c r="HP79" s="367"/>
      <c r="HQ79" s="367"/>
      <c r="HR79" s="367"/>
      <c r="HS79" s="367"/>
      <c r="HT79" s="367"/>
      <c r="HU79" s="367"/>
      <c r="HV79" s="367"/>
    </row>
    <row r="80" spans="1:230" s="372" customFormat="1" ht="18" customHeight="1">
      <c r="A80" s="367"/>
      <c r="B80" s="368"/>
      <c r="C80" s="369" t="s">
        <v>100</v>
      </c>
      <c r="D80" s="511">
        <v>43118</v>
      </c>
      <c r="E80" s="512">
        <v>1585.624830697157</v>
      </c>
      <c r="F80" s="513">
        <v>395037</v>
      </c>
      <c r="G80" s="514">
        <v>1897.920335310363</v>
      </c>
      <c r="H80" s="515">
        <v>132768</v>
      </c>
      <c r="I80" s="516">
        <v>1165.8185004669799</v>
      </c>
      <c r="J80" s="367"/>
      <c r="K80" s="367"/>
      <c r="L80" s="367"/>
      <c r="M80" s="367"/>
      <c r="N80" s="367"/>
      <c r="O80" s="367"/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  <c r="BD80" s="367"/>
      <c r="BE80" s="367"/>
      <c r="BF80" s="367"/>
      <c r="BG80" s="367"/>
      <c r="BH80" s="367"/>
      <c r="BI80" s="367"/>
      <c r="BJ80" s="367"/>
      <c r="BK80" s="367"/>
      <c r="BL80" s="367"/>
      <c r="BM80" s="367"/>
      <c r="BN80" s="367"/>
      <c r="BO80" s="367"/>
      <c r="BP80" s="367"/>
      <c r="BQ80" s="367"/>
      <c r="BR80" s="367"/>
      <c r="BS80" s="367"/>
      <c r="BT80" s="367"/>
      <c r="BU80" s="367"/>
      <c r="BV80" s="367"/>
      <c r="BW80" s="367"/>
      <c r="BX80" s="367"/>
      <c r="BY80" s="367"/>
      <c r="BZ80" s="367"/>
      <c r="CA80" s="367"/>
      <c r="CB80" s="367"/>
      <c r="CC80" s="367"/>
      <c r="CD80" s="367"/>
      <c r="CE80" s="367"/>
      <c r="CF80" s="367"/>
      <c r="CG80" s="367"/>
      <c r="CH80" s="367"/>
      <c r="CI80" s="367"/>
      <c r="CJ80" s="367"/>
      <c r="CK80" s="367"/>
      <c r="CL80" s="367"/>
      <c r="CM80" s="367"/>
      <c r="CN80" s="367"/>
      <c r="CO80" s="367"/>
      <c r="CP80" s="367"/>
      <c r="CQ80" s="367"/>
      <c r="CR80" s="367"/>
      <c r="CS80" s="367"/>
      <c r="CT80" s="367"/>
      <c r="CU80" s="367"/>
      <c r="CV80" s="367"/>
      <c r="CW80" s="367"/>
      <c r="CX80" s="367"/>
      <c r="CY80" s="367"/>
      <c r="CZ80" s="367"/>
      <c r="DA80" s="367"/>
      <c r="DB80" s="367"/>
      <c r="DC80" s="367"/>
      <c r="DD80" s="367"/>
      <c r="DE80" s="367"/>
      <c r="DF80" s="367"/>
      <c r="DG80" s="367"/>
      <c r="DH80" s="367"/>
      <c r="DI80" s="367"/>
      <c r="DJ80" s="367"/>
      <c r="DK80" s="367"/>
      <c r="DL80" s="367"/>
      <c r="DM80" s="367"/>
      <c r="DN80" s="367"/>
      <c r="DO80" s="367"/>
      <c r="DP80" s="367"/>
      <c r="DQ80" s="367"/>
      <c r="DR80" s="367"/>
      <c r="DS80" s="367"/>
      <c r="DT80" s="367"/>
      <c r="DU80" s="367"/>
      <c r="DV80" s="367"/>
      <c r="DW80" s="367"/>
      <c r="DX80" s="367"/>
      <c r="DY80" s="367"/>
      <c r="DZ80" s="367"/>
      <c r="EA80" s="367"/>
      <c r="EB80" s="367"/>
      <c r="EC80" s="367"/>
      <c r="ED80" s="367"/>
      <c r="EE80" s="367"/>
      <c r="EF80" s="367"/>
      <c r="EG80" s="367"/>
      <c r="EH80" s="367"/>
      <c r="EI80" s="367"/>
      <c r="EJ80" s="367"/>
      <c r="EK80" s="367"/>
      <c r="EL80" s="367"/>
      <c r="EM80" s="367"/>
      <c r="EN80" s="367"/>
      <c r="EO80" s="367"/>
      <c r="EP80" s="367"/>
      <c r="EQ80" s="367"/>
      <c r="ER80" s="367"/>
      <c r="ES80" s="367"/>
      <c r="ET80" s="367"/>
      <c r="EU80" s="367"/>
      <c r="EV80" s="367"/>
      <c r="EW80" s="367"/>
      <c r="EX80" s="367"/>
      <c r="EY80" s="367"/>
      <c r="EZ80" s="367"/>
      <c r="FA80" s="367"/>
      <c r="FB80" s="367"/>
      <c r="FC80" s="367"/>
      <c r="FD80" s="367"/>
      <c r="FE80" s="367"/>
      <c r="FF80" s="367"/>
      <c r="FG80" s="367"/>
      <c r="FH80" s="367"/>
      <c r="FI80" s="367"/>
      <c r="FJ80" s="367"/>
      <c r="FK80" s="367"/>
      <c r="FL80" s="367"/>
      <c r="FM80" s="367"/>
      <c r="FN80" s="367"/>
      <c r="FO80" s="367"/>
      <c r="FP80" s="367"/>
      <c r="FQ80" s="367"/>
      <c r="FR80" s="367"/>
      <c r="FS80" s="367"/>
      <c r="FT80" s="367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  <c r="HJ80" s="367"/>
      <c r="HK80" s="367"/>
      <c r="HL80" s="367"/>
      <c r="HM80" s="367"/>
      <c r="HN80" s="367"/>
      <c r="HO80" s="367"/>
      <c r="HP80" s="367"/>
      <c r="HQ80" s="367"/>
      <c r="HR80" s="367"/>
      <c r="HS80" s="367"/>
      <c r="HT80" s="367"/>
      <c r="HU80" s="367"/>
      <c r="HV80" s="367"/>
    </row>
    <row r="81" spans="1:230" s="373" customFormat="1" ht="18" customHeight="1">
      <c r="B81" s="368">
        <v>1</v>
      </c>
      <c r="C81" s="374" t="s">
        <v>202</v>
      </c>
      <c r="D81" s="375">
        <v>6847</v>
      </c>
      <c r="E81" s="376">
        <v>1578.5153527092159</v>
      </c>
      <c r="F81" s="375">
        <v>58542</v>
      </c>
      <c r="G81" s="376">
        <v>1914.1781792559188</v>
      </c>
      <c r="H81" s="375">
        <v>17354</v>
      </c>
      <c r="I81" s="376">
        <v>1158.338027544082</v>
      </c>
    </row>
    <row r="82" spans="1:230" s="373" customFormat="1" ht="18" customHeight="1">
      <c r="B82" s="368">
        <v>20</v>
      </c>
      <c r="C82" s="374" t="s">
        <v>204</v>
      </c>
      <c r="D82" s="375">
        <v>13060</v>
      </c>
      <c r="E82" s="376">
        <v>1628.7553223583459</v>
      </c>
      <c r="F82" s="375">
        <v>136397</v>
      </c>
      <c r="G82" s="376">
        <v>1843.1574277293489</v>
      </c>
      <c r="H82" s="375">
        <v>43168</v>
      </c>
      <c r="I82" s="376">
        <v>1135.461050546701</v>
      </c>
    </row>
    <row r="83" spans="1:230" s="373" customFormat="1" ht="18" customHeight="1">
      <c r="B83" s="368">
        <v>48</v>
      </c>
      <c r="C83" s="374" t="s">
        <v>211</v>
      </c>
      <c r="D83" s="375">
        <v>23211</v>
      </c>
      <c r="E83" s="376">
        <v>1563.4540657446901</v>
      </c>
      <c r="F83" s="375">
        <v>200098</v>
      </c>
      <c r="G83" s="376">
        <v>1930.4930227188679</v>
      </c>
      <c r="H83" s="375">
        <v>72246</v>
      </c>
      <c r="I83" s="376">
        <v>1185.7543657780363</v>
      </c>
    </row>
    <row r="84" spans="1:230" s="373" customFormat="1" ht="18" hidden="1" customHeight="1">
      <c r="B84" s="368"/>
      <c r="C84" s="374"/>
      <c r="D84" s="375"/>
      <c r="E84" s="376"/>
      <c r="F84" s="375"/>
      <c r="G84" s="376"/>
      <c r="H84" s="375"/>
      <c r="I84" s="376"/>
    </row>
    <row r="85" spans="1:230" s="372" customFormat="1" ht="18" customHeight="1">
      <c r="A85" s="367"/>
      <c r="B85" s="368">
        <v>26</v>
      </c>
      <c r="C85" s="369" t="s">
        <v>101</v>
      </c>
      <c r="D85" s="511">
        <v>5258</v>
      </c>
      <c r="E85" s="512">
        <v>1290.4929573982504</v>
      </c>
      <c r="F85" s="513">
        <v>52358</v>
      </c>
      <c r="G85" s="514">
        <v>1511.5516440658541</v>
      </c>
      <c r="H85" s="515">
        <v>16027</v>
      </c>
      <c r="I85" s="516">
        <v>961.01592874524238</v>
      </c>
      <c r="J85" s="367"/>
      <c r="K85" s="367"/>
      <c r="L85" s="367"/>
      <c r="M85" s="367"/>
      <c r="N85" s="367"/>
      <c r="O85" s="367"/>
      <c r="P85" s="367"/>
      <c r="Q85" s="367"/>
      <c r="R85" s="367"/>
      <c r="S85" s="367"/>
      <c r="T85" s="367"/>
      <c r="U85" s="367"/>
      <c r="V85" s="367"/>
      <c r="W85" s="367"/>
      <c r="X85" s="367"/>
      <c r="Y85" s="367"/>
      <c r="Z85" s="367"/>
      <c r="AA85" s="367"/>
      <c r="AB85" s="367"/>
      <c r="AC85" s="367"/>
      <c r="AD85" s="367"/>
      <c r="AE85" s="367"/>
      <c r="AF85" s="367"/>
      <c r="AG85" s="367"/>
      <c r="AH85" s="367"/>
      <c r="AI85" s="367"/>
      <c r="AJ85" s="367"/>
      <c r="AK85" s="367"/>
      <c r="AL85" s="367"/>
      <c r="AM85" s="367"/>
      <c r="AN85" s="367"/>
      <c r="AO85" s="367"/>
      <c r="AP85" s="367"/>
      <c r="AQ85" s="367"/>
      <c r="AR85" s="367"/>
      <c r="AS85" s="367"/>
      <c r="AT85" s="367"/>
      <c r="AU85" s="367"/>
      <c r="AV85" s="367"/>
      <c r="AW85" s="367"/>
      <c r="AX85" s="367"/>
      <c r="AY85" s="367"/>
      <c r="AZ85" s="367"/>
      <c r="BA85" s="367"/>
      <c r="BB85" s="367"/>
      <c r="BC85" s="367"/>
      <c r="BD85" s="367"/>
      <c r="BE85" s="367"/>
      <c r="BF85" s="367"/>
      <c r="BG85" s="367"/>
      <c r="BH85" s="367"/>
      <c r="BI85" s="367"/>
      <c r="BJ85" s="367"/>
      <c r="BK85" s="367"/>
      <c r="BL85" s="367"/>
      <c r="BM85" s="367"/>
      <c r="BN85" s="367"/>
      <c r="BO85" s="367"/>
      <c r="BP85" s="367"/>
      <c r="BQ85" s="367"/>
      <c r="BR85" s="367"/>
      <c r="BS85" s="367"/>
      <c r="BT85" s="367"/>
      <c r="BU85" s="367"/>
      <c r="BV85" s="367"/>
      <c r="BW85" s="367"/>
      <c r="BX85" s="367"/>
      <c r="BY85" s="367"/>
      <c r="BZ85" s="367"/>
      <c r="CA85" s="367"/>
      <c r="CB85" s="367"/>
      <c r="CC85" s="367"/>
      <c r="CD85" s="367"/>
      <c r="CE85" s="367"/>
      <c r="CF85" s="367"/>
      <c r="CG85" s="367"/>
      <c r="CH85" s="367"/>
      <c r="CI85" s="367"/>
      <c r="CJ85" s="367"/>
      <c r="CK85" s="367"/>
      <c r="CL85" s="367"/>
      <c r="CM85" s="367"/>
      <c r="CN85" s="367"/>
      <c r="CO85" s="367"/>
      <c r="CP85" s="367"/>
      <c r="CQ85" s="367"/>
      <c r="CR85" s="367"/>
      <c r="CS85" s="367"/>
      <c r="CT85" s="367"/>
      <c r="CU85" s="367"/>
      <c r="CV85" s="367"/>
      <c r="CW85" s="367"/>
      <c r="CX85" s="367"/>
      <c r="CY85" s="367"/>
      <c r="CZ85" s="367"/>
      <c r="DA85" s="367"/>
      <c r="DB85" s="367"/>
      <c r="DC85" s="367"/>
      <c r="DD85" s="367"/>
      <c r="DE85" s="367"/>
      <c r="DF85" s="367"/>
      <c r="DG85" s="367"/>
      <c r="DH85" s="367"/>
      <c r="DI85" s="367"/>
      <c r="DJ85" s="367"/>
      <c r="DK85" s="367"/>
      <c r="DL85" s="367"/>
      <c r="DM85" s="367"/>
      <c r="DN85" s="367"/>
      <c r="DO85" s="367"/>
      <c r="DP85" s="367"/>
      <c r="DQ85" s="367"/>
      <c r="DR85" s="367"/>
      <c r="DS85" s="367"/>
      <c r="DT85" s="367"/>
      <c r="DU85" s="367"/>
      <c r="DV85" s="367"/>
      <c r="DW85" s="367"/>
      <c r="DX85" s="367"/>
      <c r="DY85" s="367"/>
      <c r="DZ85" s="367"/>
      <c r="EA85" s="367"/>
      <c r="EB85" s="367"/>
      <c r="EC85" s="367"/>
      <c r="ED85" s="367"/>
      <c r="EE85" s="367"/>
      <c r="EF85" s="367"/>
      <c r="EG85" s="367"/>
      <c r="EH85" s="367"/>
      <c r="EI85" s="367"/>
      <c r="EJ85" s="367"/>
      <c r="EK85" s="367"/>
      <c r="EL85" s="367"/>
      <c r="EM85" s="367"/>
      <c r="EN85" s="367"/>
      <c r="EO85" s="367"/>
      <c r="EP85" s="367"/>
      <c r="EQ85" s="367"/>
      <c r="ER85" s="367"/>
      <c r="ES85" s="367"/>
      <c r="ET85" s="367"/>
      <c r="EU85" s="367"/>
      <c r="EV85" s="367"/>
      <c r="EW85" s="367"/>
      <c r="EX85" s="367"/>
      <c r="EY85" s="367"/>
      <c r="EZ85" s="367"/>
      <c r="FA85" s="367"/>
      <c r="FB85" s="367"/>
      <c r="FC85" s="367"/>
      <c r="FD85" s="367"/>
      <c r="FE85" s="367"/>
      <c r="FF85" s="367"/>
      <c r="FG85" s="367"/>
      <c r="FH85" s="367"/>
      <c r="FI85" s="367"/>
      <c r="FJ85" s="367"/>
      <c r="FK85" s="367"/>
      <c r="FL85" s="367"/>
      <c r="FM85" s="367"/>
      <c r="FN85" s="367"/>
      <c r="FO85" s="367"/>
      <c r="FP85" s="367"/>
      <c r="FQ85" s="367"/>
      <c r="FR85" s="367"/>
      <c r="FS85" s="367"/>
      <c r="FT85" s="367"/>
      <c r="FU85" s="367"/>
      <c r="FV85" s="367"/>
      <c r="FW85" s="367"/>
      <c r="FX85" s="367"/>
      <c r="FY85" s="367"/>
      <c r="FZ85" s="367"/>
      <c r="GA85" s="367"/>
      <c r="GB85" s="367"/>
      <c r="GC85" s="367"/>
      <c r="GD85" s="367"/>
      <c r="GE85" s="367"/>
      <c r="GF85" s="367"/>
      <c r="GG85" s="367"/>
      <c r="GH85" s="367"/>
      <c r="GI85" s="367"/>
      <c r="GJ85" s="367"/>
      <c r="GK85" s="367"/>
      <c r="GL85" s="367"/>
      <c r="GM85" s="367"/>
      <c r="GN85" s="367"/>
      <c r="GO85" s="367"/>
      <c r="GP85" s="367"/>
      <c r="GQ85" s="367"/>
      <c r="GR85" s="367"/>
      <c r="GS85" s="367"/>
      <c r="GT85" s="367"/>
      <c r="GU85" s="367"/>
      <c r="GV85" s="367"/>
      <c r="GW85" s="367"/>
      <c r="GX85" s="367"/>
      <c r="GY85" s="367"/>
      <c r="GZ85" s="367"/>
      <c r="HA85" s="367"/>
      <c r="HB85" s="367"/>
      <c r="HC85" s="367"/>
      <c r="HD85" s="367"/>
      <c r="HE85" s="367"/>
      <c r="HF85" s="367"/>
      <c r="HG85" s="367"/>
      <c r="HH85" s="367"/>
      <c r="HI85" s="367"/>
      <c r="HJ85" s="367"/>
      <c r="HK85" s="367"/>
      <c r="HL85" s="367"/>
      <c r="HM85" s="367"/>
      <c r="HN85" s="367"/>
      <c r="HO85" s="367"/>
      <c r="HP85" s="367"/>
      <c r="HQ85" s="367"/>
      <c r="HR85" s="367"/>
      <c r="HS85" s="367"/>
      <c r="HT85" s="367"/>
      <c r="HU85" s="367"/>
      <c r="HV85" s="367"/>
    </row>
    <row r="86" spans="1:230" s="372" customFormat="1" ht="18" hidden="1" customHeight="1">
      <c r="A86" s="367"/>
      <c r="B86" s="368"/>
      <c r="C86" s="369"/>
      <c r="D86" s="370"/>
      <c r="E86" s="371"/>
      <c r="F86" s="370"/>
      <c r="G86" s="371"/>
      <c r="H86" s="370"/>
      <c r="I86" s="371"/>
      <c r="J86" s="367"/>
      <c r="K86" s="367"/>
      <c r="L86" s="367"/>
      <c r="M86" s="367"/>
      <c r="N86" s="367"/>
      <c r="O86" s="367"/>
      <c r="P86" s="367"/>
      <c r="Q86" s="367"/>
      <c r="R86" s="367"/>
      <c r="S86" s="367"/>
      <c r="T86" s="367"/>
      <c r="U86" s="367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7"/>
      <c r="BB86" s="367"/>
      <c r="BC86" s="367"/>
      <c r="BD86" s="367"/>
      <c r="BE86" s="367"/>
      <c r="BF86" s="367"/>
      <c r="BG86" s="367"/>
      <c r="BH86" s="367"/>
      <c r="BI86" s="367"/>
      <c r="BJ86" s="367"/>
      <c r="BK86" s="367"/>
      <c r="BL86" s="367"/>
      <c r="BM86" s="367"/>
      <c r="BN86" s="367"/>
      <c r="BO86" s="367"/>
      <c r="BP86" s="367"/>
      <c r="BQ86" s="367"/>
      <c r="BR86" s="367"/>
      <c r="BS86" s="367"/>
      <c r="BT86" s="367"/>
      <c r="BU86" s="367"/>
      <c r="BV86" s="367"/>
      <c r="BW86" s="367"/>
      <c r="BX86" s="367"/>
      <c r="BY86" s="367"/>
      <c r="BZ86" s="367"/>
      <c r="CA86" s="367"/>
      <c r="CB86" s="367"/>
      <c r="CC86" s="367"/>
      <c r="CD86" s="367"/>
      <c r="CE86" s="367"/>
      <c r="CF86" s="367"/>
      <c r="CG86" s="367"/>
      <c r="CH86" s="367"/>
      <c r="CI86" s="367"/>
      <c r="CJ86" s="367"/>
      <c r="CK86" s="367"/>
      <c r="CL86" s="367"/>
      <c r="CM86" s="367"/>
      <c r="CN86" s="367"/>
      <c r="CO86" s="367"/>
      <c r="CP86" s="367"/>
      <c r="CQ86" s="367"/>
      <c r="CR86" s="367"/>
      <c r="CS86" s="367"/>
      <c r="CT86" s="367"/>
      <c r="CU86" s="367"/>
      <c r="CV86" s="367"/>
      <c r="CW86" s="367"/>
      <c r="CX86" s="367"/>
      <c r="CY86" s="367"/>
      <c r="CZ86" s="367"/>
      <c r="DA86" s="367"/>
      <c r="DB86" s="367"/>
      <c r="DC86" s="367"/>
      <c r="DD86" s="367"/>
      <c r="DE86" s="367"/>
      <c r="DF86" s="367"/>
      <c r="DG86" s="367"/>
      <c r="DH86" s="367"/>
      <c r="DI86" s="367"/>
      <c r="DJ86" s="367"/>
      <c r="DK86" s="367"/>
      <c r="DL86" s="367"/>
      <c r="DM86" s="367"/>
      <c r="DN86" s="367"/>
      <c r="DO86" s="367"/>
      <c r="DP86" s="367"/>
      <c r="DQ86" s="367"/>
      <c r="DR86" s="367"/>
      <c r="DS86" s="367"/>
      <c r="DT86" s="367"/>
      <c r="DU86" s="367"/>
      <c r="DV86" s="367"/>
      <c r="DW86" s="367"/>
      <c r="DX86" s="367"/>
      <c r="DY86" s="367"/>
      <c r="DZ86" s="367"/>
      <c r="EA86" s="367"/>
      <c r="EB86" s="367"/>
      <c r="EC86" s="367"/>
      <c r="ED86" s="367"/>
      <c r="EE86" s="367"/>
      <c r="EF86" s="367"/>
      <c r="EG86" s="367"/>
      <c r="EH86" s="367"/>
      <c r="EI86" s="367"/>
      <c r="EJ86" s="367"/>
      <c r="EK86" s="367"/>
      <c r="EL86" s="367"/>
      <c r="EM86" s="367"/>
      <c r="EN86" s="367"/>
      <c r="EO86" s="367"/>
      <c r="EP86" s="367"/>
      <c r="EQ86" s="367"/>
      <c r="ER86" s="367"/>
      <c r="ES86" s="367"/>
      <c r="ET86" s="367"/>
      <c r="EU86" s="367"/>
      <c r="EV86" s="367"/>
      <c r="EW86" s="367"/>
      <c r="EX86" s="367"/>
      <c r="EY86" s="367"/>
      <c r="EZ86" s="367"/>
      <c r="FA86" s="367"/>
      <c r="FB86" s="367"/>
      <c r="FC86" s="367"/>
      <c r="FD86" s="367"/>
      <c r="FE86" s="367"/>
      <c r="FF86" s="367"/>
      <c r="FG86" s="367"/>
      <c r="FH86" s="367"/>
      <c r="FI86" s="367"/>
      <c r="FJ86" s="367"/>
      <c r="FK86" s="367"/>
      <c r="FL86" s="367"/>
      <c r="FM86" s="367"/>
      <c r="FN86" s="367"/>
      <c r="FO86" s="367"/>
      <c r="FP86" s="367"/>
      <c r="FQ86" s="367"/>
      <c r="FR86" s="367"/>
      <c r="FS86" s="367"/>
      <c r="FT86" s="367"/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/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/>
      <c r="HH86" s="367"/>
      <c r="HI86" s="367"/>
      <c r="HJ86" s="367"/>
      <c r="HK86" s="367"/>
      <c r="HL86" s="367"/>
      <c r="HM86" s="367"/>
      <c r="HN86" s="367"/>
      <c r="HO86" s="367"/>
      <c r="HP86" s="367"/>
      <c r="HQ86" s="367"/>
      <c r="HR86" s="367"/>
      <c r="HS86" s="367"/>
      <c r="HT86" s="367"/>
      <c r="HU86" s="367"/>
      <c r="HV86" s="367"/>
    </row>
    <row r="87" spans="1:230" s="372" customFormat="1" ht="18" customHeight="1">
      <c r="A87" s="367"/>
      <c r="B87" s="368">
        <v>51</v>
      </c>
      <c r="C87" s="374" t="s">
        <v>102</v>
      </c>
      <c r="D87" s="375">
        <v>1150</v>
      </c>
      <c r="E87" s="376">
        <v>1423.3083304347826</v>
      </c>
      <c r="F87" s="375">
        <v>4955</v>
      </c>
      <c r="G87" s="376">
        <v>1726.6806034308779</v>
      </c>
      <c r="H87" s="375">
        <v>2632</v>
      </c>
      <c r="I87" s="376">
        <v>1047.7388373860183</v>
      </c>
      <c r="J87" s="367"/>
      <c r="K87" s="367"/>
      <c r="L87" s="367"/>
      <c r="M87" s="367"/>
      <c r="N87" s="367"/>
      <c r="O87" s="367"/>
      <c r="P87" s="367"/>
      <c r="Q87" s="367"/>
      <c r="R87" s="367"/>
      <c r="S87" s="367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7"/>
      <c r="BB87" s="367"/>
      <c r="BC87" s="367"/>
      <c r="BD87" s="367"/>
      <c r="BE87" s="367"/>
      <c r="BF87" s="367"/>
      <c r="BG87" s="367"/>
      <c r="BH87" s="367"/>
      <c r="BI87" s="367"/>
      <c r="BJ87" s="367"/>
      <c r="BK87" s="367"/>
      <c r="BL87" s="367"/>
      <c r="BM87" s="367"/>
      <c r="BN87" s="367"/>
      <c r="BO87" s="367"/>
      <c r="BP87" s="367"/>
      <c r="BQ87" s="367"/>
      <c r="BR87" s="367"/>
      <c r="BS87" s="367"/>
      <c r="BT87" s="367"/>
      <c r="BU87" s="367"/>
      <c r="BV87" s="367"/>
      <c r="BW87" s="367"/>
      <c r="BX87" s="367"/>
      <c r="BY87" s="367"/>
      <c r="BZ87" s="367"/>
      <c r="CA87" s="367"/>
      <c r="CB87" s="367"/>
      <c r="CC87" s="367"/>
      <c r="CD87" s="367"/>
      <c r="CE87" s="367"/>
      <c r="CF87" s="367"/>
      <c r="CG87" s="367"/>
      <c r="CH87" s="367"/>
      <c r="CI87" s="367"/>
      <c r="CJ87" s="367"/>
      <c r="CK87" s="367"/>
      <c r="CL87" s="367"/>
      <c r="CM87" s="367"/>
      <c r="CN87" s="367"/>
      <c r="CO87" s="367"/>
      <c r="CP87" s="367"/>
      <c r="CQ87" s="367"/>
      <c r="CR87" s="367"/>
      <c r="CS87" s="367"/>
      <c r="CT87" s="367"/>
      <c r="CU87" s="367"/>
      <c r="CV87" s="367"/>
      <c r="CW87" s="367"/>
      <c r="CX87" s="367"/>
      <c r="CY87" s="367"/>
      <c r="CZ87" s="367"/>
      <c r="DA87" s="367"/>
      <c r="DB87" s="367"/>
      <c r="DC87" s="367"/>
      <c r="DD87" s="367"/>
      <c r="DE87" s="367"/>
      <c r="DF87" s="367"/>
      <c r="DG87" s="367"/>
      <c r="DH87" s="367"/>
      <c r="DI87" s="367"/>
      <c r="DJ87" s="367"/>
      <c r="DK87" s="367"/>
      <c r="DL87" s="367"/>
      <c r="DM87" s="367"/>
      <c r="DN87" s="367"/>
      <c r="DO87" s="367"/>
      <c r="DP87" s="367"/>
      <c r="DQ87" s="367"/>
      <c r="DR87" s="367"/>
      <c r="DS87" s="367"/>
      <c r="DT87" s="367"/>
      <c r="DU87" s="367"/>
      <c r="DV87" s="367"/>
      <c r="DW87" s="367"/>
      <c r="DX87" s="367"/>
      <c r="DY87" s="367"/>
      <c r="DZ87" s="367"/>
      <c r="EA87" s="367"/>
      <c r="EB87" s="367"/>
      <c r="EC87" s="367"/>
      <c r="ED87" s="367"/>
      <c r="EE87" s="367"/>
      <c r="EF87" s="367"/>
      <c r="EG87" s="367"/>
      <c r="EH87" s="367"/>
      <c r="EI87" s="367"/>
      <c r="EJ87" s="367"/>
      <c r="EK87" s="367"/>
      <c r="EL87" s="367"/>
      <c r="EM87" s="367"/>
      <c r="EN87" s="367"/>
      <c r="EO87" s="367"/>
      <c r="EP87" s="367"/>
      <c r="EQ87" s="367"/>
      <c r="ER87" s="367"/>
      <c r="ES87" s="367"/>
      <c r="ET87" s="367"/>
      <c r="EU87" s="367"/>
      <c r="EV87" s="367"/>
      <c r="EW87" s="367"/>
      <c r="EX87" s="367"/>
      <c r="EY87" s="367"/>
      <c r="EZ87" s="367"/>
      <c r="FA87" s="367"/>
      <c r="FB87" s="367"/>
      <c r="FC87" s="367"/>
      <c r="FD87" s="367"/>
      <c r="FE87" s="367"/>
      <c r="FF87" s="367"/>
      <c r="FG87" s="367"/>
      <c r="FH87" s="367"/>
      <c r="FI87" s="367"/>
      <c r="FJ87" s="367"/>
      <c r="FK87" s="367"/>
      <c r="FL87" s="367"/>
      <c r="FM87" s="367"/>
      <c r="FN87" s="367"/>
      <c r="FO87" s="367"/>
      <c r="FP87" s="367"/>
      <c r="FQ87" s="367"/>
      <c r="FR87" s="367"/>
      <c r="FS87" s="367"/>
      <c r="FT87" s="367"/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/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/>
      <c r="HH87" s="367"/>
      <c r="HI87" s="367"/>
      <c r="HJ87" s="367"/>
      <c r="HK87" s="367"/>
      <c r="HL87" s="367"/>
      <c r="HM87" s="367"/>
      <c r="HN87" s="367"/>
      <c r="HO87" s="367"/>
      <c r="HP87" s="367"/>
      <c r="HQ87" s="367"/>
      <c r="HR87" s="367"/>
      <c r="HS87" s="367"/>
      <c r="HT87" s="367"/>
      <c r="HU87" s="367"/>
      <c r="HV87" s="367"/>
    </row>
    <row r="88" spans="1:230" s="372" customFormat="1" ht="18" customHeight="1">
      <c r="A88" s="367"/>
      <c r="B88" s="368">
        <v>52</v>
      </c>
      <c r="C88" s="374" t="s">
        <v>103</v>
      </c>
      <c r="D88" s="377">
        <v>1390</v>
      </c>
      <c r="E88" s="378">
        <v>1378.7838345323739</v>
      </c>
      <c r="F88" s="377">
        <v>4685</v>
      </c>
      <c r="G88" s="378">
        <v>1659.8669498399145</v>
      </c>
      <c r="H88" s="377">
        <v>2296</v>
      </c>
      <c r="I88" s="378">
        <v>982.33338850174209</v>
      </c>
      <c r="J88" s="367"/>
      <c r="K88" s="367"/>
      <c r="L88" s="367"/>
      <c r="M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7"/>
      <c r="BB88" s="367"/>
      <c r="BC88" s="367"/>
      <c r="BD88" s="367"/>
      <c r="BE88" s="367"/>
      <c r="BF88" s="367"/>
      <c r="BG88" s="367"/>
      <c r="BH88" s="367"/>
      <c r="BI88" s="367"/>
      <c r="BJ88" s="367"/>
      <c r="BK88" s="367"/>
      <c r="BL88" s="367"/>
      <c r="BM88" s="367"/>
      <c r="BN88" s="367"/>
      <c r="BO88" s="367"/>
      <c r="BP88" s="367"/>
      <c r="BQ88" s="367"/>
      <c r="BR88" s="367"/>
      <c r="BS88" s="367"/>
      <c r="BT88" s="367"/>
      <c r="BU88" s="367"/>
      <c r="BV88" s="367"/>
      <c r="BW88" s="367"/>
      <c r="BX88" s="367"/>
      <c r="BY88" s="367"/>
      <c r="BZ88" s="367"/>
      <c r="CA88" s="367"/>
      <c r="CB88" s="367"/>
      <c r="CC88" s="367"/>
      <c r="CD88" s="367"/>
      <c r="CE88" s="367"/>
      <c r="CF88" s="367"/>
      <c r="CG88" s="367"/>
      <c r="CH88" s="367"/>
      <c r="CI88" s="367"/>
      <c r="CJ88" s="367"/>
      <c r="CK88" s="367"/>
      <c r="CL88" s="367"/>
      <c r="CM88" s="367"/>
      <c r="CN88" s="367"/>
      <c r="CO88" s="367"/>
      <c r="CP88" s="367"/>
      <c r="CQ88" s="367"/>
      <c r="CR88" s="367"/>
      <c r="CS88" s="367"/>
      <c r="CT88" s="367"/>
      <c r="CU88" s="367"/>
      <c r="CV88" s="367"/>
      <c r="CW88" s="367"/>
      <c r="CX88" s="367"/>
      <c r="CY88" s="367"/>
      <c r="CZ88" s="367"/>
      <c r="DA88" s="367"/>
      <c r="DB88" s="367"/>
      <c r="DC88" s="367"/>
      <c r="DD88" s="367"/>
      <c r="DE88" s="367"/>
      <c r="DF88" s="367"/>
      <c r="DG88" s="367"/>
      <c r="DH88" s="367"/>
      <c r="DI88" s="367"/>
      <c r="DJ88" s="367"/>
      <c r="DK88" s="367"/>
      <c r="DL88" s="367"/>
      <c r="DM88" s="367"/>
      <c r="DN88" s="367"/>
      <c r="DO88" s="367"/>
      <c r="DP88" s="367"/>
      <c r="DQ88" s="367"/>
      <c r="DR88" s="367"/>
      <c r="DS88" s="367"/>
      <c r="DT88" s="367"/>
      <c r="DU88" s="367"/>
      <c r="DV88" s="367"/>
      <c r="DW88" s="367"/>
      <c r="DX88" s="367"/>
      <c r="DY88" s="367"/>
      <c r="DZ88" s="367"/>
      <c r="EA88" s="367"/>
      <c r="EB88" s="367"/>
      <c r="EC88" s="367"/>
      <c r="ED88" s="367"/>
      <c r="EE88" s="367"/>
      <c r="EF88" s="367"/>
      <c r="EG88" s="367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/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67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/>
      <c r="HI88" s="367"/>
      <c r="HJ88" s="367"/>
      <c r="HK88" s="367"/>
      <c r="HL88" s="367"/>
      <c r="HM88" s="367"/>
      <c r="HN88" s="367"/>
      <c r="HO88" s="367"/>
      <c r="HP88" s="367"/>
      <c r="HQ88" s="367"/>
      <c r="HR88" s="367"/>
      <c r="HS88" s="367"/>
      <c r="HT88" s="367"/>
      <c r="HU88" s="367"/>
      <c r="HV88" s="367"/>
    </row>
    <row r="89" spans="1:230" s="372" customFormat="1" ht="18" hidden="1" customHeight="1">
      <c r="A89" s="367"/>
      <c r="B89" s="368"/>
      <c r="C89" s="374"/>
      <c r="D89" s="379"/>
      <c r="E89" s="380"/>
      <c r="F89" s="379"/>
      <c r="G89" s="380"/>
      <c r="H89" s="379"/>
      <c r="I89" s="380"/>
      <c r="J89" s="367"/>
      <c r="K89" s="367"/>
      <c r="L89" s="367"/>
      <c r="M89" s="367"/>
      <c r="N89" s="367"/>
      <c r="O89" s="367"/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7"/>
      <c r="BA89" s="367"/>
      <c r="BB89" s="367"/>
      <c r="BC89" s="367"/>
      <c r="BD89" s="367"/>
      <c r="BE89" s="367"/>
      <c r="BF89" s="367"/>
      <c r="BG89" s="367"/>
      <c r="BH89" s="367"/>
      <c r="BI89" s="367"/>
      <c r="BJ89" s="367"/>
      <c r="BK89" s="367"/>
      <c r="BL89" s="367"/>
      <c r="BM89" s="367"/>
      <c r="BN89" s="367"/>
      <c r="BO89" s="367"/>
      <c r="BP89" s="367"/>
      <c r="BQ89" s="367"/>
      <c r="BR89" s="367"/>
      <c r="BS89" s="367"/>
      <c r="BT89" s="367"/>
      <c r="BU89" s="367"/>
      <c r="BV89" s="367"/>
      <c r="BW89" s="367"/>
      <c r="BX89" s="367"/>
      <c r="BY89" s="367"/>
      <c r="BZ89" s="367"/>
      <c r="CA89" s="367"/>
      <c r="CB89" s="367"/>
      <c r="CC89" s="367"/>
      <c r="CD89" s="367"/>
      <c r="CE89" s="367"/>
      <c r="CF89" s="367"/>
      <c r="CG89" s="367"/>
      <c r="CH89" s="367"/>
      <c r="CI89" s="367"/>
      <c r="CJ89" s="367"/>
      <c r="CK89" s="367"/>
      <c r="CL89" s="367"/>
      <c r="CM89" s="367"/>
      <c r="CN89" s="367"/>
      <c r="CO89" s="367"/>
      <c r="CP89" s="367"/>
      <c r="CQ89" s="367"/>
      <c r="CR89" s="367"/>
      <c r="CS89" s="367"/>
      <c r="CT89" s="367"/>
      <c r="CU89" s="367"/>
      <c r="CV89" s="367"/>
      <c r="CW89" s="367"/>
      <c r="CX89" s="367"/>
      <c r="CY89" s="367"/>
      <c r="CZ89" s="367"/>
      <c r="DA89" s="367"/>
      <c r="DB89" s="367"/>
      <c r="DC89" s="367"/>
      <c r="DD89" s="367"/>
      <c r="DE89" s="367"/>
      <c r="DF89" s="367"/>
      <c r="DG89" s="367"/>
      <c r="DH89" s="367"/>
      <c r="DI89" s="367"/>
      <c r="DJ89" s="367"/>
      <c r="DK89" s="367"/>
      <c r="DL89" s="367"/>
      <c r="DM89" s="367"/>
      <c r="DN89" s="367"/>
      <c r="DO89" s="367"/>
      <c r="DP89" s="367"/>
      <c r="DQ89" s="367"/>
      <c r="DR89" s="367"/>
      <c r="DS89" s="367"/>
      <c r="DT89" s="367"/>
      <c r="DU89" s="367"/>
      <c r="DV89" s="367"/>
      <c r="DW89" s="367"/>
      <c r="DX89" s="367"/>
      <c r="DY89" s="367"/>
      <c r="DZ89" s="367"/>
      <c r="EA89" s="367"/>
      <c r="EB89" s="367"/>
      <c r="EC89" s="367"/>
      <c r="ED89" s="367"/>
      <c r="EE89" s="367"/>
      <c r="EF89" s="367"/>
      <c r="EG89" s="367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/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67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/>
      <c r="HI89" s="367"/>
      <c r="HJ89" s="367"/>
      <c r="HK89" s="367"/>
      <c r="HL89" s="367"/>
      <c r="HM89" s="367"/>
      <c r="HN89" s="367"/>
      <c r="HO89" s="367"/>
      <c r="HP89" s="367"/>
      <c r="HQ89" s="367"/>
      <c r="HR89" s="367"/>
      <c r="HS89" s="367"/>
      <c r="HT89" s="367"/>
      <c r="HU89" s="367"/>
      <c r="HV89" s="367"/>
    </row>
    <row r="90" spans="1:230" s="372" customFormat="1" ht="18" customHeight="1">
      <c r="A90" s="381"/>
      <c r="B90" s="382"/>
      <c r="C90" s="383" t="s">
        <v>45</v>
      </c>
      <c r="D90" s="384">
        <v>1053843</v>
      </c>
      <c r="E90" s="385">
        <v>1253.1816079340081</v>
      </c>
      <c r="F90" s="517">
        <v>6666863</v>
      </c>
      <c r="G90" s="518">
        <v>1563.561319745131</v>
      </c>
      <c r="H90" s="519">
        <v>2348590</v>
      </c>
      <c r="I90" s="520">
        <v>971.91042942361037</v>
      </c>
      <c r="J90" s="367"/>
      <c r="K90" s="367"/>
      <c r="L90" s="367"/>
      <c r="M90" s="367"/>
      <c r="N90" s="367"/>
      <c r="O90" s="367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7"/>
      <c r="BA90" s="367"/>
      <c r="BB90" s="367"/>
      <c r="BC90" s="367"/>
      <c r="BD90" s="367"/>
      <c r="BE90" s="367"/>
      <c r="BF90" s="367"/>
      <c r="BG90" s="367"/>
      <c r="BH90" s="367"/>
      <c r="BI90" s="367"/>
      <c r="BJ90" s="367"/>
      <c r="BK90" s="367"/>
      <c r="BL90" s="367"/>
      <c r="BM90" s="367"/>
      <c r="BN90" s="367"/>
      <c r="BO90" s="367"/>
      <c r="BP90" s="367"/>
      <c r="BQ90" s="367"/>
      <c r="BR90" s="367"/>
      <c r="BS90" s="367"/>
      <c r="BT90" s="367"/>
      <c r="BU90" s="367"/>
      <c r="BV90" s="367"/>
      <c r="BW90" s="367"/>
      <c r="BX90" s="367"/>
      <c r="BY90" s="367"/>
      <c r="BZ90" s="367"/>
      <c r="CA90" s="367"/>
      <c r="CB90" s="367"/>
      <c r="CC90" s="367"/>
      <c r="CD90" s="367"/>
      <c r="CE90" s="367"/>
      <c r="CF90" s="367"/>
      <c r="CG90" s="367"/>
      <c r="CH90" s="367"/>
      <c r="CI90" s="367"/>
      <c r="CJ90" s="367"/>
      <c r="CK90" s="367"/>
      <c r="CL90" s="367"/>
      <c r="CM90" s="367"/>
      <c r="CN90" s="367"/>
      <c r="CO90" s="367"/>
      <c r="CP90" s="367"/>
      <c r="CQ90" s="367"/>
      <c r="CR90" s="367"/>
      <c r="CS90" s="367"/>
      <c r="CT90" s="367"/>
      <c r="CU90" s="367"/>
      <c r="CV90" s="367"/>
      <c r="CW90" s="367"/>
      <c r="CX90" s="367"/>
      <c r="CY90" s="367"/>
      <c r="CZ90" s="367"/>
      <c r="DA90" s="367"/>
      <c r="DB90" s="367"/>
      <c r="DC90" s="367"/>
      <c r="DD90" s="367"/>
      <c r="DE90" s="367"/>
      <c r="DF90" s="367"/>
      <c r="DG90" s="367"/>
      <c r="DH90" s="367"/>
      <c r="DI90" s="367"/>
      <c r="DJ90" s="367"/>
      <c r="DK90" s="367"/>
      <c r="DL90" s="367"/>
      <c r="DM90" s="367"/>
      <c r="DN90" s="367"/>
      <c r="DO90" s="367"/>
      <c r="DP90" s="367"/>
      <c r="DQ90" s="367"/>
      <c r="DR90" s="367"/>
      <c r="DS90" s="367"/>
      <c r="DT90" s="367"/>
      <c r="DU90" s="367"/>
      <c r="DV90" s="367"/>
      <c r="DW90" s="367"/>
      <c r="DX90" s="367"/>
      <c r="DY90" s="367"/>
      <c r="DZ90" s="367"/>
      <c r="EA90" s="367"/>
      <c r="EB90" s="367"/>
      <c r="EC90" s="367"/>
      <c r="ED90" s="367"/>
      <c r="EE90" s="367"/>
      <c r="EF90" s="367"/>
      <c r="EG90" s="367"/>
      <c r="EH90" s="367"/>
      <c r="EI90" s="367"/>
      <c r="EJ90" s="367"/>
      <c r="EK90" s="367"/>
      <c r="EL90" s="367"/>
      <c r="EM90" s="367"/>
      <c r="EN90" s="367"/>
      <c r="EO90" s="367"/>
      <c r="EP90" s="367"/>
      <c r="EQ90" s="367"/>
      <c r="ER90" s="367"/>
      <c r="ES90" s="367"/>
      <c r="ET90" s="367"/>
      <c r="EU90" s="367"/>
      <c r="EV90" s="367"/>
      <c r="EW90" s="367"/>
      <c r="EX90" s="367"/>
      <c r="EY90" s="367"/>
      <c r="EZ90" s="367"/>
      <c r="FA90" s="367"/>
      <c r="FB90" s="367"/>
      <c r="FC90" s="367"/>
      <c r="FD90" s="367"/>
      <c r="FE90" s="367"/>
      <c r="FF90" s="367"/>
      <c r="FG90" s="367"/>
      <c r="FH90" s="367"/>
      <c r="FI90" s="367"/>
      <c r="FJ90" s="367"/>
      <c r="FK90" s="367"/>
      <c r="FL90" s="367"/>
      <c r="FM90" s="367"/>
      <c r="FN90" s="367"/>
      <c r="FO90" s="367"/>
      <c r="FP90" s="367"/>
      <c r="FQ90" s="367"/>
      <c r="FR90" s="367"/>
      <c r="FS90" s="367"/>
      <c r="FT90" s="367"/>
      <c r="FU90" s="367"/>
      <c r="FV90" s="367"/>
      <c r="FW90" s="367"/>
      <c r="FX90" s="367"/>
      <c r="FY90" s="367"/>
      <c r="FZ90" s="367"/>
      <c r="GA90" s="367"/>
      <c r="GB90" s="367"/>
      <c r="GC90" s="367"/>
      <c r="GD90" s="367"/>
      <c r="GE90" s="367"/>
      <c r="GF90" s="367"/>
      <c r="GG90" s="367"/>
      <c r="GH90" s="367"/>
      <c r="GI90" s="367"/>
      <c r="GJ90" s="367"/>
      <c r="GK90" s="367"/>
      <c r="GL90" s="367"/>
      <c r="GM90" s="367"/>
      <c r="GN90" s="367"/>
      <c r="GO90" s="367"/>
      <c r="GP90" s="367"/>
      <c r="GQ90" s="367"/>
      <c r="GR90" s="367"/>
      <c r="GS90" s="367"/>
      <c r="GT90" s="367"/>
      <c r="GU90" s="367"/>
      <c r="GV90" s="367"/>
      <c r="GW90" s="367"/>
      <c r="GX90" s="367"/>
      <c r="GY90" s="367"/>
      <c r="GZ90" s="367"/>
      <c r="HA90" s="367"/>
      <c r="HB90" s="367"/>
      <c r="HC90" s="367"/>
      <c r="HD90" s="367"/>
      <c r="HE90" s="367"/>
      <c r="HF90" s="367"/>
      <c r="HG90" s="367"/>
      <c r="HH90" s="367"/>
      <c r="HI90" s="367"/>
      <c r="HJ90" s="367"/>
      <c r="HK90" s="367"/>
      <c r="HL90" s="367"/>
      <c r="HM90" s="367"/>
      <c r="HN90" s="367"/>
      <c r="HO90" s="367"/>
      <c r="HP90" s="367"/>
      <c r="HQ90" s="367"/>
      <c r="HR90" s="367"/>
      <c r="HS90" s="367"/>
      <c r="HT90" s="367"/>
      <c r="HU90" s="367"/>
      <c r="HV90" s="367"/>
    </row>
    <row r="91" spans="1:230" ht="18" customHeight="1">
      <c r="A91" s="360"/>
      <c r="B91" s="361"/>
      <c r="C91" s="360"/>
      <c r="D91" s="360"/>
      <c r="E91" s="360"/>
      <c r="F91" s="360"/>
      <c r="G91" s="360"/>
      <c r="H91" s="360"/>
      <c r="I91" s="360"/>
    </row>
    <row r="92" spans="1:230" ht="18" customHeight="1">
      <c r="A92" s="360"/>
      <c r="B92" s="386"/>
      <c r="C92" s="360"/>
      <c r="D92" s="387"/>
      <c r="E92" s="388"/>
      <c r="F92" s="387"/>
      <c r="G92" s="388"/>
      <c r="H92" s="387"/>
      <c r="I92" s="388"/>
    </row>
    <row r="93" spans="1:230" ht="18" customHeight="1">
      <c r="B93" s="389"/>
      <c r="D93" s="390"/>
      <c r="E93" s="391"/>
      <c r="F93" s="390"/>
      <c r="G93" s="391"/>
      <c r="H93" s="390"/>
      <c r="I93" s="391"/>
    </row>
    <row r="94" spans="1:230" ht="18" customHeight="1">
      <c r="B94" s="389"/>
      <c r="C94" s="392"/>
      <c r="D94" s="390"/>
      <c r="E94" s="391"/>
      <c r="F94" s="390"/>
      <c r="G94" s="391"/>
      <c r="H94" s="390"/>
      <c r="I94" s="391"/>
    </row>
    <row r="95" spans="1:230" ht="18" customHeight="1">
      <c r="B95" s="389"/>
      <c r="E95" s="391"/>
      <c r="G95" s="391"/>
      <c r="I95" s="391"/>
    </row>
    <row r="96" spans="1:230" ht="18" customHeight="1">
      <c r="B96" s="389"/>
      <c r="E96" s="391"/>
      <c r="G96" s="391"/>
      <c r="I96" s="391"/>
    </row>
    <row r="97" spans="2:9" ht="18" customHeight="1">
      <c r="B97" s="389"/>
      <c r="E97" s="391"/>
      <c r="G97" s="391"/>
      <c r="I97" s="391"/>
    </row>
    <row r="98" spans="2:9" ht="18" customHeight="1">
      <c r="B98" s="389"/>
      <c r="E98" s="391"/>
      <c r="G98" s="391"/>
      <c r="I98" s="391"/>
    </row>
    <row r="99" spans="2:9" ht="18" customHeight="1">
      <c r="B99" s="389"/>
      <c r="E99" s="391"/>
      <c r="G99" s="391"/>
      <c r="I99" s="391"/>
    </row>
    <row r="100" spans="2:9" ht="18" customHeight="1">
      <c r="B100" s="389"/>
      <c r="E100" s="391"/>
      <c r="G100" s="391"/>
      <c r="I100" s="391"/>
    </row>
    <row r="101" spans="2:9" ht="18" customHeight="1">
      <c r="B101" s="389"/>
    </row>
    <row r="102" spans="2:9" ht="18" customHeight="1">
      <c r="B102" s="389"/>
    </row>
    <row r="103" spans="2:9" ht="18" customHeight="1">
      <c r="B103" s="389"/>
    </row>
    <row r="104" spans="2:9" ht="18" customHeight="1">
      <c r="B104" s="389"/>
    </row>
    <row r="105" spans="2:9" ht="18" customHeight="1">
      <c r="B105" s="389"/>
    </row>
    <row r="106" spans="2:9" ht="18" customHeight="1">
      <c r="B106" s="389"/>
    </row>
    <row r="107" spans="2:9" ht="18" customHeight="1">
      <c r="B107" s="389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1C42D23D-B052-487A-9AA6-6C19E9322ED8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1F9B0-E76E-4CB1-9B3C-8F1362E7BB1A}">
  <sheetPr>
    <pageSetUpPr autoPageBreaks="0" fitToPage="1"/>
  </sheetPr>
  <dimension ref="A1:HI129"/>
  <sheetViews>
    <sheetView showGridLines="0" showRowColHeaders="0" showOutlineSymbols="0" zoomScaleNormal="100" workbookViewId="0">
      <pane ySplit="9" topLeftCell="A74" activePane="bottomLeft" state="frozen"/>
      <selection activeCell="K51" sqref="K51"/>
      <selection pane="bottomLeft" activeCell="E94" sqref="E94"/>
    </sheetView>
  </sheetViews>
  <sheetFormatPr baseColWidth="10" defaultColWidth="11.42578125" defaultRowHeight="15.75"/>
  <cols>
    <col min="1" max="1" width="2.7109375" style="362" customWidth="1"/>
    <col min="2" max="2" width="8" style="368" customWidth="1"/>
    <col min="3" max="3" width="24.7109375" style="362" customWidth="1"/>
    <col min="4" max="9" width="15.7109375" style="362" customWidth="1"/>
    <col min="10" max="10" width="11.42578125" style="393"/>
    <col min="11" max="11" width="28" style="362" customWidth="1"/>
    <col min="12" max="16384" width="11.42578125" style="362"/>
  </cols>
  <sheetData>
    <row r="1" spans="1:217" s="351" customFormat="1" ht="15.75" customHeight="1">
      <c r="B1" s="352"/>
      <c r="E1" s="353"/>
      <c r="G1" s="353"/>
      <c r="I1" s="353"/>
      <c r="J1" s="393"/>
      <c r="K1" s="362"/>
    </row>
    <row r="2" spans="1:217" s="351" customFormat="1">
      <c r="B2" s="352"/>
      <c r="E2" s="353"/>
      <c r="G2" s="353"/>
      <c r="I2" s="353"/>
      <c r="J2" s="393"/>
      <c r="K2" s="362"/>
    </row>
    <row r="3" spans="1:217" s="351" customFormat="1" ht="18.75">
      <c r="B3" s="354"/>
      <c r="C3" s="355" t="s">
        <v>46</v>
      </c>
      <c r="D3" s="356"/>
      <c r="E3" s="357"/>
      <c r="F3" s="356"/>
      <c r="G3" s="357"/>
      <c r="H3" s="356"/>
      <c r="I3" s="357"/>
      <c r="J3" s="393"/>
      <c r="K3" s="362"/>
    </row>
    <row r="4" spans="1:217" s="351" customFormat="1">
      <c r="B4" s="352"/>
      <c r="C4" s="358"/>
      <c r="D4" s="356"/>
      <c r="E4" s="357"/>
      <c r="F4" s="356"/>
      <c r="G4" s="357"/>
      <c r="H4" s="356"/>
      <c r="I4" s="357"/>
      <c r="J4" s="393"/>
      <c r="K4" s="362"/>
    </row>
    <row r="5" spans="1:217" s="351" customFormat="1" ht="18.75">
      <c r="B5" s="502" t="str">
        <f>'Número pensiones (IP-J-V)'!B5</f>
        <v>1 de Enero de 2026</v>
      </c>
      <c r="C5" s="521"/>
      <c r="D5" s="522"/>
      <c r="E5" s="523"/>
      <c r="F5" s="522"/>
      <c r="G5" s="523"/>
      <c r="H5" s="522"/>
      <c r="I5" s="523"/>
      <c r="J5" s="393"/>
      <c r="K5" s="394" t="s">
        <v>168</v>
      </c>
    </row>
    <row r="6" spans="1:217" s="397" customFormat="1" ht="9" customHeight="1">
      <c r="A6" s="395"/>
      <c r="B6" s="396"/>
      <c r="C6" s="396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96"/>
      <c r="O6" s="396"/>
      <c r="P6" s="396"/>
      <c r="Q6" s="396"/>
      <c r="R6" s="396"/>
      <c r="S6" s="396"/>
      <c r="T6" s="396"/>
      <c r="U6" s="396"/>
      <c r="V6" s="396"/>
      <c r="W6" s="396"/>
      <c r="X6" s="396"/>
      <c r="Y6" s="396"/>
      <c r="Z6" s="396"/>
      <c r="AA6" s="396"/>
      <c r="AB6" s="396"/>
      <c r="AC6" s="396"/>
      <c r="AD6" s="396"/>
      <c r="AE6" s="396"/>
      <c r="AF6" s="396"/>
      <c r="AG6" s="396"/>
      <c r="AH6" s="396"/>
      <c r="AI6" s="396"/>
      <c r="AJ6" s="396"/>
      <c r="AK6" s="396"/>
      <c r="AL6" s="396"/>
      <c r="AM6" s="396"/>
      <c r="AN6" s="396"/>
      <c r="AO6" s="396"/>
      <c r="AP6" s="396"/>
      <c r="AQ6" s="396"/>
      <c r="AR6" s="396"/>
      <c r="AS6" s="396"/>
      <c r="AT6" s="396"/>
      <c r="AU6" s="396"/>
      <c r="AV6" s="396"/>
      <c r="AW6" s="396"/>
      <c r="AX6" s="396"/>
      <c r="AY6" s="396"/>
      <c r="AZ6" s="396"/>
      <c r="BA6" s="396"/>
      <c r="BB6" s="396"/>
      <c r="BC6" s="396"/>
      <c r="BD6" s="396"/>
      <c r="BE6" s="396"/>
      <c r="BF6" s="396"/>
      <c r="BG6" s="396"/>
      <c r="BH6" s="396"/>
      <c r="BI6" s="396"/>
      <c r="BJ6" s="396"/>
      <c r="BK6" s="396"/>
      <c r="BL6" s="396"/>
      <c r="BM6" s="396"/>
      <c r="BN6" s="396"/>
      <c r="BO6" s="396"/>
      <c r="BP6" s="396"/>
      <c r="BQ6" s="396"/>
      <c r="BR6" s="396"/>
      <c r="BS6" s="396"/>
      <c r="BT6" s="396"/>
      <c r="BU6" s="396"/>
      <c r="BV6" s="396"/>
      <c r="BW6" s="396"/>
      <c r="BX6" s="396"/>
      <c r="BY6" s="396"/>
      <c r="BZ6" s="396"/>
      <c r="CA6" s="396"/>
      <c r="CB6" s="396"/>
      <c r="CC6" s="396"/>
      <c r="CD6" s="396"/>
      <c r="CE6" s="396"/>
      <c r="CF6" s="396"/>
      <c r="CG6" s="396"/>
      <c r="CH6" s="396"/>
      <c r="CI6" s="396"/>
      <c r="CJ6" s="396"/>
      <c r="CK6" s="396"/>
      <c r="CL6" s="396"/>
      <c r="CM6" s="396"/>
      <c r="CN6" s="396"/>
      <c r="CO6" s="396"/>
      <c r="CP6" s="396"/>
      <c r="CQ6" s="396"/>
      <c r="CR6" s="396"/>
      <c r="CS6" s="396"/>
      <c r="CT6" s="396"/>
      <c r="CU6" s="396"/>
      <c r="CV6" s="396"/>
      <c r="CW6" s="396"/>
      <c r="CX6" s="396"/>
      <c r="CY6" s="396"/>
      <c r="CZ6" s="396"/>
      <c r="DA6" s="396"/>
      <c r="DB6" s="396"/>
      <c r="DC6" s="396"/>
      <c r="DD6" s="396"/>
      <c r="DE6" s="396"/>
      <c r="DF6" s="396"/>
      <c r="DG6" s="396"/>
      <c r="DH6" s="396"/>
      <c r="DI6" s="396"/>
      <c r="DJ6" s="396"/>
      <c r="DK6" s="396"/>
      <c r="DL6" s="396"/>
      <c r="DM6" s="396"/>
      <c r="DN6" s="396"/>
      <c r="DO6" s="396"/>
      <c r="DP6" s="396"/>
      <c r="DQ6" s="396"/>
      <c r="DR6" s="396"/>
      <c r="DS6" s="396"/>
      <c r="DT6" s="396"/>
      <c r="DU6" s="396"/>
      <c r="DV6" s="396"/>
      <c r="DW6" s="396"/>
      <c r="DX6" s="396"/>
      <c r="DY6" s="396"/>
      <c r="DZ6" s="396"/>
      <c r="EA6" s="396"/>
      <c r="EB6" s="396"/>
      <c r="EC6" s="396"/>
      <c r="ED6" s="396"/>
      <c r="EE6" s="396"/>
      <c r="EF6" s="396"/>
      <c r="EG6" s="396"/>
      <c r="EH6" s="396"/>
      <c r="EI6" s="396"/>
      <c r="EJ6" s="396"/>
      <c r="EK6" s="396"/>
      <c r="EL6" s="396"/>
      <c r="EM6" s="396"/>
      <c r="EN6" s="396"/>
      <c r="EO6" s="396"/>
      <c r="EP6" s="396"/>
      <c r="EQ6" s="396"/>
      <c r="ER6" s="396"/>
      <c r="ES6" s="396"/>
      <c r="ET6" s="396"/>
      <c r="EU6" s="396"/>
      <c r="EV6" s="396"/>
      <c r="EW6" s="396"/>
      <c r="EX6" s="396"/>
      <c r="EY6" s="396"/>
      <c r="EZ6" s="396"/>
      <c r="FA6" s="396"/>
      <c r="FB6" s="396"/>
      <c r="FC6" s="396"/>
      <c r="FD6" s="396"/>
      <c r="FE6" s="396"/>
      <c r="FF6" s="396"/>
      <c r="FG6" s="396"/>
      <c r="FH6" s="396"/>
      <c r="FI6" s="396"/>
      <c r="FJ6" s="396"/>
      <c r="FK6" s="396"/>
      <c r="FL6" s="396"/>
      <c r="FM6" s="396"/>
      <c r="FN6" s="396"/>
      <c r="FO6" s="396"/>
      <c r="FP6" s="396"/>
      <c r="FQ6" s="396"/>
      <c r="FR6" s="396"/>
      <c r="FS6" s="396"/>
      <c r="FT6" s="396"/>
      <c r="FU6" s="396"/>
      <c r="FV6" s="396"/>
      <c r="FW6" s="396"/>
      <c r="FX6" s="396"/>
      <c r="FY6" s="396"/>
      <c r="FZ6" s="396"/>
      <c r="GA6" s="396"/>
      <c r="GB6" s="396"/>
      <c r="GC6" s="396"/>
      <c r="GD6" s="396"/>
      <c r="GE6" s="396"/>
      <c r="GF6" s="396"/>
      <c r="GG6" s="396"/>
      <c r="GH6" s="396"/>
      <c r="GI6" s="396"/>
      <c r="GJ6" s="396"/>
      <c r="GK6" s="396"/>
      <c r="GL6" s="396"/>
      <c r="GM6" s="396"/>
      <c r="GN6" s="396"/>
      <c r="GO6" s="396"/>
      <c r="GP6" s="396"/>
      <c r="GQ6" s="396"/>
      <c r="GR6" s="396"/>
      <c r="GS6" s="396"/>
      <c r="GT6" s="396"/>
      <c r="GU6" s="396"/>
      <c r="GV6" s="396"/>
      <c r="GW6" s="396"/>
      <c r="GX6" s="396"/>
      <c r="GY6" s="396"/>
      <c r="GZ6" s="396"/>
      <c r="HA6" s="396"/>
      <c r="HB6" s="396"/>
      <c r="HC6" s="396"/>
      <c r="HD6" s="396"/>
      <c r="HE6" s="396"/>
      <c r="HF6" s="396"/>
      <c r="HG6" s="396"/>
      <c r="HH6" s="396"/>
      <c r="HI6" s="396"/>
    </row>
    <row r="7" spans="1:217" ht="38.1" customHeight="1">
      <c r="A7" s="360"/>
      <c r="B7" s="563" t="s">
        <v>157</v>
      </c>
      <c r="C7" s="565" t="s">
        <v>47</v>
      </c>
      <c r="D7" s="400" t="s">
        <v>104</v>
      </c>
      <c r="E7" s="401"/>
      <c r="F7" s="402" t="s">
        <v>105</v>
      </c>
      <c r="G7" s="403"/>
      <c r="H7" s="504" t="s">
        <v>45</v>
      </c>
      <c r="I7" s="504"/>
    </row>
    <row r="8" spans="1:217" ht="36.75" customHeight="1">
      <c r="A8" s="360"/>
      <c r="B8" s="564"/>
      <c r="C8" s="566"/>
      <c r="D8" s="505" t="s">
        <v>7</v>
      </c>
      <c r="E8" s="506" t="s">
        <v>51</v>
      </c>
      <c r="F8" s="507" t="s">
        <v>7</v>
      </c>
      <c r="G8" s="508" t="s">
        <v>51</v>
      </c>
      <c r="H8" s="509" t="s">
        <v>7</v>
      </c>
      <c r="I8" s="510" t="s">
        <v>51</v>
      </c>
    </row>
    <row r="9" spans="1:217" ht="24" hidden="1" customHeight="1">
      <c r="B9" s="363"/>
      <c r="C9" s="364"/>
      <c r="D9" s="365"/>
      <c r="E9" s="366"/>
      <c r="F9" s="365"/>
      <c r="G9" s="366"/>
      <c r="H9" s="365"/>
      <c r="I9" s="366"/>
    </row>
    <row r="10" spans="1:217" s="372" customFormat="1" ht="18" customHeight="1">
      <c r="A10" s="367"/>
      <c r="B10" s="368"/>
      <c r="C10" s="369" t="s">
        <v>52</v>
      </c>
      <c r="D10" s="511">
        <v>68472</v>
      </c>
      <c r="E10" s="512">
        <v>524.07140772870673</v>
      </c>
      <c r="F10" s="513">
        <v>12737</v>
      </c>
      <c r="G10" s="514">
        <v>778.34407238753306</v>
      </c>
      <c r="H10" s="515">
        <v>1719814</v>
      </c>
      <c r="I10" s="516">
        <v>1228.4267130747855</v>
      </c>
      <c r="J10" s="398"/>
      <c r="K10" s="373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  <c r="AA10" s="367"/>
      <c r="AB10" s="367"/>
      <c r="AC10" s="367"/>
      <c r="AD10" s="367"/>
      <c r="AE10" s="367"/>
      <c r="AF10" s="367"/>
      <c r="AG10" s="367"/>
      <c r="AH10" s="367"/>
      <c r="AI10" s="367"/>
      <c r="AJ10" s="367"/>
      <c r="AK10" s="367"/>
      <c r="AL10" s="367"/>
      <c r="AM10" s="367"/>
      <c r="AN10" s="367"/>
      <c r="AO10" s="367"/>
      <c r="AP10" s="367"/>
      <c r="AQ10" s="367"/>
      <c r="AR10" s="367"/>
      <c r="AS10" s="367"/>
      <c r="AT10" s="367"/>
      <c r="AU10" s="367"/>
      <c r="AV10" s="367"/>
      <c r="AW10" s="367"/>
      <c r="AX10" s="367"/>
      <c r="AY10" s="367"/>
      <c r="AZ10" s="367"/>
      <c r="BA10" s="367"/>
      <c r="BB10" s="367"/>
      <c r="BC10" s="367"/>
      <c r="BD10" s="367"/>
      <c r="BE10" s="367"/>
      <c r="BF10" s="367"/>
      <c r="BG10" s="367"/>
      <c r="BH10" s="367"/>
      <c r="BI10" s="367"/>
      <c r="BJ10" s="367"/>
      <c r="BK10" s="367"/>
      <c r="BL10" s="367"/>
      <c r="BM10" s="367"/>
      <c r="BN10" s="367"/>
      <c r="BO10" s="367"/>
      <c r="BP10" s="367"/>
      <c r="BQ10" s="367"/>
      <c r="BR10" s="367"/>
      <c r="BS10" s="367"/>
      <c r="BT10" s="367"/>
      <c r="BU10" s="367"/>
      <c r="BV10" s="367"/>
      <c r="BW10" s="367"/>
      <c r="BX10" s="367"/>
      <c r="BY10" s="367"/>
      <c r="BZ10" s="367"/>
      <c r="CA10" s="367"/>
      <c r="CB10" s="367"/>
      <c r="CC10" s="367"/>
      <c r="CD10" s="367"/>
      <c r="CE10" s="367"/>
      <c r="CF10" s="367"/>
      <c r="CG10" s="367"/>
      <c r="CH10" s="367"/>
      <c r="CI10" s="367"/>
      <c r="CJ10" s="367"/>
      <c r="CK10" s="367"/>
      <c r="CL10" s="367"/>
      <c r="CM10" s="367"/>
      <c r="CN10" s="367"/>
      <c r="CO10" s="367"/>
      <c r="CP10" s="367"/>
      <c r="CQ10" s="367"/>
      <c r="CR10" s="367"/>
      <c r="CS10" s="367"/>
      <c r="CT10" s="367"/>
      <c r="CU10" s="367"/>
      <c r="CV10" s="367"/>
      <c r="CW10" s="367"/>
      <c r="CX10" s="367"/>
      <c r="CY10" s="367"/>
      <c r="CZ10" s="367"/>
      <c r="DA10" s="367"/>
      <c r="DB10" s="367"/>
      <c r="DC10" s="367"/>
      <c r="DD10" s="367"/>
      <c r="DE10" s="367"/>
      <c r="DF10" s="367"/>
      <c r="DG10" s="367"/>
      <c r="DH10" s="367"/>
      <c r="DI10" s="367"/>
      <c r="DJ10" s="367"/>
      <c r="DK10" s="367"/>
      <c r="DL10" s="367"/>
      <c r="DM10" s="367"/>
      <c r="DN10" s="367"/>
      <c r="DO10" s="367"/>
      <c r="DP10" s="367"/>
      <c r="DQ10" s="367"/>
      <c r="DR10" s="367"/>
      <c r="DS10" s="367"/>
      <c r="DT10" s="367"/>
      <c r="DU10" s="367"/>
      <c r="DV10" s="367"/>
      <c r="DW10" s="367"/>
      <c r="DX10" s="367"/>
      <c r="DY10" s="367"/>
      <c r="DZ10" s="367"/>
      <c r="EA10" s="367"/>
      <c r="EB10" s="367"/>
      <c r="EC10" s="367"/>
      <c r="ED10" s="367"/>
      <c r="EE10" s="367"/>
      <c r="EF10" s="367"/>
      <c r="EG10" s="367"/>
      <c r="EH10" s="367"/>
      <c r="EI10" s="367"/>
      <c r="EJ10" s="367"/>
      <c r="EK10" s="367"/>
      <c r="EL10" s="367"/>
      <c r="EM10" s="367"/>
      <c r="EN10" s="367"/>
      <c r="EO10" s="367"/>
      <c r="EP10" s="367"/>
      <c r="EQ10" s="367"/>
      <c r="ER10" s="367"/>
      <c r="ES10" s="367"/>
      <c r="ET10" s="367"/>
      <c r="EU10" s="367"/>
      <c r="EV10" s="367"/>
      <c r="EW10" s="367"/>
      <c r="EX10" s="367"/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  <c r="FL10" s="367"/>
      <c r="FM10" s="367"/>
      <c r="FN10" s="367"/>
      <c r="FO10" s="367"/>
      <c r="FP10" s="367"/>
      <c r="FQ10" s="367"/>
      <c r="FR10" s="367"/>
      <c r="FS10" s="367"/>
      <c r="FT10" s="367"/>
      <c r="FU10" s="367"/>
      <c r="FV10" s="367"/>
      <c r="FW10" s="367"/>
      <c r="FX10" s="367"/>
      <c r="FY10" s="367"/>
      <c r="FZ10" s="367"/>
      <c r="GA10" s="367"/>
      <c r="GB10" s="367"/>
      <c r="GC10" s="367"/>
      <c r="GD10" s="367"/>
      <c r="GE10" s="367"/>
      <c r="GF10" s="367"/>
      <c r="GG10" s="367"/>
      <c r="GH10" s="367"/>
      <c r="GI10" s="367"/>
      <c r="GJ10" s="367"/>
      <c r="GK10" s="367"/>
      <c r="GL10" s="367"/>
      <c r="GM10" s="367"/>
      <c r="GN10" s="367"/>
      <c r="GO10" s="367"/>
      <c r="GP10" s="367"/>
      <c r="GQ10" s="367"/>
      <c r="GR10" s="367"/>
      <c r="GS10" s="367"/>
      <c r="GT10" s="367"/>
      <c r="GU10" s="367"/>
      <c r="GV10" s="367"/>
      <c r="GW10" s="367"/>
      <c r="GX10" s="367"/>
      <c r="GY10" s="367"/>
      <c r="GZ10" s="367"/>
      <c r="HA10" s="367"/>
      <c r="HB10" s="367"/>
      <c r="HC10" s="367"/>
      <c r="HD10" s="367"/>
      <c r="HE10" s="367"/>
      <c r="HF10" s="367"/>
      <c r="HG10" s="367"/>
      <c r="HH10" s="367"/>
      <c r="HI10" s="367"/>
    </row>
    <row r="11" spans="1:217" s="373" customFormat="1" ht="18" customHeight="1">
      <c r="B11" s="368">
        <v>4</v>
      </c>
      <c r="C11" s="374" t="s">
        <v>53</v>
      </c>
      <c r="D11" s="375">
        <v>5498</v>
      </c>
      <c r="E11" s="376">
        <v>462.49905056384137</v>
      </c>
      <c r="F11" s="375">
        <v>539</v>
      </c>
      <c r="G11" s="376">
        <v>761.92276437847863</v>
      </c>
      <c r="H11" s="375">
        <v>121303</v>
      </c>
      <c r="I11" s="376">
        <v>1125.2091649835543</v>
      </c>
      <c r="J11" s="398"/>
      <c r="K11" s="398"/>
    </row>
    <row r="12" spans="1:217" s="373" customFormat="1" ht="18" customHeight="1">
      <c r="B12" s="368">
        <v>11</v>
      </c>
      <c r="C12" s="374" t="s">
        <v>54</v>
      </c>
      <c r="D12" s="375">
        <v>10359</v>
      </c>
      <c r="E12" s="376">
        <v>561.2780606236123</v>
      </c>
      <c r="F12" s="375">
        <v>2932</v>
      </c>
      <c r="G12" s="376">
        <v>800.04338335607099</v>
      </c>
      <c r="H12" s="375">
        <v>237923</v>
      </c>
      <c r="I12" s="376">
        <v>1354.4221821345557</v>
      </c>
      <c r="J12" s="398"/>
    </row>
    <row r="13" spans="1:217" s="373" customFormat="1" ht="18" customHeight="1">
      <c r="B13" s="368">
        <v>14</v>
      </c>
      <c r="C13" s="374" t="s">
        <v>55</v>
      </c>
      <c r="D13" s="375">
        <v>6771</v>
      </c>
      <c r="E13" s="376">
        <v>531.09714960862505</v>
      </c>
      <c r="F13" s="375">
        <v>1441</v>
      </c>
      <c r="G13" s="376">
        <v>755.68298403886206</v>
      </c>
      <c r="H13" s="375">
        <v>184898</v>
      </c>
      <c r="I13" s="376">
        <v>1153.0308562017976</v>
      </c>
      <c r="J13" s="398"/>
    </row>
    <row r="14" spans="1:217" s="373" customFormat="1" ht="18" customHeight="1">
      <c r="B14" s="368">
        <v>18</v>
      </c>
      <c r="C14" s="374" t="s">
        <v>56</v>
      </c>
      <c r="D14" s="375">
        <v>7691</v>
      </c>
      <c r="E14" s="376">
        <v>504.11289299180868</v>
      </c>
      <c r="F14" s="375">
        <v>1449</v>
      </c>
      <c r="G14" s="376">
        <v>786.89455486542442</v>
      </c>
      <c r="H14" s="375">
        <v>205249</v>
      </c>
      <c r="I14" s="376">
        <v>1174.6799350057745</v>
      </c>
      <c r="J14" s="398"/>
    </row>
    <row r="15" spans="1:217" s="373" customFormat="1" ht="18" customHeight="1">
      <c r="B15" s="368">
        <v>21</v>
      </c>
      <c r="C15" s="374" t="s">
        <v>57</v>
      </c>
      <c r="D15" s="375">
        <v>4356</v>
      </c>
      <c r="E15" s="376">
        <v>526.18067263544538</v>
      </c>
      <c r="F15" s="375">
        <v>843</v>
      </c>
      <c r="G15" s="376">
        <v>790.89526690391472</v>
      </c>
      <c r="H15" s="375">
        <v>107244</v>
      </c>
      <c r="I15" s="376">
        <v>1239.2564278654281</v>
      </c>
      <c r="J15" s="398"/>
    </row>
    <row r="16" spans="1:217" s="373" customFormat="1" ht="18" customHeight="1">
      <c r="B16" s="368">
        <v>23</v>
      </c>
      <c r="C16" s="374" t="s">
        <v>58</v>
      </c>
      <c r="D16" s="375">
        <v>5239</v>
      </c>
      <c r="E16" s="376">
        <v>521.21736972704718</v>
      </c>
      <c r="F16" s="375">
        <v>847</v>
      </c>
      <c r="G16" s="376">
        <v>722.39800472255001</v>
      </c>
      <c r="H16" s="375">
        <v>152515</v>
      </c>
      <c r="I16" s="376">
        <v>1141.8298093302292</v>
      </c>
      <c r="J16" s="398"/>
    </row>
    <row r="17" spans="1:217" s="373" customFormat="1" ht="18" customHeight="1">
      <c r="B17" s="368">
        <v>29</v>
      </c>
      <c r="C17" s="374" t="s">
        <v>59</v>
      </c>
      <c r="D17" s="375">
        <v>12690</v>
      </c>
      <c r="E17" s="376">
        <v>503.93977541371157</v>
      </c>
      <c r="F17" s="375">
        <v>1757</v>
      </c>
      <c r="G17" s="376">
        <v>763.39900967558344</v>
      </c>
      <c r="H17" s="375">
        <v>298433</v>
      </c>
      <c r="I17" s="376">
        <v>1243.6644441465917</v>
      </c>
      <c r="J17" s="398"/>
    </row>
    <row r="18" spans="1:217" s="373" customFormat="1" ht="18" customHeight="1">
      <c r="B18" s="368">
        <v>41</v>
      </c>
      <c r="C18" s="374" t="s">
        <v>60</v>
      </c>
      <c r="D18" s="375">
        <v>15868</v>
      </c>
      <c r="E18" s="376">
        <v>544.25451222586332</v>
      </c>
      <c r="F18" s="375">
        <v>2929</v>
      </c>
      <c r="G18" s="376">
        <v>788.09409696142041</v>
      </c>
      <c r="H18" s="375">
        <v>412249</v>
      </c>
      <c r="I18" s="376">
        <v>1264.846102549672</v>
      </c>
      <c r="J18" s="398"/>
    </row>
    <row r="19" spans="1:217" s="373" customFormat="1" ht="18" hidden="1" customHeight="1">
      <c r="B19" s="368"/>
      <c r="C19" s="374"/>
      <c r="D19" s="375"/>
      <c r="E19" s="376"/>
      <c r="F19" s="375"/>
      <c r="G19" s="376"/>
      <c r="H19" s="375"/>
      <c r="I19" s="376"/>
      <c r="J19" s="398"/>
    </row>
    <row r="20" spans="1:217" s="372" customFormat="1" ht="18" customHeight="1">
      <c r="A20" s="367"/>
      <c r="B20" s="368"/>
      <c r="C20" s="369" t="s">
        <v>61</v>
      </c>
      <c r="D20" s="511">
        <v>9250</v>
      </c>
      <c r="E20" s="512">
        <v>564.01120324324313</v>
      </c>
      <c r="F20" s="513">
        <v>812</v>
      </c>
      <c r="G20" s="514">
        <v>870.72986453201975</v>
      </c>
      <c r="H20" s="515">
        <v>319434</v>
      </c>
      <c r="I20" s="516">
        <v>1439.6551233431628</v>
      </c>
      <c r="J20" s="398"/>
      <c r="K20" s="373"/>
      <c r="L20" s="367"/>
      <c r="M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/>
      <c r="AT20" s="367"/>
      <c r="AU20" s="367"/>
      <c r="AV20" s="367"/>
      <c r="AW20" s="367"/>
      <c r="AX20" s="367"/>
      <c r="AY20" s="367"/>
      <c r="AZ20" s="367"/>
      <c r="BA20" s="367"/>
      <c r="BB20" s="367"/>
      <c r="BC20" s="367"/>
      <c r="BD20" s="367"/>
      <c r="BE20" s="367"/>
      <c r="BF20" s="367"/>
      <c r="BG20" s="367"/>
      <c r="BH20" s="367"/>
      <c r="BI20" s="367"/>
      <c r="BJ20" s="367"/>
      <c r="BK20" s="367"/>
      <c r="BL20" s="367"/>
      <c r="BM20" s="367"/>
      <c r="BN20" s="367"/>
      <c r="BO20" s="367"/>
      <c r="BP20" s="367"/>
      <c r="BQ20" s="367"/>
      <c r="BR20" s="367"/>
      <c r="BS20" s="367"/>
      <c r="BT20" s="367"/>
      <c r="BU20" s="367"/>
      <c r="BV20" s="367"/>
      <c r="BW20" s="367"/>
      <c r="BX20" s="367"/>
      <c r="BY20" s="367"/>
      <c r="BZ20" s="367"/>
      <c r="CA20" s="367"/>
      <c r="CB20" s="367"/>
      <c r="CC20" s="367"/>
      <c r="CD20" s="367"/>
      <c r="CE20" s="367"/>
      <c r="CF20" s="367"/>
      <c r="CG20" s="367"/>
      <c r="CH20" s="367"/>
      <c r="CI20" s="367"/>
      <c r="CJ20" s="367"/>
      <c r="CK20" s="367"/>
      <c r="CL20" s="367"/>
      <c r="CM20" s="367"/>
      <c r="CN20" s="367"/>
      <c r="CO20" s="367"/>
      <c r="CP20" s="367"/>
      <c r="CQ20" s="367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H20" s="367"/>
      <c r="DI20" s="367"/>
      <c r="DJ20" s="367"/>
      <c r="DK20" s="367"/>
      <c r="DL20" s="367"/>
      <c r="DM20" s="367"/>
      <c r="DN20" s="367"/>
      <c r="DO20" s="367"/>
      <c r="DP20" s="367"/>
      <c r="DQ20" s="367"/>
      <c r="DR20" s="367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7"/>
      <c r="EL20" s="367"/>
      <c r="EM20" s="367"/>
      <c r="EN20" s="367"/>
      <c r="EO20" s="367"/>
      <c r="EP20" s="367"/>
      <c r="EQ20" s="367"/>
      <c r="ER20" s="367"/>
      <c r="ES20" s="367"/>
      <c r="ET20" s="367"/>
      <c r="EU20" s="367"/>
      <c r="EV20" s="367"/>
      <c r="EW20" s="367"/>
      <c r="EX20" s="367"/>
      <c r="EY20" s="367"/>
      <c r="EZ20" s="367"/>
      <c r="FA20" s="367"/>
      <c r="FB20" s="367"/>
      <c r="FC20" s="367"/>
      <c r="FD20" s="367"/>
      <c r="FE20" s="367"/>
      <c r="FF20" s="367"/>
      <c r="FG20" s="367"/>
      <c r="FH20" s="367"/>
      <c r="FI20" s="367"/>
      <c r="FJ20" s="367"/>
      <c r="FK20" s="367"/>
      <c r="FL20" s="367"/>
      <c r="FM20" s="367"/>
      <c r="FN20" s="367"/>
      <c r="FO20" s="367"/>
      <c r="FP20" s="367"/>
      <c r="FQ20" s="367"/>
      <c r="FR20" s="367"/>
      <c r="FS20" s="367"/>
      <c r="FT20" s="367"/>
      <c r="FU20" s="367"/>
      <c r="FV20" s="367"/>
      <c r="FW20" s="367"/>
      <c r="FX20" s="367"/>
      <c r="FY20" s="367"/>
      <c r="FZ20" s="367"/>
      <c r="GA20" s="367"/>
      <c r="GB20" s="367"/>
      <c r="GC20" s="367"/>
      <c r="GD20" s="367"/>
      <c r="GE20" s="367"/>
      <c r="GF20" s="367"/>
      <c r="GG20" s="367"/>
      <c r="GH20" s="367"/>
      <c r="GI20" s="367"/>
      <c r="GJ20" s="367"/>
      <c r="GK20" s="367"/>
      <c r="GL20" s="367"/>
      <c r="GM20" s="367"/>
      <c r="GN20" s="367"/>
      <c r="GO20" s="367"/>
      <c r="GP20" s="367"/>
      <c r="GQ20" s="367"/>
      <c r="GR20" s="367"/>
      <c r="GS20" s="367"/>
      <c r="GT20" s="367"/>
      <c r="GU20" s="367"/>
      <c r="GV20" s="367"/>
      <c r="GW20" s="367"/>
      <c r="GX20" s="367"/>
      <c r="GY20" s="367"/>
      <c r="GZ20" s="367"/>
      <c r="HA20" s="367"/>
      <c r="HB20" s="367"/>
      <c r="HC20" s="367"/>
      <c r="HD20" s="367"/>
      <c r="HE20" s="367"/>
      <c r="HF20" s="367"/>
      <c r="HG20" s="367"/>
      <c r="HH20" s="367"/>
      <c r="HI20" s="367"/>
    </row>
    <row r="21" spans="1:217" s="373" customFormat="1" ht="18" customHeight="1">
      <c r="B21" s="368">
        <v>22</v>
      </c>
      <c r="C21" s="374" t="s">
        <v>62</v>
      </c>
      <c r="D21" s="375">
        <v>1630</v>
      </c>
      <c r="E21" s="376">
        <v>538.98612883435578</v>
      </c>
      <c r="F21" s="375">
        <v>80</v>
      </c>
      <c r="G21" s="376">
        <v>771.32474999999999</v>
      </c>
      <c r="H21" s="375">
        <v>55454</v>
      </c>
      <c r="I21" s="376">
        <v>1316.2031150142459</v>
      </c>
      <c r="J21" s="398"/>
    </row>
    <row r="22" spans="1:217" s="373" customFormat="1" ht="18" customHeight="1">
      <c r="B22" s="368">
        <v>40</v>
      </c>
      <c r="C22" s="374" t="s">
        <v>63</v>
      </c>
      <c r="D22" s="375">
        <v>1000</v>
      </c>
      <c r="E22" s="376">
        <v>541.51970999999992</v>
      </c>
      <c r="F22" s="375">
        <v>97</v>
      </c>
      <c r="G22" s="376">
        <v>877.08762886597935</v>
      </c>
      <c r="H22" s="375">
        <v>36450</v>
      </c>
      <c r="I22" s="376">
        <v>1328.2196998628262</v>
      </c>
      <c r="J22" s="398"/>
    </row>
    <row r="23" spans="1:217" s="373" customFormat="1" ht="18" customHeight="1">
      <c r="B23" s="368">
        <v>50</v>
      </c>
      <c r="C23" s="374" t="s">
        <v>64</v>
      </c>
      <c r="D23" s="375">
        <v>6620</v>
      </c>
      <c r="E23" s="376">
        <v>573.57047280966776</v>
      </c>
      <c r="F23" s="375">
        <v>635</v>
      </c>
      <c r="G23" s="376">
        <v>882.28215748031505</v>
      </c>
      <c r="H23" s="375">
        <v>227530</v>
      </c>
      <c r="I23" s="376">
        <v>1487.5948625236224</v>
      </c>
      <c r="J23" s="398"/>
    </row>
    <row r="24" spans="1:217" s="373" customFormat="1" ht="18" hidden="1" customHeight="1">
      <c r="B24" s="368"/>
      <c r="C24" s="374"/>
      <c r="D24" s="375"/>
      <c r="E24" s="376"/>
      <c r="F24" s="375"/>
      <c r="G24" s="376"/>
      <c r="H24" s="375"/>
      <c r="I24" s="376"/>
      <c r="J24" s="398"/>
    </row>
    <row r="25" spans="1:217" s="372" customFormat="1" ht="18" customHeight="1">
      <c r="A25" s="367"/>
      <c r="B25" s="368">
        <v>33</v>
      </c>
      <c r="C25" s="369" t="s">
        <v>65</v>
      </c>
      <c r="D25" s="511">
        <v>8647</v>
      </c>
      <c r="E25" s="512">
        <v>664.54446281947503</v>
      </c>
      <c r="F25" s="513">
        <v>2056</v>
      </c>
      <c r="G25" s="514">
        <v>1080.7057101167316</v>
      </c>
      <c r="H25" s="515">
        <v>303392</v>
      </c>
      <c r="I25" s="516">
        <v>1573.2151390939769</v>
      </c>
      <c r="J25" s="398"/>
      <c r="K25" s="373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7"/>
      <c r="AP25" s="367"/>
      <c r="AQ25" s="367"/>
      <c r="AR25" s="367"/>
      <c r="AS25" s="367"/>
      <c r="AT25" s="367"/>
      <c r="AU25" s="367"/>
      <c r="AV25" s="367"/>
      <c r="AW25" s="367"/>
      <c r="AX25" s="367"/>
      <c r="AY25" s="367"/>
      <c r="AZ25" s="367"/>
      <c r="BA25" s="367"/>
      <c r="BB25" s="367"/>
      <c r="BC25" s="367"/>
      <c r="BD25" s="367"/>
      <c r="BE25" s="367"/>
      <c r="BF25" s="367"/>
      <c r="BG25" s="367"/>
      <c r="BH25" s="367"/>
      <c r="BI25" s="367"/>
      <c r="BJ25" s="367"/>
      <c r="BK25" s="367"/>
      <c r="BL25" s="367"/>
      <c r="BM25" s="367"/>
      <c r="BN25" s="367"/>
      <c r="BO25" s="367"/>
      <c r="BP25" s="367"/>
      <c r="BQ25" s="367"/>
      <c r="BR25" s="367"/>
      <c r="BS25" s="367"/>
      <c r="BT25" s="367"/>
      <c r="BU25" s="367"/>
      <c r="BV25" s="367"/>
      <c r="BW25" s="367"/>
      <c r="BX25" s="367"/>
      <c r="BY25" s="367"/>
      <c r="BZ25" s="367"/>
      <c r="CA25" s="367"/>
      <c r="CB25" s="367"/>
      <c r="CC25" s="367"/>
      <c r="CD25" s="367"/>
      <c r="CE25" s="367"/>
      <c r="CF25" s="367"/>
      <c r="CG25" s="367"/>
      <c r="CH25" s="367"/>
      <c r="CI25" s="367"/>
      <c r="CJ25" s="367"/>
      <c r="CK25" s="367"/>
      <c r="CL25" s="367"/>
      <c r="CM25" s="367"/>
      <c r="CN25" s="367"/>
      <c r="CO25" s="367"/>
      <c r="CP25" s="367"/>
      <c r="CQ25" s="367"/>
      <c r="CR25" s="367"/>
      <c r="CS25" s="367"/>
      <c r="CT25" s="367"/>
      <c r="CU25" s="367"/>
      <c r="CV25" s="367"/>
      <c r="CW25" s="367"/>
      <c r="CX25" s="367"/>
      <c r="CY25" s="367"/>
      <c r="CZ25" s="367"/>
      <c r="DA25" s="367"/>
      <c r="DB25" s="367"/>
      <c r="DC25" s="367"/>
      <c r="DD25" s="367"/>
      <c r="DE25" s="367"/>
      <c r="DF25" s="367"/>
      <c r="DG25" s="367"/>
      <c r="DH25" s="367"/>
      <c r="DI25" s="367"/>
      <c r="DJ25" s="367"/>
      <c r="DK25" s="367"/>
      <c r="DL25" s="367"/>
      <c r="DM25" s="367"/>
      <c r="DN25" s="367"/>
      <c r="DO25" s="367"/>
      <c r="DP25" s="367"/>
      <c r="DQ25" s="367"/>
      <c r="DR25" s="367"/>
      <c r="DS25" s="367"/>
      <c r="DT25" s="367"/>
      <c r="DU25" s="367"/>
      <c r="DV25" s="367"/>
      <c r="DW25" s="367"/>
      <c r="DX25" s="367"/>
      <c r="DY25" s="367"/>
      <c r="DZ25" s="367"/>
      <c r="EA25" s="367"/>
      <c r="EB25" s="367"/>
      <c r="EC25" s="367"/>
      <c r="ED25" s="367"/>
      <c r="EE25" s="367"/>
      <c r="EF25" s="367"/>
      <c r="EG25" s="367"/>
      <c r="EH25" s="367"/>
      <c r="EI25" s="367"/>
      <c r="EJ25" s="367"/>
      <c r="EK25" s="367"/>
      <c r="EL25" s="367"/>
      <c r="EM25" s="367"/>
      <c r="EN25" s="367"/>
      <c r="EO25" s="367"/>
      <c r="EP25" s="367"/>
      <c r="EQ25" s="367"/>
      <c r="ER25" s="367"/>
      <c r="ES25" s="367"/>
      <c r="ET25" s="367"/>
      <c r="EU25" s="367"/>
      <c r="EV25" s="367"/>
      <c r="EW25" s="367"/>
      <c r="EX25" s="367"/>
      <c r="EY25" s="367"/>
      <c r="EZ25" s="367"/>
      <c r="FA25" s="367"/>
      <c r="FB25" s="367"/>
      <c r="FC25" s="367"/>
      <c r="FD25" s="367"/>
      <c r="FE25" s="367"/>
      <c r="FF25" s="367"/>
      <c r="FG25" s="367"/>
      <c r="FH25" s="367"/>
      <c r="FI25" s="367"/>
      <c r="FJ25" s="367"/>
      <c r="FK25" s="367"/>
      <c r="FL25" s="367"/>
      <c r="FM25" s="367"/>
      <c r="FN25" s="367"/>
      <c r="FO25" s="367"/>
      <c r="FP25" s="367"/>
      <c r="FQ25" s="367"/>
      <c r="FR25" s="367"/>
      <c r="FS25" s="367"/>
      <c r="FT25" s="367"/>
      <c r="FU25" s="367"/>
      <c r="FV25" s="367"/>
      <c r="FW25" s="367"/>
      <c r="FX25" s="367"/>
      <c r="FY25" s="367"/>
      <c r="FZ25" s="367"/>
      <c r="GA25" s="367"/>
      <c r="GB25" s="367"/>
      <c r="GC25" s="367"/>
      <c r="GD25" s="367"/>
      <c r="GE25" s="367"/>
      <c r="GF25" s="367"/>
      <c r="GG25" s="367"/>
      <c r="GH25" s="367"/>
      <c r="GI25" s="367"/>
      <c r="GJ25" s="367"/>
      <c r="GK25" s="367"/>
      <c r="GL25" s="367"/>
      <c r="GM25" s="367"/>
      <c r="GN25" s="367"/>
      <c r="GO25" s="367"/>
      <c r="GP25" s="367"/>
      <c r="GQ25" s="367"/>
      <c r="GR25" s="367"/>
      <c r="GS25" s="367"/>
      <c r="GT25" s="367"/>
      <c r="GU25" s="367"/>
      <c r="GV25" s="367"/>
      <c r="GW25" s="367"/>
      <c r="GX25" s="367"/>
      <c r="GY25" s="367"/>
      <c r="GZ25" s="367"/>
      <c r="HA25" s="367"/>
      <c r="HB25" s="367"/>
      <c r="HC25" s="367"/>
      <c r="HD25" s="367"/>
      <c r="HE25" s="367"/>
      <c r="HF25" s="367"/>
      <c r="HG25" s="367"/>
      <c r="HH25" s="367"/>
      <c r="HI25" s="367"/>
    </row>
    <row r="26" spans="1:217" s="372" customFormat="1" ht="18" hidden="1" customHeight="1">
      <c r="A26" s="367"/>
      <c r="B26" s="368"/>
      <c r="C26" s="369"/>
      <c r="D26" s="511"/>
      <c r="E26" s="512"/>
      <c r="F26" s="513"/>
      <c r="G26" s="514"/>
      <c r="H26" s="515"/>
      <c r="I26" s="516"/>
      <c r="J26" s="398"/>
      <c r="K26" s="373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367"/>
      <c r="FM26" s="367"/>
      <c r="FN26" s="367"/>
      <c r="FO26" s="367"/>
      <c r="FP26" s="367"/>
      <c r="FQ26" s="367"/>
      <c r="FR26" s="367"/>
      <c r="FS26" s="367"/>
      <c r="FT26" s="367"/>
      <c r="FU26" s="367"/>
      <c r="FV26" s="367"/>
      <c r="FW26" s="367"/>
      <c r="FX26" s="367"/>
      <c r="FY26" s="367"/>
      <c r="FZ26" s="367"/>
      <c r="GA26" s="367"/>
      <c r="GB26" s="367"/>
      <c r="GC26" s="367"/>
      <c r="GD26" s="367"/>
      <c r="GE26" s="367"/>
      <c r="GF26" s="367"/>
      <c r="GG26" s="367"/>
      <c r="GH26" s="367"/>
      <c r="GI26" s="367"/>
      <c r="GJ26" s="367"/>
      <c r="GK26" s="367"/>
      <c r="GL26" s="367"/>
      <c r="GM26" s="367"/>
      <c r="GN26" s="367"/>
      <c r="GO26" s="367"/>
      <c r="GP26" s="367"/>
      <c r="GQ26" s="367"/>
      <c r="GR26" s="367"/>
      <c r="GS26" s="367"/>
      <c r="GT26" s="367"/>
      <c r="GU26" s="367"/>
      <c r="GV26" s="367"/>
      <c r="GW26" s="367"/>
      <c r="GX26" s="367"/>
      <c r="GY26" s="367"/>
      <c r="GZ26" s="367"/>
      <c r="HA26" s="367"/>
      <c r="HB26" s="367"/>
      <c r="HC26" s="367"/>
      <c r="HD26" s="367"/>
      <c r="HE26" s="367"/>
      <c r="HF26" s="367"/>
      <c r="HG26" s="367"/>
      <c r="HH26" s="367"/>
      <c r="HI26" s="367"/>
    </row>
    <row r="27" spans="1:217" s="372" customFormat="1" ht="18" customHeight="1">
      <c r="A27" s="367"/>
      <c r="B27" s="368">
        <v>7</v>
      </c>
      <c r="C27" s="369" t="s">
        <v>205</v>
      </c>
      <c r="D27" s="511">
        <v>6077</v>
      </c>
      <c r="E27" s="512">
        <v>465.96305413855526</v>
      </c>
      <c r="F27" s="513">
        <v>116</v>
      </c>
      <c r="G27" s="514">
        <v>795.7246551724138</v>
      </c>
      <c r="H27" s="515">
        <v>215236</v>
      </c>
      <c r="I27" s="516">
        <v>1271.2787445873364</v>
      </c>
      <c r="J27" s="398"/>
      <c r="K27" s="373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7"/>
      <c r="BX27" s="367"/>
      <c r="BY27" s="367"/>
      <c r="BZ27" s="367"/>
      <c r="CA27" s="367"/>
      <c r="CB27" s="367"/>
      <c r="CC27" s="367"/>
      <c r="CD27" s="367"/>
      <c r="CE27" s="367"/>
      <c r="CF27" s="367"/>
      <c r="CG27" s="367"/>
      <c r="CH27" s="367"/>
      <c r="CI27" s="367"/>
      <c r="CJ27" s="367"/>
      <c r="CK27" s="367"/>
      <c r="CL27" s="367"/>
      <c r="CM27" s="367"/>
      <c r="CN27" s="367"/>
      <c r="CO27" s="367"/>
      <c r="CP27" s="367"/>
      <c r="CQ27" s="367"/>
      <c r="CR27" s="367"/>
      <c r="CS27" s="367"/>
      <c r="CT27" s="367"/>
      <c r="CU27" s="367"/>
      <c r="CV27" s="367"/>
      <c r="CW27" s="367"/>
      <c r="CX27" s="367"/>
      <c r="CY27" s="367"/>
      <c r="CZ27" s="367"/>
      <c r="DA27" s="367"/>
      <c r="DB27" s="367"/>
      <c r="DC27" s="367"/>
      <c r="DD27" s="367"/>
      <c r="DE27" s="367"/>
      <c r="DF27" s="367"/>
      <c r="DG27" s="367"/>
      <c r="DH27" s="367"/>
      <c r="DI27" s="367"/>
      <c r="DJ27" s="367"/>
      <c r="DK27" s="367"/>
      <c r="DL27" s="367"/>
      <c r="DM27" s="367"/>
      <c r="DN27" s="367"/>
      <c r="DO27" s="367"/>
      <c r="DP27" s="367"/>
      <c r="DQ27" s="367"/>
      <c r="DR27" s="367"/>
      <c r="DS27" s="367"/>
      <c r="DT27" s="367"/>
      <c r="DU27" s="367"/>
      <c r="DV27" s="367"/>
      <c r="DW27" s="367"/>
      <c r="DX27" s="367"/>
      <c r="DY27" s="367"/>
      <c r="DZ27" s="367"/>
      <c r="EA27" s="367"/>
      <c r="EB27" s="367"/>
      <c r="EC27" s="367"/>
      <c r="ED27" s="367"/>
      <c r="EE27" s="367"/>
      <c r="EF27" s="367"/>
      <c r="EG27" s="367"/>
      <c r="EH27" s="367"/>
      <c r="EI27" s="367"/>
      <c r="EJ27" s="367"/>
      <c r="EK27" s="367"/>
      <c r="EL27" s="367"/>
      <c r="EM27" s="367"/>
      <c r="EN27" s="367"/>
      <c r="EO27" s="367"/>
      <c r="EP27" s="367"/>
      <c r="EQ27" s="367"/>
      <c r="ER27" s="367"/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367"/>
      <c r="FM27" s="367"/>
      <c r="FN27" s="367"/>
      <c r="FO27" s="367"/>
      <c r="FP27" s="367"/>
      <c r="FQ27" s="367"/>
      <c r="FR27" s="367"/>
      <c r="FS27" s="367"/>
      <c r="FT27" s="367"/>
      <c r="FU27" s="367"/>
      <c r="FV27" s="367"/>
      <c r="FW27" s="367"/>
      <c r="FX27" s="367"/>
      <c r="FY27" s="367"/>
      <c r="FZ27" s="367"/>
      <c r="GA27" s="367"/>
      <c r="GB27" s="367"/>
      <c r="GC27" s="367"/>
      <c r="GD27" s="367"/>
      <c r="GE27" s="367"/>
      <c r="GF27" s="367"/>
      <c r="GG27" s="367"/>
      <c r="GH27" s="367"/>
      <c r="GI27" s="367"/>
      <c r="GJ27" s="367"/>
      <c r="GK27" s="367"/>
      <c r="GL27" s="367"/>
      <c r="GM27" s="367"/>
      <c r="GN27" s="367"/>
      <c r="GO27" s="367"/>
      <c r="GP27" s="367"/>
      <c r="GQ27" s="367"/>
      <c r="GR27" s="367"/>
      <c r="GS27" s="367"/>
      <c r="GT27" s="367"/>
      <c r="GU27" s="367"/>
      <c r="GV27" s="367"/>
      <c r="GW27" s="367"/>
      <c r="GX27" s="367"/>
      <c r="GY27" s="367"/>
      <c r="GZ27" s="367"/>
      <c r="HA27" s="367"/>
      <c r="HB27" s="367"/>
      <c r="HC27" s="367"/>
      <c r="HD27" s="367"/>
      <c r="HE27" s="367"/>
      <c r="HF27" s="367"/>
      <c r="HG27" s="367"/>
      <c r="HH27" s="367"/>
      <c r="HI27" s="367"/>
    </row>
    <row r="28" spans="1:217" s="372" customFormat="1" ht="18" hidden="1" customHeight="1">
      <c r="A28" s="367"/>
      <c r="B28" s="368"/>
      <c r="C28" s="369"/>
      <c r="D28" s="511"/>
      <c r="E28" s="512"/>
      <c r="F28" s="513"/>
      <c r="G28" s="514"/>
      <c r="H28" s="515"/>
      <c r="I28" s="516"/>
      <c r="J28" s="398"/>
      <c r="K28" s="373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7"/>
      <c r="BX28" s="367"/>
      <c r="BY28" s="367"/>
      <c r="BZ28" s="367"/>
      <c r="CA28" s="367"/>
      <c r="CB28" s="367"/>
      <c r="CC28" s="367"/>
      <c r="CD28" s="367"/>
      <c r="CE28" s="367"/>
      <c r="CF28" s="367"/>
      <c r="CG28" s="367"/>
      <c r="CH28" s="367"/>
      <c r="CI28" s="367"/>
      <c r="CJ28" s="367"/>
      <c r="CK28" s="367"/>
      <c r="CL28" s="367"/>
      <c r="CM28" s="367"/>
      <c r="CN28" s="367"/>
      <c r="CO28" s="367"/>
      <c r="CP28" s="367"/>
      <c r="CQ28" s="367"/>
      <c r="CR28" s="367"/>
      <c r="CS28" s="367"/>
      <c r="CT28" s="367"/>
      <c r="CU28" s="367"/>
      <c r="CV28" s="367"/>
      <c r="CW28" s="367"/>
      <c r="CX28" s="367"/>
      <c r="CY28" s="367"/>
      <c r="CZ28" s="367"/>
      <c r="DA28" s="367"/>
      <c r="DB28" s="367"/>
      <c r="DC28" s="367"/>
      <c r="DD28" s="367"/>
      <c r="DE28" s="367"/>
      <c r="DF28" s="367"/>
      <c r="DG28" s="367"/>
      <c r="DH28" s="367"/>
      <c r="DI28" s="367"/>
      <c r="DJ28" s="367"/>
      <c r="DK28" s="367"/>
      <c r="DL28" s="367"/>
      <c r="DM28" s="367"/>
      <c r="DN28" s="367"/>
      <c r="DO28" s="367"/>
      <c r="DP28" s="367"/>
      <c r="DQ28" s="367"/>
      <c r="DR28" s="367"/>
      <c r="DS28" s="367"/>
      <c r="DT28" s="367"/>
      <c r="DU28" s="367"/>
      <c r="DV28" s="367"/>
      <c r="DW28" s="367"/>
      <c r="DX28" s="367"/>
      <c r="DY28" s="367"/>
      <c r="DZ28" s="367"/>
      <c r="EA28" s="367"/>
      <c r="EB28" s="367"/>
      <c r="EC28" s="367"/>
      <c r="ED28" s="367"/>
      <c r="EE28" s="367"/>
      <c r="EF28" s="367"/>
      <c r="EG28" s="367"/>
      <c r="EH28" s="367"/>
      <c r="EI28" s="367"/>
      <c r="EJ28" s="367"/>
      <c r="EK28" s="367"/>
      <c r="EL28" s="367"/>
      <c r="EM28" s="367"/>
      <c r="EN28" s="367"/>
      <c r="EO28" s="367"/>
      <c r="EP28" s="367"/>
      <c r="EQ28" s="367"/>
      <c r="ER28" s="367"/>
      <c r="ES28" s="367"/>
      <c r="ET28" s="367"/>
      <c r="EU28" s="367"/>
      <c r="EV28" s="367"/>
      <c r="EW28" s="367"/>
      <c r="EX28" s="367"/>
      <c r="EY28" s="367"/>
      <c r="EZ28" s="367"/>
      <c r="FA28" s="367"/>
      <c r="FB28" s="367"/>
      <c r="FC28" s="367"/>
      <c r="FD28" s="367"/>
      <c r="FE28" s="367"/>
      <c r="FF28" s="367"/>
      <c r="FG28" s="367"/>
      <c r="FH28" s="367"/>
      <c r="FI28" s="367"/>
      <c r="FJ28" s="367"/>
      <c r="FK28" s="367"/>
      <c r="FL28" s="367"/>
      <c r="FM28" s="367"/>
      <c r="FN28" s="367"/>
      <c r="FO28" s="367"/>
      <c r="FP28" s="367"/>
      <c r="FQ28" s="367"/>
      <c r="FR28" s="367"/>
      <c r="FS28" s="367"/>
      <c r="FT28" s="367"/>
      <c r="FU28" s="367"/>
      <c r="FV28" s="367"/>
      <c r="FW28" s="367"/>
      <c r="FX28" s="367"/>
      <c r="FY28" s="367"/>
      <c r="FZ28" s="367"/>
      <c r="GA28" s="367"/>
      <c r="GB28" s="367"/>
      <c r="GC28" s="367"/>
      <c r="GD28" s="367"/>
      <c r="GE28" s="367"/>
      <c r="GF28" s="367"/>
      <c r="GG28" s="367"/>
      <c r="GH28" s="367"/>
      <c r="GI28" s="367"/>
      <c r="GJ28" s="367"/>
      <c r="GK28" s="367"/>
      <c r="GL28" s="367"/>
      <c r="GM28" s="367"/>
      <c r="GN28" s="367"/>
      <c r="GO28" s="367"/>
      <c r="GP28" s="367"/>
      <c r="GQ28" s="367"/>
      <c r="GR28" s="367"/>
      <c r="GS28" s="367"/>
      <c r="GT28" s="367"/>
      <c r="GU28" s="367"/>
      <c r="GV28" s="367"/>
      <c r="GW28" s="367"/>
      <c r="GX28" s="367"/>
      <c r="GY28" s="367"/>
      <c r="GZ28" s="367"/>
      <c r="HA28" s="367"/>
      <c r="HB28" s="367"/>
      <c r="HC28" s="367"/>
      <c r="HD28" s="367"/>
      <c r="HE28" s="367"/>
      <c r="HF28" s="367"/>
      <c r="HG28" s="367"/>
      <c r="HH28" s="367"/>
      <c r="HI28" s="367"/>
    </row>
    <row r="29" spans="1:217" s="372" customFormat="1" ht="18" customHeight="1">
      <c r="A29" s="367"/>
      <c r="B29" s="368"/>
      <c r="C29" s="369" t="s">
        <v>66</v>
      </c>
      <c r="D29" s="511">
        <v>16309</v>
      </c>
      <c r="E29" s="512">
        <v>522.28861548838063</v>
      </c>
      <c r="F29" s="513">
        <v>2646</v>
      </c>
      <c r="G29" s="514">
        <v>796.73206727135312</v>
      </c>
      <c r="H29" s="515">
        <v>377961</v>
      </c>
      <c r="I29" s="516">
        <v>1244.8096999955021</v>
      </c>
      <c r="J29" s="398"/>
      <c r="K29" s="399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  <c r="CU29" s="367"/>
      <c r="CV29" s="367"/>
      <c r="CW29" s="367"/>
      <c r="CX29" s="367"/>
      <c r="CY29" s="367"/>
      <c r="CZ29" s="367"/>
      <c r="DA29" s="367"/>
      <c r="DB29" s="367"/>
      <c r="DC29" s="367"/>
      <c r="DD29" s="367"/>
      <c r="DE29" s="367"/>
      <c r="DF29" s="367"/>
      <c r="DG29" s="367"/>
      <c r="DH29" s="367"/>
      <c r="DI29" s="367"/>
      <c r="DJ29" s="367"/>
      <c r="DK29" s="367"/>
      <c r="DL29" s="367"/>
      <c r="DM29" s="367"/>
      <c r="DN29" s="367"/>
      <c r="DO29" s="367"/>
      <c r="DP29" s="367"/>
      <c r="DQ29" s="367"/>
      <c r="DR29" s="367"/>
      <c r="DS29" s="367"/>
      <c r="DT29" s="367"/>
      <c r="DU29" s="367"/>
      <c r="DV29" s="367"/>
      <c r="DW29" s="367"/>
      <c r="DX29" s="367"/>
      <c r="DY29" s="367"/>
      <c r="DZ29" s="367"/>
      <c r="EA29" s="367"/>
      <c r="EB29" s="367"/>
      <c r="EC29" s="367"/>
      <c r="ED29" s="367"/>
      <c r="EE29" s="367"/>
      <c r="EF29" s="367"/>
      <c r="EG29" s="367"/>
      <c r="EH29" s="367"/>
      <c r="EI29" s="367"/>
      <c r="EJ29" s="367"/>
      <c r="EK29" s="367"/>
      <c r="EL29" s="367"/>
      <c r="EM29" s="367"/>
      <c r="EN29" s="367"/>
      <c r="EO29" s="367"/>
      <c r="EP29" s="367"/>
      <c r="EQ29" s="367"/>
      <c r="ER29" s="367"/>
      <c r="ES29" s="367"/>
      <c r="ET29" s="367"/>
      <c r="EU29" s="367"/>
      <c r="EV29" s="367"/>
      <c r="EW29" s="367"/>
      <c r="EX29" s="367"/>
      <c r="EY29" s="367"/>
      <c r="EZ29" s="367"/>
      <c r="FA29" s="367"/>
      <c r="FB29" s="367"/>
      <c r="FC29" s="367"/>
      <c r="FD29" s="367"/>
      <c r="FE29" s="367"/>
      <c r="FF29" s="367"/>
      <c r="FG29" s="367"/>
      <c r="FH29" s="367"/>
      <c r="FI29" s="367"/>
      <c r="FJ29" s="367"/>
      <c r="FK29" s="367"/>
      <c r="FL29" s="367"/>
      <c r="FM29" s="367"/>
      <c r="FN29" s="367"/>
      <c r="FO29" s="367"/>
      <c r="FP29" s="367"/>
      <c r="FQ29" s="367"/>
      <c r="FR29" s="367"/>
      <c r="FS29" s="367"/>
      <c r="FT29" s="367"/>
      <c r="FU29" s="367"/>
      <c r="FV29" s="367"/>
      <c r="FW29" s="367"/>
      <c r="FX29" s="367"/>
      <c r="FY29" s="367"/>
      <c r="FZ29" s="367"/>
      <c r="GA29" s="367"/>
      <c r="GB29" s="367"/>
      <c r="GC29" s="367"/>
      <c r="GD29" s="367"/>
      <c r="GE29" s="367"/>
      <c r="GF29" s="367"/>
      <c r="GG29" s="367"/>
      <c r="GH29" s="367"/>
      <c r="GI29" s="367"/>
      <c r="GJ29" s="367"/>
      <c r="GK29" s="367"/>
      <c r="GL29" s="367"/>
      <c r="GM29" s="367"/>
      <c r="GN29" s="367"/>
      <c r="GO29" s="367"/>
      <c r="GP29" s="367"/>
      <c r="GQ29" s="367"/>
      <c r="GR29" s="367"/>
      <c r="GS29" s="367"/>
      <c r="GT29" s="367"/>
      <c r="GU29" s="367"/>
      <c r="GV29" s="367"/>
      <c r="GW29" s="367"/>
      <c r="GX29" s="367"/>
      <c r="GY29" s="367"/>
      <c r="GZ29" s="367"/>
      <c r="HA29" s="367"/>
      <c r="HB29" s="367"/>
      <c r="HC29" s="367"/>
      <c r="HD29" s="367"/>
      <c r="HE29" s="367"/>
      <c r="HF29" s="367"/>
      <c r="HG29" s="367"/>
      <c r="HH29" s="367"/>
      <c r="HI29" s="367"/>
    </row>
    <row r="30" spans="1:217" s="373" customFormat="1" ht="18" customHeight="1">
      <c r="B30" s="368">
        <v>35</v>
      </c>
      <c r="C30" s="374" t="s">
        <v>67</v>
      </c>
      <c r="D30" s="375">
        <v>9136</v>
      </c>
      <c r="E30" s="376">
        <v>527.97138244308235</v>
      </c>
      <c r="F30" s="375">
        <v>1790</v>
      </c>
      <c r="G30" s="376">
        <v>785.21549720670396</v>
      </c>
      <c r="H30" s="375">
        <v>199598</v>
      </c>
      <c r="I30" s="376">
        <v>1264.0522874978708</v>
      </c>
      <c r="J30" s="398"/>
    </row>
    <row r="31" spans="1:217" s="373" customFormat="1" ht="18" customHeight="1">
      <c r="B31" s="368">
        <v>38</v>
      </c>
      <c r="C31" s="374" t="s">
        <v>68</v>
      </c>
      <c r="D31" s="375">
        <v>7173</v>
      </c>
      <c r="E31" s="376">
        <v>515.05067335842739</v>
      </c>
      <c r="F31" s="375">
        <v>856</v>
      </c>
      <c r="G31" s="376">
        <v>820.81461448598134</v>
      </c>
      <c r="H31" s="375">
        <v>178363</v>
      </c>
      <c r="I31" s="376">
        <v>1223.2761869894537</v>
      </c>
      <c r="J31" s="398"/>
    </row>
    <row r="32" spans="1:217" s="373" customFormat="1" ht="18" hidden="1" customHeight="1">
      <c r="B32" s="368"/>
      <c r="C32" s="374"/>
      <c r="D32" s="375"/>
      <c r="E32" s="376"/>
      <c r="F32" s="375"/>
      <c r="G32" s="376"/>
      <c r="H32" s="375"/>
      <c r="I32" s="376"/>
      <c r="J32" s="398"/>
    </row>
    <row r="33" spans="1:217" s="372" customFormat="1" ht="18" customHeight="1">
      <c r="A33" s="367"/>
      <c r="B33" s="368">
        <v>39</v>
      </c>
      <c r="C33" s="369" t="s">
        <v>69</v>
      </c>
      <c r="D33" s="511">
        <v>4581</v>
      </c>
      <c r="E33" s="512">
        <v>600.95065706177695</v>
      </c>
      <c r="F33" s="513">
        <v>1388</v>
      </c>
      <c r="G33" s="514">
        <v>900.25500720461093</v>
      </c>
      <c r="H33" s="515">
        <v>149460</v>
      </c>
      <c r="I33" s="516">
        <v>1433.0411200321155</v>
      </c>
      <c r="J33" s="398"/>
      <c r="K33" s="373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7"/>
      <c r="AP33" s="367"/>
      <c r="AQ33" s="367"/>
      <c r="AR33" s="367"/>
      <c r="AS33" s="367"/>
      <c r="AT33" s="367"/>
      <c r="AU33" s="367"/>
      <c r="AV33" s="367"/>
      <c r="AW33" s="367"/>
      <c r="AX33" s="367"/>
      <c r="AY33" s="367"/>
      <c r="AZ33" s="367"/>
      <c r="BA33" s="367"/>
      <c r="BB33" s="367"/>
      <c r="BC33" s="367"/>
      <c r="BD33" s="367"/>
      <c r="BE33" s="367"/>
      <c r="BF33" s="367"/>
      <c r="BG33" s="367"/>
      <c r="BH33" s="367"/>
      <c r="BI33" s="367"/>
      <c r="BJ33" s="367"/>
      <c r="BK33" s="367"/>
      <c r="BL33" s="367"/>
      <c r="BM33" s="367"/>
      <c r="BN33" s="367"/>
      <c r="BO33" s="367"/>
      <c r="BP33" s="367"/>
      <c r="BQ33" s="367"/>
      <c r="BR33" s="367"/>
      <c r="BS33" s="367"/>
      <c r="BT33" s="367"/>
      <c r="BU33" s="367"/>
      <c r="BV33" s="367"/>
      <c r="BW33" s="367"/>
      <c r="BX33" s="367"/>
      <c r="BY33" s="367"/>
      <c r="BZ33" s="367"/>
      <c r="CA33" s="367"/>
      <c r="CB33" s="367"/>
      <c r="CC33" s="367"/>
      <c r="CD33" s="367"/>
      <c r="CE33" s="367"/>
      <c r="CF33" s="367"/>
      <c r="CG33" s="367"/>
      <c r="CH33" s="367"/>
      <c r="CI33" s="367"/>
      <c r="CJ33" s="367"/>
      <c r="CK33" s="367"/>
      <c r="CL33" s="367"/>
      <c r="CM33" s="367"/>
      <c r="CN33" s="367"/>
      <c r="CO33" s="367"/>
      <c r="CP33" s="367"/>
      <c r="CQ33" s="367"/>
      <c r="CR33" s="367"/>
      <c r="CS33" s="367"/>
      <c r="CT33" s="367"/>
      <c r="CU33" s="367"/>
      <c r="CV33" s="367"/>
      <c r="CW33" s="367"/>
      <c r="CX33" s="367"/>
      <c r="CY33" s="367"/>
      <c r="CZ33" s="367"/>
      <c r="DA33" s="367"/>
      <c r="DB33" s="367"/>
      <c r="DC33" s="367"/>
      <c r="DD33" s="367"/>
      <c r="DE33" s="367"/>
      <c r="DF33" s="367"/>
      <c r="DG33" s="367"/>
      <c r="DH33" s="367"/>
      <c r="DI33" s="367"/>
      <c r="DJ33" s="367"/>
      <c r="DK33" s="367"/>
      <c r="DL33" s="367"/>
      <c r="DM33" s="367"/>
      <c r="DN33" s="367"/>
      <c r="DO33" s="367"/>
      <c r="DP33" s="367"/>
      <c r="DQ33" s="367"/>
      <c r="DR33" s="367"/>
      <c r="DS33" s="367"/>
      <c r="DT33" s="367"/>
      <c r="DU33" s="367"/>
      <c r="DV33" s="367"/>
      <c r="DW33" s="367"/>
      <c r="DX33" s="367"/>
      <c r="DY33" s="367"/>
      <c r="DZ33" s="367"/>
      <c r="EA33" s="367"/>
      <c r="EB33" s="367"/>
      <c r="EC33" s="367"/>
      <c r="ED33" s="367"/>
      <c r="EE33" s="367"/>
      <c r="EF33" s="367"/>
      <c r="EG33" s="367"/>
      <c r="EH33" s="367"/>
      <c r="EI33" s="367"/>
      <c r="EJ33" s="367"/>
      <c r="EK33" s="367"/>
      <c r="EL33" s="367"/>
      <c r="EM33" s="367"/>
      <c r="EN33" s="367"/>
      <c r="EO33" s="367"/>
      <c r="EP33" s="367"/>
      <c r="EQ33" s="367"/>
      <c r="ER33" s="367"/>
      <c r="ES33" s="367"/>
      <c r="ET33" s="367"/>
      <c r="EU33" s="367"/>
      <c r="EV33" s="367"/>
      <c r="EW33" s="367"/>
      <c r="EX33" s="367"/>
      <c r="EY33" s="367"/>
      <c r="EZ33" s="367"/>
      <c r="FA33" s="367"/>
      <c r="FB33" s="367"/>
      <c r="FC33" s="367"/>
      <c r="FD33" s="367"/>
      <c r="FE33" s="367"/>
      <c r="FF33" s="367"/>
      <c r="FG33" s="367"/>
      <c r="FH33" s="367"/>
      <c r="FI33" s="367"/>
      <c r="FJ33" s="367"/>
      <c r="FK33" s="367"/>
      <c r="FL33" s="367"/>
      <c r="FM33" s="367"/>
      <c r="FN33" s="367"/>
      <c r="FO33" s="367"/>
      <c r="FP33" s="367"/>
      <c r="FQ33" s="367"/>
      <c r="FR33" s="367"/>
      <c r="FS33" s="367"/>
      <c r="FT33" s="367"/>
      <c r="FU33" s="367"/>
      <c r="FV33" s="367"/>
      <c r="FW33" s="367"/>
      <c r="FX33" s="367"/>
      <c r="FY33" s="367"/>
      <c r="FZ33" s="367"/>
      <c r="GA33" s="367"/>
      <c r="GB33" s="367"/>
      <c r="GC33" s="367"/>
      <c r="GD33" s="367"/>
      <c r="GE33" s="367"/>
      <c r="GF33" s="367"/>
      <c r="GG33" s="367"/>
      <c r="GH33" s="367"/>
      <c r="GI33" s="367"/>
      <c r="GJ33" s="367"/>
      <c r="GK33" s="367"/>
      <c r="GL33" s="367"/>
      <c r="GM33" s="367"/>
      <c r="GN33" s="367"/>
      <c r="GO33" s="367"/>
      <c r="GP33" s="367"/>
      <c r="GQ33" s="367"/>
      <c r="GR33" s="367"/>
      <c r="GS33" s="367"/>
      <c r="GT33" s="367"/>
      <c r="GU33" s="367"/>
      <c r="GV33" s="367"/>
      <c r="GW33" s="367"/>
      <c r="GX33" s="367"/>
      <c r="GY33" s="367"/>
      <c r="GZ33" s="367"/>
      <c r="HA33" s="367"/>
      <c r="HB33" s="367"/>
      <c r="HC33" s="367"/>
      <c r="HD33" s="367"/>
      <c r="HE33" s="367"/>
      <c r="HF33" s="367"/>
      <c r="HG33" s="367"/>
      <c r="HH33" s="367"/>
      <c r="HI33" s="367"/>
    </row>
    <row r="34" spans="1:217" s="372" customFormat="1" ht="18" hidden="1" customHeight="1">
      <c r="A34" s="367"/>
      <c r="B34" s="368"/>
      <c r="C34" s="369"/>
      <c r="D34" s="511"/>
      <c r="E34" s="512"/>
      <c r="F34" s="513"/>
      <c r="G34" s="514"/>
      <c r="H34" s="515"/>
      <c r="I34" s="516"/>
      <c r="J34" s="398"/>
      <c r="K34" s="373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7"/>
      <c r="CG34" s="367"/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7"/>
      <c r="DP34" s="367"/>
      <c r="DQ34" s="367"/>
      <c r="DR34" s="367"/>
      <c r="DS34" s="367"/>
      <c r="DT34" s="367"/>
      <c r="DU34" s="367"/>
      <c r="DV34" s="367"/>
      <c r="DW34" s="367"/>
      <c r="DX34" s="367"/>
      <c r="DY34" s="367"/>
      <c r="DZ34" s="367"/>
      <c r="EA34" s="367"/>
      <c r="EB34" s="367"/>
      <c r="EC34" s="367"/>
      <c r="ED34" s="367"/>
      <c r="EE34" s="367"/>
      <c r="EF34" s="367"/>
      <c r="EG34" s="367"/>
      <c r="EH34" s="367"/>
      <c r="EI34" s="367"/>
      <c r="EJ34" s="367"/>
      <c r="EK34" s="367"/>
      <c r="EL34" s="367"/>
      <c r="EM34" s="367"/>
      <c r="EN34" s="367"/>
      <c r="EO34" s="367"/>
      <c r="EP34" s="367"/>
      <c r="EQ34" s="367"/>
      <c r="ER34" s="367"/>
      <c r="ES34" s="367"/>
      <c r="ET34" s="367"/>
      <c r="EU34" s="367"/>
      <c r="EV34" s="367"/>
      <c r="EW34" s="367"/>
      <c r="EX34" s="367"/>
      <c r="EY34" s="367"/>
      <c r="EZ34" s="367"/>
      <c r="FA34" s="367"/>
      <c r="FB34" s="367"/>
      <c r="FC34" s="367"/>
      <c r="FD34" s="367"/>
      <c r="FE34" s="367"/>
      <c r="FF34" s="367"/>
      <c r="FG34" s="367"/>
      <c r="FH34" s="367"/>
      <c r="FI34" s="367"/>
      <c r="FJ34" s="367"/>
      <c r="FK34" s="367"/>
      <c r="FL34" s="367"/>
      <c r="FM34" s="367"/>
      <c r="FN34" s="367"/>
      <c r="FO34" s="367"/>
      <c r="FP34" s="367"/>
      <c r="FQ34" s="367"/>
      <c r="FR34" s="367"/>
      <c r="FS34" s="367"/>
      <c r="FT34" s="367"/>
      <c r="FU34" s="367"/>
      <c r="FV34" s="367"/>
      <c r="FW34" s="367"/>
      <c r="FX34" s="367"/>
      <c r="FY34" s="367"/>
      <c r="FZ34" s="367"/>
      <c r="GA34" s="367"/>
      <c r="GB34" s="367"/>
      <c r="GC34" s="367"/>
      <c r="GD34" s="367"/>
      <c r="GE34" s="367"/>
      <c r="GF34" s="367"/>
      <c r="GG34" s="367"/>
      <c r="GH34" s="367"/>
      <c r="GI34" s="367"/>
      <c r="GJ34" s="367"/>
      <c r="GK34" s="367"/>
      <c r="GL34" s="367"/>
      <c r="GM34" s="367"/>
      <c r="GN34" s="367"/>
      <c r="GO34" s="367"/>
      <c r="GP34" s="367"/>
      <c r="GQ34" s="367"/>
      <c r="GR34" s="367"/>
      <c r="GS34" s="367"/>
      <c r="GT34" s="367"/>
      <c r="GU34" s="367"/>
      <c r="GV34" s="367"/>
      <c r="GW34" s="367"/>
      <c r="GX34" s="367"/>
      <c r="GY34" s="367"/>
      <c r="GZ34" s="367"/>
      <c r="HA34" s="367"/>
      <c r="HB34" s="367"/>
      <c r="HC34" s="367"/>
      <c r="HD34" s="367"/>
      <c r="HE34" s="367"/>
      <c r="HF34" s="367"/>
      <c r="HG34" s="367"/>
      <c r="HH34" s="367"/>
      <c r="HI34" s="367"/>
    </row>
    <row r="35" spans="1:217" s="372" customFormat="1" ht="18" customHeight="1">
      <c r="A35" s="367"/>
      <c r="B35" s="368"/>
      <c r="C35" s="369" t="s">
        <v>70</v>
      </c>
      <c r="D35" s="511">
        <v>18699</v>
      </c>
      <c r="E35" s="512">
        <v>597.21832611369609</v>
      </c>
      <c r="F35" s="513">
        <v>3924</v>
      </c>
      <c r="G35" s="514">
        <v>839.24632008155004</v>
      </c>
      <c r="H35" s="515">
        <v>637323</v>
      </c>
      <c r="I35" s="516">
        <v>1365.9510457334823</v>
      </c>
      <c r="J35" s="398"/>
      <c r="K35" s="373"/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67"/>
      <c r="BV35" s="367"/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67"/>
      <c r="CK35" s="367"/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7"/>
      <c r="DU35" s="367"/>
      <c r="DV35" s="367"/>
      <c r="DW35" s="367"/>
      <c r="DX35" s="367"/>
      <c r="DY35" s="367"/>
      <c r="DZ35" s="367"/>
      <c r="EA35" s="367"/>
      <c r="EB35" s="367"/>
      <c r="EC35" s="367"/>
      <c r="ED35" s="367"/>
      <c r="EE35" s="367"/>
      <c r="EF35" s="367"/>
      <c r="EG35" s="367"/>
      <c r="EH35" s="367"/>
      <c r="EI35" s="367"/>
      <c r="EJ35" s="367"/>
      <c r="EK35" s="367"/>
      <c r="EL35" s="367"/>
      <c r="EM35" s="367"/>
      <c r="EN35" s="367"/>
      <c r="EO35" s="367"/>
      <c r="EP35" s="367"/>
      <c r="EQ35" s="367"/>
      <c r="ER35" s="367"/>
      <c r="ES35" s="367"/>
      <c r="ET35" s="367"/>
      <c r="EU35" s="367"/>
      <c r="EV35" s="367"/>
      <c r="EW35" s="367"/>
      <c r="EX35" s="367"/>
      <c r="EY35" s="367"/>
      <c r="EZ35" s="367"/>
      <c r="FA35" s="367"/>
      <c r="FB35" s="367"/>
      <c r="FC35" s="367"/>
      <c r="FD35" s="367"/>
      <c r="FE35" s="367"/>
      <c r="FF35" s="367"/>
      <c r="FG35" s="367"/>
      <c r="FH35" s="367"/>
      <c r="FI35" s="367"/>
      <c r="FJ35" s="367"/>
      <c r="FK35" s="367"/>
      <c r="FL35" s="367"/>
      <c r="FM35" s="367"/>
      <c r="FN35" s="367"/>
      <c r="FO35" s="367"/>
      <c r="FP35" s="367"/>
      <c r="FQ35" s="367"/>
      <c r="FR35" s="367"/>
      <c r="FS35" s="367"/>
      <c r="FT35" s="367"/>
      <c r="FU35" s="367"/>
      <c r="FV35" s="367"/>
      <c r="FW35" s="367"/>
      <c r="FX35" s="367"/>
      <c r="FY35" s="367"/>
      <c r="FZ35" s="367"/>
      <c r="GA35" s="367"/>
      <c r="GB35" s="367"/>
      <c r="GC35" s="367"/>
      <c r="GD35" s="367"/>
      <c r="GE35" s="367"/>
      <c r="GF35" s="367"/>
      <c r="GG35" s="367"/>
      <c r="GH35" s="367"/>
      <c r="GI35" s="367"/>
      <c r="GJ35" s="367"/>
      <c r="GK35" s="367"/>
      <c r="GL35" s="367"/>
      <c r="GM35" s="367"/>
      <c r="GN35" s="367"/>
      <c r="GO35" s="367"/>
      <c r="GP35" s="367"/>
      <c r="GQ35" s="367"/>
      <c r="GR35" s="367"/>
      <c r="GS35" s="367"/>
      <c r="GT35" s="367"/>
      <c r="GU35" s="367"/>
      <c r="GV35" s="367"/>
      <c r="GW35" s="367"/>
      <c r="GX35" s="367"/>
      <c r="GY35" s="367"/>
      <c r="GZ35" s="367"/>
      <c r="HA35" s="367"/>
      <c r="HB35" s="367"/>
      <c r="HC35" s="367"/>
      <c r="HD35" s="367"/>
      <c r="HE35" s="367"/>
      <c r="HF35" s="367"/>
      <c r="HG35" s="367"/>
      <c r="HH35" s="367"/>
      <c r="HI35" s="367"/>
    </row>
    <row r="36" spans="1:217" s="373" customFormat="1" ht="18" customHeight="1">
      <c r="B36" s="368">
        <v>5</v>
      </c>
      <c r="C36" s="374" t="s">
        <v>71</v>
      </c>
      <c r="D36" s="375">
        <v>1254</v>
      </c>
      <c r="E36" s="376">
        <v>591.20709728867632</v>
      </c>
      <c r="F36" s="375">
        <v>237</v>
      </c>
      <c r="G36" s="376">
        <v>753.9870042194093</v>
      </c>
      <c r="H36" s="375">
        <v>40321</v>
      </c>
      <c r="I36" s="376">
        <v>1210.5380506435856</v>
      </c>
      <c r="J36" s="398"/>
    </row>
    <row r="37" spans="1:217" s="373" customFormat="1" ht="18" customHeight="1">
      <c r="B37" s="368">
        <v>9</v>
      </c>
      <c r="C37" s="374" t="s">
        <v>72</v>
      </c>
      <c r="D37" s="375">
        <v>2793</v>
      </c>
      <c r="E37" s="376">
        <v>584.32909774436087</v>
      </c>
      <c r="F37" s="375">
        <v>319</v>
      </c>
      <c r="G37" s="376">
        <v>879.17100313479625</v>
      </c>
      <c r="H37" s="375">
        <v>95416</v>
      </c>
      <c r="I37" s="376">
        <v>1463.2757938920095</v>
      </c>
      <c r="J37" s="398"/>
    </row>
    <row r="38" spans="1:217" s="373" customFormat="1" ht="18" customHeight="1">
      <c r="B38" s="368">
        <v>24</v>
      </c>
      <c r="C38" s="374" t="s">
        <v>73</v>
      </c>
      <c r="D38" s="375">
        <v>4024</v>
      </c>
      <c r="E38" s="376">
        <v>606.25725149105358</v>
      </c>
      <c r="F38" s="375">
        <v>1115</v>
      </c>
      <c r="G38" s="376">
        <v>922.51286995515704</v>
      </c>
      <c r="H38" s="375">
        <v>141075</v>
      </c>
      <c r="I38" s="376">
        <v>1360.8788613857873</v>
      </c>
      <c r="J38" s="393"/>
    </row>
    <row r="39" spans="1:217" s="373" customFormat="1" ht="18" customHeight="1">
      <c r="B39" s="368">
        <v>34</v>
      </c>
      <c r="C39" s="374" t="s">
        <v>74</v>
      </c>
      <c r="D39" s="375">
        <v>1333</v>
      </c>
      <c r="E39" s="376">
        <v>627.8147486871718</v>
      </c>
      <c r="F39" s="375">
        <v>284</v>
      </c>
      <c r="G39" s="376">
        <v>848.61707746478874</v>
      </c>
      <c r="H39" s="375">
        <v>44553</v>
      </c>
      <c r="I39" s="376">
        <v>1397.0595782551115</v>
      </c>
      <c r="J39" s="393"/>
    </row>
    <row r="40" spans="1:217" s="373" customFormat="1" ht="18" customHeight="1">
      <c r="B40" s="368">
        <v>37</v>
      </c>
      <c r="C40" s="374" t="s">
        <v>75</v>
      </c>
      <c r="D40" s="375">
        <v>2457</v>
      </c>
      <c r="E40" s="376">
        <v>609.95349613349617</v>
      </c>
      <c r="F40" s="375">
        <v>656</v>
      </c>
      <c r="G40" s="376">
        <v>784.94935975609758</v>
      </c>
      <c r="H40" s="375">
        <v>83709</v>
      </c>
      <c r="I40" s="376">
        <v>1282.5899032362115</v>
      </c>
      <c r="J40" s="393"/>
    </row>
    <row r="41" spans="1:217" s="373" customFormat="1" ht="18" customHeight="1">
      <c r="B41" s="368">
        <v>40</v>
      </c>
      <c r="C41" s="374" t="s">
        <v>76</v>
      </c>
      <c r="D41" s="375">
        <v>1075</v>
      </c>
      <c r="E41" s="376">
        <v>560.76100465116281</v>
      </c>
      <c r="F41" s="375">
        <v>138</v>
      </c>
      <c r="G41" s="376">
        <v>772.85586956521752</v>
      </c>
      <c r="H41" s="375">
        <v>36081</v>
      </c>
      <c r="I41" s="376">
        <v>1305.2796801640752</v>
      </c>
      <c r="J41" s="393"/>
    </row>
    <row r="42" spans="1:217" s="373" customFormat="1" ht="18" customHeight="1">
      <c r="B42" s="368">
        <v>42</v>
      </c>
      <c r="C42" s="374" t="s">
        <v>77</v>
      </c>
      <c r="D42" s="375">
        <v>684</v>
      </c>
      <c r="E42" s="376">
        <v>584.8473830409356</v>
      </c>
      <c r="F42" s="375">
        <v>74</v>
      </c>
      <c r="G42" s="376">
        <v>776.95351351351349</v>
      </c>
      <c r="H42" s="375">
        <v>23109</v>
      </c>
      <c r="I42" s="376">
        <v>1324.5572616729407</v>
      </c>
      <c r="J42" s="393"/>
    </row>
    <row r="43" spans="1:217" s="373" customFormat="1" ht="18" customHeight="1">
      <c r="B43" s="368">
        <v>47</v>
      </c>
      <c r="C43" s="374" t="s">
        <v>78</v>
      </c>
      <c r="D43" s="375">
        <v>3566</v>
      </c>
      <c r="E43" s="376">
        <v>598.3929921480651</v>
      </c>
      <c r="F43" s="375">
        <v>681</v>
      </c>
      <c r="G43" s="376">
        <v>864.43405286343625</v>
      </c>
      <c r="H43" s="375">
        <v>125283</v>
      </c>
      <c r="I43" s="376">
        <v>1486.6467012284209</v>
      </c>
      <c r="J43" s="393"/>
    </row>
    <row r="44" spans="1:217" s="373" customFormat="1" ht="18" customHeight="1">
      <c r="B44" s="368">
        <v>49</v>
      </c>
      <c r="C44" s="374" t="s">
        <v>79</v>
      </c>
      <c r="D44" s="375">
        <v>1513</v>
      </c>
      <c r="E44" s="376">
        <v>583.04397224058164</v>
      </c>
      <c r="F44" s="375">
        <v>420</v>
      </c>
      <c r="G44" s="376">
        <v>706.39988095238095</v>
      </c>
      <c r="H44" s="375">
        <v>47776</v>
      </c>
      <c r="I44" s="376">
        <v>1184.1079807853321</v>
      </c>
      <c r="J44" s="393"/>
    </row>
    <row r="45" spans="1:217" s="373" customFormat="1" ht="18" hidden="1" customHeight="1">
      <c r="B45" s="368"/>
      <c r="C45" s="374"/>
      <c r="D45" s="375"/>
      <c r="E45" s="376"/>
      <c r="F45" s="375"/>
      <c r="G45" s="376"/>
      <c r="H45" s="375"/>
      <c r="I45" s="376"/>
      <c r="J45" s="393"/>
    </row>
    <row r="46" spans="1:217" s="372" customFormat="1" ht="18" customHeight="1">
      <c r="A46" s="367"/>
      <c r="B46" s="368"/>
      <c r="C46" s="369" t="s">
        <v>80</v>
      </c>
      <c r="D46" s="511">
        <v>14580</v>
      </c>
      <c r="E46" s="512">
        <v>549.57984224965685</v>
      </c>
      <c r="F46" s="513">
        <v>2663</v>
      </c>
      <c r="G46" s="514">
        <v>748.94253098009779</v>
      </c>
      <c r="H46" s="515">
        <v>406480</v>
      </c>
      <c r="I46" s="516">
        <v>1281.0281749409569</v>
      </c>
      <c r="J46" s="393"/>
      <c r="K46" s="373"/>
      <c r="L46" s="367"/>
      <c r="M46" s="367"/>
      <c r="N46" s="367"/>
      <c r="O46" s="367"/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  <c r="AJ46" s="367"/>
      <c r="AK46" s="367"/>
      <c r="AL46" s="367"/>
      <c r="AM46" s="367"/>
      <c r="AN46" s="367"/>
      <c r="AO46" s="367"/>
      <c r="AP46" s="367"/>
      <c r="AQ46" s="367"/>
      <c r="AR46" s="367"/>
      <c r="AS46" s="367"/>
      <c r="AT46" s="367"/>
      <c r="AU46" s="367"/>
      <c r="AV46" s="367"/>
      <c r="AW46" s="367"/>
      <c r="AX46" s="367"/>
      <c r="AY46" s="367"/>
      <c r="AZ46" s="367"/>
      <c r="BA46" s="367"/>
      <c r="BB46" s="367"/>
      <c r="BC46" s="367"/>
      <c r="BD46" s="367"/>
      <c r="BE46" s="367"/>
      <c r="BF46" s="367"/>
      <c r="BG46" s="367"/>
      <c r="BH46" s="367"/>
      <c r="BI46" s="367"/>
      <c r="BJ46" s="367"/>
      <c r="BK46" s="367"/>
      <c r="BL46" s="367"/>
      <c r="BM46" s="367"/>
      <c r="BN46" s="367"/>
      <c r="BO46" s="367"/>
      <c r="BP46" s="367"/>
      <c r="BQ46" s="367"/>
      <c r="BR46" s="367"/>
      <c r="BS46" s="367"/>
      <c r="BT46" s="367"/>
      <c r="BU46" s="367"/>
      <c r="BV46" s="367"/>
      <c r="BW46" s="367"/>
      <c r="BX46" s="367"/>
      <c r="BY46" s="367"/>
      <c r="BZ46" s="367"/>
      <c r="CA46" s="367"/>
      <c r="CB46" s="367"/>
      <c r="CC46" s="367"/>
      <c r="CD46" s="367"/>
      <c r="CE46" s="367"/>
      <c r="CF46" s="367"/>
      <c r="CG46" s="367"/>
      <c r="CH46" s="367"/>
      <c r="CI46" s="367"/>
      <c r="CJ46" s="367"/>
      <c r="CK46" s="367"/>
      <c r="CL46" s="367"/>
      <c r="CM46" s="367"/>
      <c r="CN46" s="367"/>
      <c r="CO46" s="367"/>
      <c r="CP46" s="367"/>
      <c r="CQ46" s="367"/>
      <c r="CR46" s="367"/>
      <c r="CS46" s="367"/>
      <c r="CT46" s="367"/>
      <c r="CU46" s="367"/>
      <c r="CV46" s="367"/>
      <c r="CW46" s="367"/>
      <c r="CX46" s="367"/>
      <c r="CY46" s="367"/>
      <c r="CZ46" s="367"/>
      <c r="DA46" s="367"/>
      <c r="DB46" s="367"/>
      <c r="DC46" s="367"/>
      <c r="DD46" s="367"/>
      <c r="DE46" s="367"/>
      <c r="DF46" s="367"/>
      <c r="DG46" s="367"/>
      <c r="DH46" s="367"/>
      <c r="DI46" s="367"/>
      <c r="DJ46" s="367"/>
      <c r="DK46" s="367"/>
      <c r="DL46" s="367"/>
      <c r="DM46" s="367"/>
      <c r="DN46" s="367"/>
      <c r="DO46" s="367"/>
      <c r="DP46" s="367"/>
      <c r="DQ46" s="367"/>
      <c r="DR46" s="367"/>
      <c r="DS46" s="367"/>
      <c r="DT46" s="367"/>
      <c r="DU46" s="367"/>
      <c r="DV46" s="367"/>
      <c r="DW46" s="367"/>
      <c r="DX46" s="367"/>
      <c r="DY46" s="367"/>
      <c r="DZ46" s="367"/>
      <c r="EA46" s="367"/>
      <c r="EB46" s="367"/>
      <c r="EC46" s="367"/>
      <c r="ED46" s="367"/>
      <c r="EE46" s="367"/>
      <c r="EF46" s="367"/>
      <c r="EG46" s="367"/>
      <c r="EH46" s="367"/>
      <c r="EI46" s="367"/>
      <c r="EJ46" s="367"/>
      <c r="EK46" s="367"/>
      <c r="EL46" s="367"/>
      <c r="EM46" s="367"/>
      <c r="EN46" s="367"/>
      <c r="EO46" s="367"/>
      <c r="EP46" s="367"/>
      <c r="EQ46" s="367"/>
      <c r="ER46" s="367"/>
      <c r="ES46" s="367"/>
      <c r="ET46" s="367"/>
      <c r="EU46" s="367"/>
      <c r="EV46" s="367"/>
      <c r="EW46" s="367"/>
      <c r="EX46" s="367"/>
      <c r="EY46" s="367"/>
      <c r="EZ46" s="367"/>
      <c r="FA46" s="367"/>
      <c r="FB46" s="367"/>
      <c r="FC46" s="367"/>
      <c r="FD46" s="367"/>
      <c r="FE46" s="367"/>
      <c r="FF46" s="367"/>
      <c r="FG46" s="367"/>
      <c r="FH46" s="367"/>
      <c r="FI46" s="367"/>
      <c r="FJ46" s="367"/>
      <c r="FK46" s="367"/>
      <c r="FL46" s="367"/>
      <c r="FM46" s="367"/>
      <c r="FN46" s="367"/>
      <c r="FO46" s="367"/>
      <c r="FP46" s="367"/>
      <c r="FQ46" s="367"/>
      <c r="FR46" s="367"/>
      <c r="FS46" s="367"/>
      <c r="FT46" s="367"/>
      <c r="FU46" s="367"/>
      <c r="FV46" s="367"/>
      <c r="FW46" s="367"/>
      <c r="FX46" s="367"/>
      <c r="FY46" s="367"/>
      <c r="FZ46" s="367"/>
      <c r="GA46" s="367"/>
      <c r="GB46" s="367"/>
      <c r="GC46" s="367"/>
      <c r="GD46" s="367"/>
      <c r="GE46" s="367"/>
      <c r="GF46" s="367"/>
      <c r="GG46" s="367"/>
      <c r="GH46" s="367"/>
      <c r="GI46" s="367"/>
      <c r="GJ46" s="367"/>
      <c r="GK46" s="367"/>
      <c r="GL46" s="367"/>
      <c r="GM46" s="367"/>
      <c r="GN46" s="367"/>
      <c r="GO46" s="367"/>
      <c r="GP46" s="367"/>
      <c r="GQ46" s="367"/>
      <c r="GR46" s="367"/>
      <c r="GS46" s="367"/>
      <c r="GT46" s="367"/>
      <c r="GU46" s="367"/>
      <c r="GV46" s="367"/>
      <c r="GW46" s="367"/>
      <c r="GX46" s="367"/>
      <c r="GY46" s="367"/>
      <c r="GZ46" s="367"/>
      <c r="HA46" s="367"/>
      <c r="HB46" s="367"/>
      <c r="HC46" s="367"/>
      <c r="HD46" s="367"/>
      <c r="HE46" s="367"/>
      <c r="HF46" s="367"/>
      <c r="HG46" s="367"/>
      <c r="HH46" s="367"/>
      <c r="HI46" s="367"/>
    </row>
    <row r="47" spans="1:217" s="373" customFormat="1" ht="18" customHeight="1">
      <c r="B47" s="368">
        <v>2</v>
      </c>
      <c r="C47" s="374" t="s">
        <v>81</v>
      </c>
      <c r="D47" s="375">
        <v>2865</v>
      </c>
      <c r="E47" s="376">
        <v>557.18796858638746</v>
      </c>
      <c r="F47" s="375">
        <v>765</v>
      </c>
      <c r="G47" s="376">
        <v>712.73959477124185</v>
      </c>
      <c r="H47" s="375">
        <v>77174</v>
      </c>
      <c r="I47" s="376">
        <v>1249.4628880192811</v>
      </c>
      <c r="J47" s="393"/>
    </row>
    <row r="48" spans="1:217" s="373" customFormat="1" ht="18" customHeight="1">
      <c r="B48" s="368">
        <v>13</v>
      </c>
      <c r="C48" s="374" t="s">
        <v>82</v>
      </c>
      <c r="D48" s="375">
        <v>3956</v>
      </c>
      <c r="E48" s="376">
        <v>577.14650910010107</v>
      </c>
      <c r="F48" s="375">
        <v>902</v>
      </c>
      <c r="G48" s="376">
        <v>789.71861419068716</v>
      </c>
      <c r="H48" s="375">
        <v>106277</v>
      </c>
      <c r="I48" s="376">
        <v>1284.5989268609394</v>
      </c>
      <c r="J48" s="393"/>
    </row>
    <row r="49" spans="1:217" s="373" customFormat="1" ht="18" customHeight="1">
      <c r="B49" s="368">
        <v>16</v>
      </c>
      <c r="C49" s="374" t="s">
        <v>83</v>
      </c>
      <c r="D49" s="375">
        <v>1591</v>
      </c>
      <c r="E49" s="376">
        <v>564.30421118793208</v>
      </c>
      <c r="F49" s="375">
        <v>309</v>
      </c>
      <c r="G49" s="376">
        <v>719.78307443365691</v>
      </c>
      <c r="H49" s="375">
        <v>46140</v>
      </c>
      <c r="I49" s="376">
        <v>1188.7918094928482</v>
      </c>
      <c r="J49" s="393"/>
    </row>
    <row r="50" spans="1:217" s="373" customFormat="1" ht="18" customHeight="1">
      <c r="B50" s="368">
        <v>19</v>
      </c>
      <c r="C50" s="374" t="s">
        <v>84</v>
      </c>
      <c r="D50" s="375">
        <v>1571</v>
      </c>
      <c r="E50" s="376">
        <v>539.00070655633363</v>
      </c>
      <c r="F50" s="375">
        <v>107</v>
      </c>
      <c r="G50" s="376">
        <v>829.72710280373838</v>
      </c>
      <c r="H50" s="375">
        <v>47481</v>
      </c>
      <c r="I50" s="376">
        <v>1444.7149562983082</v>
      </c>
      <c r="J50" s="393"/>
    </row>
    <row r="51" spans="1:217" s="373" customFormat="1" ht="18" customHeight="1">
      <c r="B51" s="368">
        <v>45</v>
      </c>
      <c r="C51" s="374" t="s">
        <v>85</v>
      </c>
      <c r="D51" s="375">
        <v>4597</v>
      </c>
      <c r="E51" s="376">
        <v>519.63473352186213</v>
      </c>
      <c r="F51" s="375">
        <v>580</v>
      </c>
      <c r="G51" s="376">
        <v>733.91070689655169</v>
      </c>
      <c r="H51" s="375">
        <v>129408</v>
      </c>
      <c r="I51" s="376">
        <v>1269.748381475644</v>
      </c>
      <c r="J51" s="393"/>
    </row>
    <row r="52" spans="1:217" s="373" customFormat="1" ht="18" hidden="1" customHeight="1">
      <c r="B52" s="368"/>
      <c r="C52" s="374"/>
      <c r="D52" s="375"/>
      <c r="E52" s="376"/>
      <c r="F52" s="375"/>
      <c r="G52" s="376"/>
      <c r="H52" s="375"/>
      <c r="I52" s="376"/>
      <c r="J52" s="393"/>
    </row>
    <row r="53" spans="1:217" s="372" customFormat="1" ht="18" customHeight="1">
      <c r="A53" s="367"/>
      <c r="B53" s="368"/>
      <c r="C53" s="369" t="s">
        <v>86</v>
      </c>
      <c r="D53" s="511">
        <v>50133</v>
      </c>
      <c r="E53" s="512">
        <v>538.39515010073205</v>
      </c>
      <c r="F53" s="513">
        <v>1413</v>
      </c>
      <c r="G53" s="514">
        <v>888.60372257607867</v>
      </c>
      <c r="H53" s="515">
        <v>1818012</v>
      </c>
      <c r="I53" s="516">
        <v>1414.8794987656845</v>
      </c>
      <c r="J53" s="393"/>
      <c r="K53" s="373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7"/>
      <c r="AZ53" s="367"/>
      <c r="BA53" s="367"/>
      <c r="BB53" s="367"/>
      <c r="BC53" s="367"/>
      <c r="BD53" s="367"/>
      <c r="BE53" s="367"/>
      <c r="BF53" s="367"/>
      <c r="BG53" s="367"/>
      <c r="BH53" s="367"/>
      <c r="BI53" s="367"/>
      <c r="BJ53" s="367"/>
      <c r="BK53" s="367"/>
      <c r="BL53" s="367"/>
      <c r="BM53" s="367"/>
      <c r="BN53" s="367"/>
      <c r="BO53" s="367"/>
      <c r="BP53" s="367"/>
      <c r="BQ53" s="367"/>
      <c r="BR53" s="367"/>
      <c r="BS53" s="367"/>
      <c r="BT53" s="367"/>
      <c r="BU53" s="367"/>
      <c r="BV53" s="367"/>
      <c r="BW53" s="367"/>
      <c r="BX53" s="367"/>
      <c r="BY53" s="367"/>
      <c r="BZ53" s="367"/>
      <c r="CA53" s="367"/>
      <c r="CB53" s="367"/>
      <c r="CC53" s="367"/>
      <c r="CD53" s="367"/>
      <c r="CE53" s="367"/>
      <c r="CF53" s="367"/>
      <c r="CG53" s="367"/>
      <c r="CH53" s="367"/>
      <c r="CI53" s="367"/>
      <c r="CJ53" s="367"/>
      <c r="CK53" s="367"/>
      <c r="CL53" s="367"/>
      <c r="CM53" s="367"/>
      <c r="CN53" s="367"/>
      <c r="CO53" s="367"/>
      <c r="CP53" s="367"/>
      <c r="CQ53" s="367"/>
      <c r="CR53" s="367"/>
      <c r="CS53" s="367"/>
      <c r="CT53" s="367"/>
      <c r="CU53" s="367"/>
      <c r="CV53" s="367"/>
      <c r="CW53" s="367"/>
      <c r="CX53" s="367"/>
      <c r="CY53" s="367"/>
      <c r="CZ53" s="367"/>
      <c r="DA53" s="367"/>
      <c r="DB53" s="367"/>
      <c r="DC53" s="367"/>
      <c r="DD53" s="367"/>
      <c r="DE53" s="367"/>
      <c r="DF53" s="367"/>
      <c r="DG53" s="367"/>
      <c r="DH53" s="367"/>
      <c r="DI53" s="367"/>
      <c r="DJ53" s="367"/>
      <c r="DK53" s="367"/>
      <c r="DL53" s="367"/>
      <c r="DM53" s="367"/>
      <c r="DN53" s="367"/>
      <c r="DO53" s="367"/>
      <c r="DP53" s="367"/>
      <c r="DQ53" s="367"/>
      <c r="DR53" s="367"/>
      <c r="DS53" s="367"/>
      <c r="DT53" s="367"/>
      <c r="DU53" s="367"/>
      <c r="DV53" s="367"/>
      <c r="DW53" s="367"/>
      <c r="DX53" s="367"/>
      <c r="DY53" s="367"/>
      <c r="DZ53" s="367"/>
      <c r="EA53" s="367"/>
      <c r="EB53" s="367"/>
      <c r="EC53" s="367"/>
      <c r="ED53" s="367"/>
      <c r="EE53" s="367"/>
      <c r="EF53" s="367"/>
      <c r="EG53" s="367"/>
      <c r="EH53" s="367"/>
      <c r="EI53" s="367"/>
      <c r="EJ53" s="367"/>
      <c r="EK53" s="367"/>
      <c r="EL53" s="367"/>
      <c r="EM53" s="367"/>
      <c r="EN53" s="367"/>
      <c r="EO53" s="367"/>
      <c r="EP53" s="367"/>
      <c r="EQ53" s="367"/>
      <c r="ER53" s="367"/>
      <c r="ES53" s="367"/>
      <c r="ET53" s="367"/>
      <c r="EU53" s="367"/>
      <c r="EV53" s="367"/>
      <c r="EW53" s="367"/>
      <c r="EX53" s="367"/>
      <c r="EY53" s="367"/>
      <c r="EZ53" s="367"/>
      <c r="FA53" s="367"/>
      <c r="FB53" s="367"/>
      <c r="FC53" s="367"/>
      <c r="FD53" s="367"/>
      <c r="FE53" s="367"/>
      <c r="FF53" s="367"/>
      <c r="FG53" s="367"/>
      <c r="FH53" s="367"/>
      <c r="FI53" s="367"/>
      <c r="FJ53" s="367"/>
      <c r="FK53" s="367"/>
      <c r="FL53" s="367"/>
      <c r="FM53" s="367"/>
      <c r="FN53" s="367"/>
      <c r="FO53" s="367"/>
      <c r="FP53" s="367"/>
      <c r="FQ53" s="367"/>
      <c r="FR53" s="367"/>
      <c r="FS53" s="367"/>
      <c r="FT53" s="367"/>
      <c r="FU53" s="367"/>
      <c r="FV53" s="367"/>
      <c r="FW53" s="367"/>
      <c r="FX53" s="367"/>
      <c r="FY53" s="367"/>
      <c r="FZ53" s="367"/>
      <c r="GA53" s="367"/>
      <c r="GB53" s="367"/>
      <c r="GC53" s="367"/>
      <c r="GD53" s="367"/>
      <c r="GE53" s="367"/>
      <c r="GF53" s="367"/>
      <c r="GG53" s="367"/>
      <c r="GH53" s="367"/>
      <c r="GI53" s="367"/>
      <c r="GJ53" s="367"/>
      <c r="GK53" s="367"/>
      <c r="GL53" s="367"/>
      <c r="GM53" s="367"/>
      <c r="GN53" s="367"/>
      <c r="GO53" s="367"/>
      <c r="GP53" s="367"/>
      <c r="GQ53" s="367"/>
      <c r="GR53" s="367"/>
      <c r="GS53" s="367"/>
      <c r="GT53" s="367"/>
      <c r="GU53" s="367"/>
      <c r="GV53" s="367"/>
      <c r="GW53" s="367"/>
      <c r="GX53" s="367"/>
      <c r="GY53" s="367"/>
      <c r="GZ53" s="367"/>
      <c r="HA53" s="367"/>
      <c r="HB53" s="367"/>
      <c r="HC53" s="367"/>
      <c r="HD53" s="367"/>
      <c r="HE53" s="367"/>
      <c r="HF53" s="367"/>
      <c r="HG53" s="367"/>
      <c r="HH53" s="367"/>
      <c r="HI53" s="367"/>
    </row>
    <row r="54" spans="1:217" s="373" customFormat="1" ht="18" customHeight="1">
      <c r="B54" s="368">
        <v>8</v>
      </c>
      <c r="C54" s="374" t="s">
        <v>87</v>
      </c>
      <c r="D54" s="375">
        <v>36758</v>
      </c>
      <c r="E54" s="376">
        <v>557.74971407584746</v>
      </c>
      <c r="F54" s="375">
        <v>1098</v>
      </c>
      <c r="G54" s="376">
        <v>911.59683970856111</v>
      </c>
      <c r="H54" s="375">
        <v>1355097</v>
      </c>
      <c r="I54" s="376">
        <v>1456.2457100561801</v>
      </c>
      <c r="J54" s="393"/>
    </row>
    <row r="55" spans="1:217" s="373" customFormat="1" ht="18" customHeight="1">
      <c r="B55" s="368">
        <v>17</v>
      </c>
      <c r="C55" s="374" t="s">
        <v>209</v>
      </c>
      <c r="D55" s="375">
        <v>4748</v>
      </c>
      <c r="E55" s="376">
        <v>459.29635846672278</v>
      </c>
      <c r="F55" s="375">
        <v>57</v>
      </c>
      <c r="G55" s="376">
        <v>875.77877192982453</v>
      </c>
      <c r="H55" s="375">
        <v>172336</v>
      </c>
      <c r="I55" s="376">
        <v>1283.1563304823133</v>
      </c>
      <c r="J55" s="393"/>
    </row>
    <row r="56" spans="1:217" s="373" customFormat="1" ht="18" customHeight="1">
      <c r="B56" s="368">
        <v>25</v>
      </c>
      <c r="C56" s="374" t="s">
        <v>206</v>
      </c>
      <c r="D56" s="375">
        <v>3156</v>
      </c>
      <c r="E56" s="376">
        <v>492.50199619771871</v>
      </c>
      <c r="F56" s="375">
        <v>62</v>
      </c>
      <c r="G56" s="376">
        <v>900.62403225806452</v>
      </c>
      <c r="H56" s="375">
        <v>104809</v>
      </c>
      <c r="I56" s="376">
        <v>1234.7918807545157</v>
      </c>
      <c r="J56" s="393"/>
    </row>
    <row r="57" spans="1:217" s="373" customFormat="1" ht="18" customHeight="1">
      <c r="B57" s="368">
        <v>43</v>
      </c>
      <c r="C57" s="374" t="s">
        <v>88</v>
      </c>
      <c r="D57" s="375">
        <v>5471</v>
      </c>
      <c r="E57" s="376">
        <v>503.47736428440862</v>
      </c>
      <c r="F57" s="375">
        <v>196</v>
      </c>
      <c r="G57" s="376">
        <v>759.72270408163263</v>
      </c>
      <c r="H57" s="375">
        <v>185770</v>
      </c>
      <c r="I57" s="376">
        <v>1336.9348266673844</v>
      </c>
      <c r="J57" s="393"/>
    </row>
    <row r="58" spans="1:217" s="373" customFormat="1" ht="18" hidden="1" customHeight="1">
      <c r="B58" s="368"/>
      <c r="C58" s="374"/>
      <c r="D58" s="375"/>
      <c r="E58" s="376"/>
      <c r="F58" s="375"/>
      <c r="G58" s="376"/>
      <c r="H58" s="375"/>
      <c r="I58" s="376"/>
      <c r="J58" s="393"/>
    </row>
    <row r="59" spans="1:217" s="372" customFormat="1" ht="18" customHeight="1">
      <c r="A59" s="367"/>
      <c r="B59" s="368"/>
      <c r="C59" s="369" t="s">
        <v>89</v>
      </c>
      <c r="D59" s="511">
        <v>36949</v>
      </c>
      <c r="E59" s="512">
        <v>517.13961270941036</v>
      </c>
      <c r="F59" s="513">
        <v>2585</v>
      </c>
      <c r="G59" s="514">
        <v>799.26187234042538</v>
      </c>
      <c r="H59" s="515">
        <v>1074939</v>
      </c>
      <c r="I59" s="516">
        <v>1262.519246673533</v>
      </c>
      <c r="J59" s="393"/>
      <c r="K59" s="373"/>
      <c r="L59" s="367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  <c r="AJ59" s="367"/>
      <c r="AK59" s="367"/>
      <c r="AL59" s="367"/>
      <c r="AM59" s="367"/>
      <c r="AN59" s="367"/>
      <c r="AO59" s="367"/>
      <c r="AP59" s="367"/>
      <c r="AQ59" s="367"/>
      <c r="AR59" s="367"/>
      <c r="AS59" s="367"/>
      <c r="AT59" s="367"/>
      <c r="AU59" s="367"/>
      <c r="AV59" s="367"/>
      <c r="AW59" s="367"/>
      <c r="AX59" s="367"/>
      <c r="AY59" s="367"/>
      <c r="AZ59" s="367"/>
      <c r="BA59" s="367"/>
      <c r="BB59" s="367"/>
      <c r="BC59" s="367"/>
      <c r="BD59" s="367"/>
      <c r="BE59" s="367"/>
      <c r="BF59" s="367"/>
      <c r="BG59" s="367"/>
      <c r="BH59" s="367"/>
      <c r="BI59" s="367"/>
      <c r="BJ59" s="367"/>
      <c r="BK59" s="367"/>
      <c r="BL59" s="367"/>
      <c r="BM59" s="367"/>
      <c r="BN59" s="367"/>
      <c r="BO59" s="367"/>
      <c r="BP59" s="367"/>
      <c r="BQ59" s="367"/>
      <c r="BR59" s="367"/>
      <c r="BS59" s="367"/>
      <c r="BT59" s="367"/>
      <c r="BU59" s="367"/>
      <c r="BV59" s="367"/>
      <c r="BW59" s="367"/>
      <c r="BX59" s="367"/>
      <c r="BY59" s="367"/>
      <c r="BZ59" s="367"/>
      <c r="CA59" s="367"/>
      <c r="CB59" s="367"/>
      <c r="CC59" s="367"/>
      <c r="CD59" s="367"/>
      <c r="CE59" s="367"/>
      <c r="CF59" s="367"/>
      <c r="CG59" s="367"/>
      <c r="CH59" s="367"/>
      <c r="CI59" s="367"/>
      <c r="CJ59" s="367"/>
      <c r="CK59" s="367"/>
      <c r="CL59" s="367"/>
      <c r="CM59" s="367"/>
      <c r="CN59" s="367"/>
      <c r="CO59" s="367"/>
      <c r="CP59" s="367"/>
      <c r="CQ59" s="367"/>
      <c r="CR59" s="367"/>
      <c r="CS59" s="367"/>
      <c r="CT59" s="367"/>
      <c r="CU59" s="367"/>
      <c r="CV59" s="367"/>
      <c r="CW59" s="367"/>
      <c r="CX59" s="367"/>
      <c r="CY59" s="367"/>
      <c r="CZ59" s="367"/>
      <c r="DA59" s="367"/>
      <c r="DB59" s="367"/>
      <c r="DC59" s="367"/>
      <c r="DD59" s="367"/>
      <c r="DE59" s="367"/>
      <c r="DF59" s="367"/>
      <c r="DG59" s="367"/>
      <c r="DH59" s="367"/>
      <c r="DI59" s="367"/>
      <c r="DJ59" s="367"/>
      <c r="DK59" s="367"/>
      <c r="DL59" s="367"/>
      <c r="DM59" s="367"/>
      <c r="DN59" s="367"/>
      <c r="DO59" s="367"/>
      <c r="DP59" s="367"/>
      <c r="DQ59" s="367"/>
      <c r="DR59" s="367"/>
      <c r="DS59" s="367"/>
      <c r="DT59" s="367"/>
      <c r="DU59" s="367"/>
      <c r="DV59" s="367"/>
      <c r="DW59" s="367"/>
      <c r="DX59" s="367"/>
      <c r="DY59" s="367"/>
      <c r="DZ59" s="367"/>
      <c r="EA59" s="367"/>
      <c r="EB59" s="367"/>
      <c r="EC59" s="367"/>
      <c r="ED59" s="367"/>
      <c r="EE59" s="367"/>
      <c r="EF59" s="367"/>
      <c r="EG59" s="367"/>
      <c r="EH59" s="367"/>
      <c r="EI59" s="367"/>
      <c r="EJ59" s="367"/>
      <c r="EK59" s="367"/>
      <c r="EL59" s="367"/>
      <c r="EM59" s="367"/>
      <c r="EN59" s="367"/>
      <c r="EO59" s="367"/>
      <c r="EP59" s="367"/>
      <c r="EQ59" s="367"/>
      <c r="ER59" s="367"/>
      <c r="ES59" s="367"/>
      <c r="ET59" s="367"/>
      <c r="EU59" s="367"/>
      <c r="EV59" s="367"/>
      <c r="EW59" s="367"/>
      <c r="EX59" s="367"/>
      <c r="EY59" s="367"/>
      <c r="EZ59" s="367"/>
      <c r="FA59" s="367"/>
      <c r="FB59" s="367"/>
      <c r="FC59" s="367"/>
      <c r="FD59" s="367"/>
      <c r="FE59" s="367"/>
      <c r="FF59" s="367"/>
      <c r="FG59" s="367"/>
      <c r="FH59" s="367"/>
      <c r="FI59" s="367"/>
      <c r="FJ59" s="367"/>
      <c r="FK59" s="367"/>
      <c r="FL59" s="367"/>
      <c r="FM59" s="367"/>
      <c r="FN59" s="367"/>
      <c r="FO59" s="367"/>
      <c r="FP59" s="367"/>
      <c r="FQ59" s="367"/>
      <c r="FR59" s="367"/>
      <c r="FS59" s="367"/>
      <c r="FT59" s="367"/>
      <c r="FU59" s="367"/>
      <c r="FV59" s="367"/>
      <c r="FW59" s="367"/>
      <c r="FX59" s="367"/>
      <c r="FY59" s="367"/>
      <c r="FZ59" s="367"/>
      <c r="GA59" s="367"/>
      <c r="GB59" s="367"/>
      <c r="GC59" s="367"/>
      <c r="GD59" s="367"/>
      <c r="GE59" s="367"/>
      <c r="GF59" s="367"/>
      <c r="GG59" s="367"/>
      <c r="GH59" s="367"/>
      <c r="GI59" s="367"/>
      <c r="GJ59" s="367"/>
      <c r="GK59" s="367"/>
      <c r="GL59" s="367"/>
      <c r="GM59" s="367"/>
      <c r="GN59" s="367"/>
      <c r="GO59" s="367"/>
      <c r="GP59" s="367"/>
      <c r="GQ59" s="367"/>
      <c r="GR59" s="367"/>
      <c r="GS59" s="367"/>
      <c r="GT59" s="367"/>
      <c r="GU59" s="367"/>
      <c r="GV59" s="367"/>
      <c r="GW59" s="367"/>
      <c r="GX59" s="367"/>
      <c r="GY59" s="367"/>
      <c r="GZ59" s="367"/>
      <c r="HA59" s="367"/>
      <c r="HB59" s="367"/>
      <c r="HC59" s="367"/>
      <c r="HD59" s="367"/>
      <c r="HE59" s="367"/>
      <c r="HF59" s="367"/>
      <c r="HG59" s="367"/>
      <c r="HH59" s="367"/>
      <c r="HI59" s="367"/>
    </row>
    <row r="60" spans="1:217" s="373" customFormat="1" ht="18" customHeight="1">
      <c r="B60" s="368">
        <v>3</v>
      </c>
      <c r="C60" s="374" t="s">
        <v>210</v>
      </c>
      <c r="D60" s="375">
        <v>12226</v>
      </c>
      <c r="E60" s="376">
        <v>487.57495010633073</v>
      </c>
      <c r="F60" s="375">
        <v>1253</v>
      </c>
      <c r="G60" s="376">
        <v>776.69936951316834</v>
      </c>
      <c r="H60" s="375">
        <v>352777</v>
      </c>
      <c r="I60" s="376">
        <v>1185.5524429030247</v>
      </c>
      <c r="J60" s="393"/>
    </row>
    <row r="61" spans="1:217" s="373" customFormat="1" ht="18" customHeight="1">
      <c r="B61" s="368">
        <v>12</v>
      </c>
      <c r="C61" s="374" t="s">
        <v>208</v>
      </c>
      <c r="D61" s="375">
        <v>4532</v>
      </c>
      <c r="E61" s="376">
        <v>504.31720873786412</v>
      </c>
      <c r="F61" s="375">
        <v>234</v>
      </c>
      <c r="G61" s="376">
        <v>775.82153846153847</v>
      </c>
      <c r="H61" s="375">
        <v>142945</v>
      </c>
      <c r="I61" s="376">
        <v>1234.4871378502237</v>
      </c>
      <c r="J61" s="393"/>
    </row>
    <row r="62" spans="1:217" s="373" customFormat="1" ht="18" customHeight="1">
      <c r="B62" s="368">
        <v>46</v>
      </c>
      <c r="C62" s="374" t="s">
        <v>90</v>
      </c>
      <c r="D62" s="375">
        <v>20191</v>
      </c>
      <c r="E62" s="376">
        <v>537.91959883116249</v>
      </c>
      <c r="F62" s="375">
        <v>1098</v>
      </c>
      <c r="G62" s="376">
        <v>830.00490892531877</v>
      </c>
      <c r="H62" s="375">
        <v>579217</v>
      </c>
      <c r="I62" s="376">
        <v>1316.3145736917256</v>
      </c>
      <c r="J62" s="393"/>
    </row>
    <row r="63" spans="1:217" s="373" customFormat="1" ht="18" hidden="1" customHeight="1">
      <c r="B63" s="368"/>
      <c r="C63" s="374"/>
      <c r="D63" s="375"/>
      <c r="E63" s="376"/>
      <c r="F63" s="375"/>
      <c r="G63" s="376"/>
      <c r="H63" s="375"/>
      <c r="I63" s="376"/>
      <c r="J63" s="393"/>
    </row>
    <row r="64" spans="1:217" s="372" customFormat="1" ht="18" customHeight="1">
      <c r="A64" s="367"/>
      <c r="B64" s="368"/>
      <c r="C64" s="369" t="s">
        <v>91</v>
      </c>
      <c r="D64" s="511">
        <v>9143</v>
      </c>
      <c r="E64" s="512">
        <v>549.76998359400659</v>
      </c>
      <c r="F64" s="513">
        <v>2192</v>
      </c>
      <c r="G64" s="514">
        <v>724.77517335766413</v>
      </c>
      <c r="H64" s="515">
        <v>247167</v>
      </c>
      <c r="I64" s="516">
        <v>1163.3198835605076</v>
      </c>
      <c r="J64" s="393"/>
      <c r="K64" s="373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7"/>
      <c r="AC64" s="367"/>
      <c r="AD64" s="367"/>
      <c r="AE64" s="367"/>
      <c r="AF64" s="367"/>
      <c r="AG64" s="367"/>
      <c r="AH64" s="367"/>
      <c r="AI64" s="367"/>
      <c r="AJ64" s="367"/>
      <c r="AK64" s="367"/>
      <c r="AL64" s="367"/>
      <c r="AM64" s="367"/>
      <c r="AN64" s="367"/>
      <c r="AO64" s="367"/>
      <c r="AP64" s="367"/>
      <c r="AQ64" s="367"/>
      <c r="AR64" s="367"/>
      <c r="AS64" s="367"/>
      <c r="AT64" s="367"/>
      <c r="AU64" s="367"/>
      <c r="AV64" s="367"/>
      <c r="AW64" s="367"/>
      <c r="AX64" s="367"/>
      <c r="AY64" s="367"/>
      <c r="AZ64" s="367"/>
      <c r="BA64" s="367"/>
      <c r="BB64" s="367"/>
      <c r="BC64" s="367"/>
      <c r="BD64" s="367"/>
      <c r="BE64" s="367"/>
      <c r="BF64" s="367"/>
      <c r="BG64" s="367"/>
      <c r="BH64" s="367"/>
      <c r="BI64" s="367"/>
      <c r="BJ64" s="367"/>
      <c r="BK64" s="367"/>
      <c r="BL64" s="367"/>
      <c r="BM64" s="367"/>
      <c r="BN64" s="367"/>
      <c r="BO64" s="367"/>
      <c r="BP64" s="367"/>
      <c r="BQ64" s="367"/>
      <c r="BR64" s="367"/>
      <c r="BS64" s="367"/>
      <c r="BT64" s="367"/>
      <c r="BU64" s="367"/>
      <c r="BV64" s="367"/>
      <c r="BW64" s="367"/>
      <c r="BX64" s="367"/>
      <c r="BY64" s="367"/>
      <c r="BZ64" s="367"/>
      <c r="CA64" s="367"/>
      <c r="CB64" s="367"/>
      <c r="CC64" s="367"/>
      <c r="CD64" s="367"/>
      <c r="CE64" s="367"/>
      <c r="CF64" s="367"/>
      <c r="CG64" s="367"/>
      <c r="CH64" s="367"/>
      <c r="CI64" s="367"/>
      <c r="CJ64" s="367"/>
      <c r="CK64" s="367"/>
      <c r="CL64" s="367"/>
      <c r="CM64" s="367"/>
      <c r="CN64" s="367"/>
      <c r="CO64" s="367"/>
      <c r="CP64" s="367"/>
      <c r="CQ64" s="367"/>
      <c r="CR64" s="367"/>
      <c r="CS64" s="367"/>
      <c r="CT64" s="367"/>
      <c r="CU64" s="367"/>
      <c r="CV64" s="367"/>
      <c r="CW64" s="367"/>
      <c r="CX64" s="367"/>
      <c r="CY64" s="367"/>
      <c r="CZ64" s="367"/>
      <c r="DA64" s="367"/>
      <c r="DB64" s="367"/>
      <c r="DC64" s="367"/>
      <c r="DD64" s="367"/>
      <c r="DE64" s="367"/>
      <c r="DF64" s="367"/>
      <c r="DG64" s="367"/>
      <c r="DH64" s="367"/>
      <c r="DI64" s="367"/>
      <c r="DJ64" s="367"/>
      <c r="DK64" s="367"/>
      <c r="DL64" s="367"/>
      <c r="DM64" s="367"/>
      <c r="DN64" s="367"/>
      <c r="DO64" s="367"/>
      <c r="DP64" s="367"/>
      <c r="DQ64" s="367"/>
      <c r="DR64" s="367"/>
      <c r="DS64" s="367"/>
      <c r="DT64" s="367"/>
      <c r="DU64" s="367"/>
      <c r="DV64" s="367"/>
      <c r="DW64" s="367"/>
      <c r="DX64" s="367"/>
      <c r="DY64" s="367"/>
      <c r="DZ64" s="367"/>
      <c r="EA64" s="367"/>
      <c r="EB64" s="367"/>
      <c r="EC64" s="367"/>
      <c r="ED64" s="367"/>
      <c r="EE64" s="367"/>
      <c r="EF64" s="367"/>
      <c r="EG64" s="367"/>
      <c r="EH64" s="367"/>
      <c r="EI64" s="367"/>
      <c r="EJ64" s="367"/>
      <c r="EK64" s="367"/>
      <c r="EL64" s="367"/>
      <c r="EM64" s="367"/>
      <c r="EN64" s="367"/>
      <c r="EO64" s="367"/>
      <c r="EP64" s="367"/>
      <c r="EQ64" s="367"/>
      <c r="ER64" s="367"/>
      <c r="ES64" s="367"/>
      <c r="ET64" s="367"/>
      <c r="EU64" s="367"/>
      <c r="EV64" s="367"/>
      <c r="EW64" s="367"/>
      <c r="EX64" s="367"/>
      <c r="EY64" s="367"/>
      <c r="EZ64" s="367"/>
      <c r="FA64" s="367"/>
      <c r="FB64" s="367"/>
      <c r="FC64" s="367"/>
      <c r="FD64" s="367"/>
      <c r="FE64" s="367"/>
      <c r="FF64" s="367"/>
      <c r="FG64" s="367"/>
      <c r="FH64" s="367"/>
      <c r="FI64" s="367"/>
      <c r="FJ64" s="367"/>
      <c r="FK64" s="367"/>
      <c r="FL64" s="367"/>
      <c r="FM64" s="367"/>
      <c r="FN64" s="367"/>
      <c r="FO64" s="367"/>
      <c r="FP64" s="367"/>
      <c r="FQ64" s="367"/>
      <c r="FR64" s="367"/>
      <c r="FS64" s="367"/>
      <c r="FT64" s="367"/>
      <c r="FU64" s="367"/>
      <c r="FV64" s="367"/>
      <c r="FW64" s="367"/>
      <c r="FX64" s="367"/>
      <c r="FY64" s="367"/>
      <c r="FZ64" s="367"/>
      <c r="GA64" s="367"/>
      <c r="GB64" s="367"/>
      <c r="GC64" s="367"/>
      <c r="GD64" s="367"/>
      <c r="GE64" s="367"/>
      <c r="GF64" s="367"/>
      <c r="GG64" s="367"/>
      <c r="GH64" s="367"/>
      <c r="GI64" s="367"/>
      <c r="GJ64" s="367"/>
      <c r="GK64" s="367"/>
      <c r="GL64" s="367"/>
      <c r="GM64" s="367"/>
      <c r="GN64" s="367"/>
      <c r="GO64" s="367"/>
      <c r="GP64" s="367"/>
      <c r="GQ64" s="367"/>
      <c r="GR64" s="367"/>
      <c r="GS64" s="367"/>
      <c r="GT64" s="367"/>
      <c r="GU64" s="367"/>
      <c r="GV64" s="367"/>
      <c r="GW64" s="367"/>
      <c r="GX64" s="367"/>
      <c r="GY64" s="367"/>
      <c r="GZ64" s="367"/>
      <c r="HA64" s="367"/>
      <c r="HB64" s="367"/>
      <c r="HC64" s="367"/>
      <c r="HD64" s="367"/>
      <c r="HE64" s="367"/>
      <c r="HF64" s="367"/>
      <c r="HG64" s="367"/>
      <c r="HH64" s="367"/>
      <c r="HI64" s="367"/>
    </row>
    <row r="65" spans="1:217" s="373" customFormat="1" ht="18" customHeight="1">
      <c r="B65" s="368">
        <v>6</v>
      </c>
      <c r="C65" s="374" t="s">
        <v>92</v>
      </c>
      <c r="D65" s="375">
        <v>5965</v>
      </c>
      <c r="E65" s="376">
        <v>545.8572489522212</v>
      </c>
      <c r="F65" s="375">
        <v>1559</v>
      </c>
      <c r="G65" s="376">
        <v>720.1899935856319</v>
      </c>
      <c r="H65" s="375">
        <v>145745</v>
      </c>
      <c r="I65" s="376">
        <v>1170.6259927956362</v>
      </c>
      <c r="J65" s="393"/>
    </row>
    <row r="66" spans="1:217" s="373" customFormat="1" ht="18" customHeight="1">
      <c r="B66" s="368">
        <v>10</v>
      </c>
      <c r="C66" s="374" t="s">
        <v>93</v>
      </c>
      <c r="D66" s="375">
        <v>3178</v>
      </c>
      <c r="E66" s="376">
        <v>557.11405601006902</v>
      </c>
      <c r="F66" s="375">
        <v>633</v>
      </c>
      <c r="G66" s="376">
        <v>736.06789889415495</v>
      </c>
      <c r="H66" s="375">
        <v>101422</v>
      </c>
      <c r="I66" s="376">
        <v>1152.820890339374</v>
      </c>
      <c r="J66" s="393"/>
    </row>
    <row r="67" spans="1:217" s="373" customFormat="1" ht="18" hidden="1" customHeight="1">
      <c r="B67" s="368"/>
      <c r="C67" s="374"/>
      <c r="D67" s="375"/>
      <c r="E67" s="376"/>
      <c r="F67" s="375"/>
      <c r="G67" s="376"/>
      <c r="H67" s="375"/>
      <c r="I67" s="376"/>
      <c r="J67" s="393"/>
    </row>
    <row r="68" spans="1:217" s="372" customFormat="1" ht="18" customHeight="1">
      <c r="A68" s="367"/>
      <c r="B68" s="368"/>
      <c r="C68" s="369" t="s">
        <v>94</v>
      </c>
      <c r="D68" s="511">
        <v>23144</v>
      </c>
      <c r="E68" s="512">
        <v>549.9192568268237</v>
      </c>
      <c r="F68" s="513">
        <v>7016</v>
      </c>
      <c r="G68" s="514">
        <v>734.23085233751465</v>
      </c>
      <c r="H68" s="515">
        <v>789073</v>
      </c>
      <c r="I68" s="516">
        <v>1174.2873374453313</v>
      </c>
      <c r="J68" s="393"/>
      <c r="K68" s="373"/>
      <c r="L68" s="367"/>
      <c r="M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X68" s="367"/>
      <c r="Y68" s="367"/>
      <c r="Z68" s="367"/>
      <c r="AA68" s="367"/>
      <c r="AB68" s="367"/>
      <c r="AC68" s="367"/>
      <c r="AD68" s="367"/>
      <c r="AE68" s="367"/>
      <c r="AF68" s="367"/>
      <c r="AG68" s="367"/>
      <c r="AH68" s="367"/>
      <c r="AI68" s="367"/>
      <c r="AJ68" s="367"/>
      <c r="AK68" s="367"/>
      <c r="AL68" s="367"/>
      <c r="AM68" s="367"/>
      <c r="AN68" s="367"/>
      <c r="AO68" s="367"/>
      <c r="AP68" s="367"/>
      <c r="AQ68" s="367"/>
      <c r="AR68" s="367"/>
      <c r="AS68" s="367"/>
      <c r="AT68" s="367"/>
      <c r="AU68" s="367"/>
      <c r="AV68" s="367"/>
      <c r="AW68" s="367"/>
      <c r="AX68" s="367"/>
      <c r="AY68" s="367"/>
      <c r="AZ68" s="367"/>
      <c r="BA68" s="367"/>
      <c r="BB68" s="367"/>
      <c r="BC68" s="367"/>
      <c r="BD68" s="367"/>
      <c r="BE68" s="367"/>
      <c r="BF68" s="367"/>
      <c r="BG68" s="367"/>
      <c r="BH68" s="367"/>
      <c r="BI68" s="367"/>
      <c r="BJ68" s="367"/>
      <c r="BK68" s="367"/>
      <c r="BL68" s="367"/>
      <c r="BM68" s="367"/>
      <c r="BN68" s="367"/>
      <c r="BO68" s="367"/>
      <c r="BP68" s="367"/>
      <c r="BQ68" s="367"/>
      <c r="BR68" s="367"/>
      <c r="BS68" s="367"/>
      <c r="BT68" s="367"/>
      <c r="BU68" s="367"/>
      <c r="BV68" s="367"/>
      <c r="BW68" s="367"/>
      <c r="BX68" s="367"/>
      <c r="BY68" s="367"/>
      <c r="BZ68" s="367"/>
      <c r="CA68" s="367"/>
      <c r="CB68" s="367"/>
      <c r="CC68" s="367"/>
      <c r="CD68" s="367"/>
      <c r="CE68" s="367"/>
      <c r="CF68" s="367"/>
      <c r="CG68" s="367"/>
      <c r="CH68" s="367"/>
      <c r="CI68" s="367"/>
      <c r="CJ68" s="367"/>
      <c r="CK68" s="367"/>
      <c r="CL68" s="367"/>
      <c r="CM68" s="367"/>
      <c r="CN68" s="367"/>
      <c r="CO68" s="367"/>
      <c r="CP68" s="367"/>
      <c r="CQ68" s="367"/>
      <c r="CR68" s="367"/>
      <c r="CS68" s="367"/>
      <c r="CT68" s="367"/>
      <c r="CU68" s="367"/>
      <c r="CV68" s="367"/>
      <c r="CW68" s="367"/>
      <c r="CX68" s="367"/>
      <c r="CY68" s="367"/>
      <c r="CZ68" s="367"/>
      <c r="DA68" s="367"/>
      <c r="DB68" s="367"/>
      <c r="DC68" s="367"/>
      <c r="DD68" s="367"/>
      <c r="DE68" s="367"/>
      <c r="DF68" s="367"/>
      <c r="DG68" s="367"/>
      <c r="DH68" s="367"/>
      <c r="DI68" s="367"/>
      <c r="DJ68" s="367"/>
      <c r="DK68" s="367"/>
      <c r="DL68" s="367"/>
      <c r="DM68" s="367"/>
      <c r="DN68" s="367"/>
      <c r="DO68" s="367"/>
      <c r="DP68" s="367"/>
      <c r="DQ68" s="367"/>
      <c r="DR68" s="367"/>
      <c r="DS68" s="367"/>
      <c r="DT68" s="367"/>
      <c r="DU68" s="367"/>
      <c r="DV68" s="367"/>
      <c r="DW68" s="367"/>
      <c r="DX68" s="367"/>
      <c r="DY68" s="367"/>
      <c r="DZ68" s="367"/>
      <c r="EA68" s="367"/>
      <c r="EB68" s="367"/>
      <c r="EC68" s="367"/>
      <c r="ED68" s="367"/>
      <c r="EE68" s="367"/>
      <c r="EF68" s="367"/>
      <c r="EG68" s="367"/>
      <c r="EH68" s="367"/>
      <c r="EI68" s="367"/>
      <c r="EJ68" s="367"/>
      <c r="EK68" s="367"/>
      <c r="EL68" s="367"/>
      <c r="EM68" s="367"/>
      <c r="EN68" s="367"/>
      <c r="EO68" s="367"/>
      <c r="EP68" s="367"/>
      <c r="EQ68" s="367"/>
      <c r="ER68" s="367"/>
      <c r="ES68" s="367"/>
      <c r="ET68" s="367"/>
      <c r="EU68" s="367"/>
      <c r="EV68" s="367"/>
      <c r="EW68" s="367"/>
      <c r="EX68" s="367"/>
      <c r="EY68" s="367"/>
      <c r="EZ68" s="367"/>
      <c r="FA68" s="367"/>
      <c r="FB68" s="367"/>
      <c r="FC68" s="367"/>
      <c r="FD68" s="367"/>
      <c r="FE68" s="367"/>
      <c r="FF68" s="367"/>
      <c r="FG68" s="367"/>
      <c r="FH68" s="367"/>
      <c r="FI68" s="367"/>
      <c r="FJ68" s="367"/>
      <c r="FK68" s="367"/>
      <c r="FL68" s="367"/>
      <c r="FM68" s="367"/>
      <c r="FN68" s="367"/>
      <c r="FO68" s="367"/>
      <c r="FP68" s="367"/>
      <c r="FQ68" s="367"/>
      <c r="FR68" s="367"/>
      <c r="FS68" s="367"/>
      <c r="FT68" s="367"/>
      <c r="FU68" s="367"/>
      <c r="FV68" s="367"/>
      <c r="FW68" s="367"/>
      <c r="FX68" s="367"/>
      <c r="FY68" s="367"/>
      <c r="FZ68" s="367"/>
      <c r="GA68" s="367"/>
      <c r="GB68" s="367"/>
      <c r="GC68" s="367"/>
      <c r="GD68" s="367"/>
      <c r="GE68" s="367"/>
      <c r="GF68" s="367"/>
      <c r="GG68" s="367"/>
      <c r="GH68" s="367"/>
      <c r="GI68" s="367"/>
      <c r="GJ68" s="367"/>
      <c r="GK68" s="367"/>
      <c r="GL68" s="367"/>
      <c r="GM68" s="367"/>
      <c r="GN68" s="367"/>
      <c r="GO68" s="367"/>
      <c r="GP68" s="367"/>
      <c r="GQ68" s="367"/>
      <c r="GR68" s="367"/>
      <c r="GS68" s="367"/>
      <c r="GT68" s="367"/>
      <c r="GU68" s="367"/>
      <c r="GV68" s="367"/>
      <c r="GW68" s="367"/>
      <c r="GX68" s="367"/>
      <c r="GY68" s="367"/>
      <c r="GZ68" s="367"/>
      <c r="HA68" s="367"/>
      <c r="HB68" s="367"/>
      <c r="HC68" s="367"/>
      <c r="HD68" s="367"/>
      <c r="HE68" s="367"/>
      <c r="HF68" s="367"/>
      <c r="HG68" s="367"/>
      <c r="HH68" s="367"/>
      <c r="HI68" s="367"/>
    </row>
    <row r="69" spans="1:217" s="373" customFormat="1" ht="18" customHeight="1">
      <c r="B69" s="368">
        <v>15</v>
      </c>
      <c r="C69" s="374" t="s">
        <v>200</v>
      </c>
      <c r="D69" s="375">
        <v>9111</v>
      </c>
      <c r="E69" s="376">
        <v>569.39729996707274</v>
      </c>
      <c r="F69" s="375">
        <v>2467</v>
      </c>
      <c r="G69" s="376">
        <v>756.31207134171052</v>
      </c>
      <c r="H69" s="375">
        <v>312040</v>
      </c>
      <c r="I69" s="376">
        <v>1229.2881906165878</v>
      </c>
      <c r="J69" s="393"/>
    </row>
    <row r="70" spans="1:217" s="373" customFormat="1" ht="18" customHeight="1">
      <c r="B70" s="368">
        <v>27</v>
      </c>
      <c r="C70" s="374" t="s">
        <v>95</v>
      </c>
      <c r="D70" s="375">
        <v>2950</v>
      </c>
      <c r="E70" s="376">
        <v>540.70221355932199</v>
      </c>
      <c r="F70" s="375">
        <v>1058</v>
      </c>
      <c r="G70" s="376">
        <v>681.10064272211719</v>
      </c>
      <c r="H70" s="375">
        <v>112911</v>
      </c>
      <c r="I70" s="376">
        <v>1076.4635389820301</v>
      </c>
      <c r="J70" s="393"/>
    </row>
    <row r="71" spans="1:217" s="373" customFormat="1" ht="18" customHeight="1">
      <c r="B71" s="368">
        <v>32</v>
      </c>
      <c r="C71" s="374" t="s">
        <v>207</v>
      </c>
      <c r="D71" s="375">
        <v>2861</v>
      </c>
      <c r="E71" s="376">
        <v>518.01757777001046</v>
      </c>
      <c r="F71" s="375">
        <v>1194</v>
      </c>
      <c r="G71" s="376">
        <v>684.92801507537672</v>
      </c>
      <c r="H71" s="375">
        <v>109516</v>
      </c>
      <c r="I71" s="376">
        <v>1017.2116572007743</v>
      </c>
      <c r="J71" s="393"/>
    </row>
    <row r="72" spans="1:217" s="373" customFormat="1" ht="18" customHeight="1">
      <c r="B72" s="368">
        <v>36</v>
      </c>
      <c r="C72" s="374" t="s">
        <v>96</v>
      </c>
      <c r="D72" s="375">
        <v>8222</v>
      </c>
      <c r="E72" s="376">
        <v>542.74296521527583</v>
      </c>
      <c r="F72" s="375">
        <v>2297</v>
      </c>
      <c r="G72" s="376">
        <v>760.61525903352185</v>
      </c>
      <c r="H72" s="375">
        <v>254606</v>
      </c>
      <c r="I72" s="376">
        <v>1217.8260477757783</v>
      </c>
      <c r="J72" s="393"/>
    </row>
    <row r="73" spans="1:217" s="373" customFormat="1" ht="18" hidden="1" customHeight="1">
      <c r="B73" s="368"/>
      <c r="C73" s="374"/>
      <c r="D73" s="375"/>
      <c r="E73" s="376"/>
      <c r="F73" s="375"/>
      <c r="G73" s="376"/>
      <c r="H73" s="375"/>
      <c r="I73" s="376"/>
      <c r="J73" s="393"/>
    </row>
    <row r="74" spans="1:217" s="372" customFormat="1" ht="18" customHeight="1">
      <c r="A74" s="367"/>
      <c r="B74" s="368">
        <v>28</v>
      </c>
      <c r="C74" s="369" t="s">
        <v>97</v>
      </c>
      <c r="D74" s="511">
        <v>35209</v>
      </c>
      <c r="E74" s="512">
        <v>584.71851912863201</v>
      </c>
      <c r="F74" s="513">
        <v>2729</v>
      </c>
      <c r="G74" s="514">
        <v>931.13519237816047</v>
      </c>
      <c r="H74" s="515">
        <v>1291358</v>
      </c>
      <c r="I74" s="516">
        <v>1573.7581097031193</v>
      </c>
      <c r="J74" s="393"/>
      <c r="K74" s="373"/>
      <c r="L74" s="367"/>
      <c r="M74" s="367"/>
      <c r="N74" s="367"/>
      <c r="O74" s="367"/>
      <c r="P74" s="367"/>
      <c r="Q74" s="367"/>
      <c r="R74" s="367"/>
      <c r="S74" s="367"/>
      <c r="T74" s="367"/>
      <c r="U74" s="367"/>
      <c r="V74" s="367"/>
      <c r="W74" s="367"/>
      <c r="X74" s="367"/>
      <c r="Y74" s="367"/>
      <c r="Z74" s="367"/>
      <c r="AA74" s="367"/>
      <c r="AB74" s="367"/>
      <c r="AC74" s="367"/>
      <c r="AD74" s="367"/>
      <c r="AE74" s="367"/>
      <c r="AF74" s="367"/>
      <c r="AG74" s="367"/>
      <c r="AH74" s="367"/>
      <c r="AI74" s="367"/>
      <c r="AJ74" s="367"/>
      <c r="AK74" s="367"/>
      <c r="AL74" s="367"/>
      <c r="AM74" s="367"/>
      <c r="AN74" s="367"/>
      <c r="AO74" s="367"/>
      <c r="AP74" s="367"/>
      <c r="AQ74" s="367"/>
      <c r="AR74" s="367"/>
      <c r="AS74" s="367"/>
      <c r="AT74" s="367"/>
      <c r="AU74" s="367"/>
      <c r="AV74" s="367"/>
      <c r="AW74" s="367"/>
      <c r="AX74" s="367"/>
      <c r="AY74" s="367"/>
      <c r="AZ74" s="367"/>
      <c r="BA74" s="367"/>
      <c r="BB74" s="367"/>
      <c r="BC74" s="367"/>
      <c r="BD74" s="367"/>
      <c r="BE74" s="367"/>
      <c r="BF74" s="367"/>
      <c r="BG74" s="367"/>
      <c r="BH74" s="367"/>
      <c r="BI74" s="367"/>
      <c r="BJ74" s="367"/>
      <c r="BK74" s="367"/>
      <c r="BL74" s="367"/>
      <c r="BM74" s="367"/>
      <c r="BN74" s="367"/>
      <c r="BO74" s="367"/>
      <c r="BP74" s="367"/>
      <c r="BQ74" s="367"/>
      <c r="BR74" s="367"/>
      <c r="BS74" s="367"/>
      <c r="BT74" s="367"/>
      <c r="BU74" s="367"/>
      <c r="BV74" s="367"/>
      <c r="BW74" s="367"/>
      <c r="BX74" s="367"/>
      <c r="BY74" s="367"/>
      <c r="BZ74" s="367"/>
      <c r="CA74" s="367"/>
      <c r="CB74" s="367"/>
      <c r="CC74" s="367"/>
      <c r="CD74" s="367"/>
      <c r="CE74" s="367"/>
      <c r="CF74" s="367"/>
      <c r="CG74" s="367"/>
      <c r="CH74" s="367"/>
      <c r="CI74" s="367"/>
      <c r="CJ74" s="367"/>
      <c r="CK74" s="367"/>
      <c r="CL74" s="367"/>
      <c r="CM74" s="367"/>
      <c r="CN74" s="367"/>
      <c r="CO74" s="367"/>
      <c r="CP74" s="367"/>
      <c r="CQ74" s="367"/>
      <c r="CR74" s="367"/>
      <c r="CS74" s="367"/>
      <c r="CT74" s="367"/>
      <c r="CU74" s="367"/>
      <c r="CV74" s="367"/>
      <c r="CW74" s="367"/>
      <c r="CX74" s="367"/>
      <c r="CY74" s="367"/>
      <c r="CZ74" s="367"/>
      <c r="DA74" s="367"/>
      <c r="DB74" s="367"/>
      <c r="DC74" s="367"/>
      <c r="DD74" s="367"/>
      <c r="DE74" s="367"/>
      <c r="DF74" s="367"/>
      <c r="DG74" s="367"/>
      <c r="DH74" s="367"/>
      <c r="DI74" s="367"/>
      <c r="DJ74" s="367"/>
      <c r="DK74" s="367"/>
      <c r="DL74" s="367"/>
      <c r="DM74" s="367"/>
      <c r="DN74" s="367"/>
      <c r="DO74" s="367"/>
      <c r="DP74" s="367"/>
      <c r="DQ74" s="367"/>
      <c r="DR74" s="367"/>
      <c r="DS74" s="367"/>
      <c r="DT74" s="367"/>
      <c r="DU74" s="367"/>
      <c r="DV74" s="367"/>
      <c r="DW74" s="367"/>
      <c r="DX74" s="367"/>
      <c r="DY74" s="367"/>
      <c r="DZ74" s="367"/>
      <c r="EA74" s="367"/>
      <c r="EB74" s="367"/>
      <c r="EC74" s="367"/>
      <c r="ED74" s="367"/>
      <c r="EE74" s="367"/>
      <c r="EF74" s="367"/>
      <c r="EG74" s="367"/>
      <c r="EH74" s="367"/>
      <c r="EI74" s="367"/>
      <c r="EJ74" s="367"/>
      <c r="EK74" s="367"/>
      <c r="EL74" s="367"/>
      <c r="EM74" s="367"/>
      <c r="EN74" s="367"/>
      <c r="EO74" s="367"/>
      <c r="EP74" s="367"/>
      <c r="EQ74" s="367"/>
      <c r="ER74" s="367"/>
      <c r="ES74" s="367"/>
      <c r="ET74" s="367"/>
      <c r="EU74" s="367"/>
      <c r="EV74" s="367"/>
      <c r="EW74" s="367"/>
      <c r="EX74" s="367"/>
      <c r="EY74" s="367"/>
      <c r="EZ74" s="367"/>
      <c r="FA74" s="367"/>
      <c r="FB74" s="367"/>
      <c r="FC74" s="367"/>
      <c r="FD74" s="367"/>
      <c r="FE74" s="367"/>
      <c r="FF74" s="367"/>
      <c r="FG74" s="367"/>
      <c r="FH74" s="367"/>
      <c r="FI74" s="367"/>
      <c r="FJ74" s="367"/>
      <c r="FK74" s="367"/>
      <c r="FL74" s="367"/>
      <c r="FM74" s="367"/>
      <c r="FN74" s="367"/>
      <c r="FO74" s="367"/>
      <c r="FP74" s="367"/>
      <c r="FQ74" s="367"/>
      <c r="FR74" s="367"/>
      <c r="FS74" s="367"/>
      <c r="FT74" s="367"/>
      <c r="FU74" s="367"/>
      <c r="FV74" s="367"/>
      <c r="FW74" s="367"/>
      <c r="FX74" s="367"/>
      <c r="FY74" s="367"/>
      <c r="FZ74" s="367"/>
      <c r="GA74" s="367"/>
      <c r="GB74" s="367"/>
      <c r="GC74" s="367"/>
      <c r="GD74" s="367"/>
      <c r="GE74" s="367"/>
      <c r="GF74" s="367"/>
      <c r="GG74" s="367"/>
      <c r="GH74" s="367"/>
      <c r="GI74" s="367"/>
      <c r="GJ74" s="367"/>
      <c r="GK74" s="367"/>
      <c r="GL74" s="367"/>
      <c r="GM74" s="367"/>
      <c r="GN74" s="367"/>
      <c r="GO74" s="367"/>
      <c r="GP74" s="367"/>
      <c r="GQ74" s="367"/>
      <c r="GR74" s="367"/>
      <c r="GS74" s="367"/>
      <c r="GT74" s="367"/>
      <c r="GU74" s="367"/>
      <c r="GV74" s="367"/>
      <c r="GW74" s="367"/>
      <c r="GX74" s="367"/>
      <c r="GY74" s="367"/>
      <c r="GZ74" s="367"/>
      <c r="HA74" s="367"/>
      <c r="HB74" s="367"/>
      <c r="HC74" s="367"/>
      <c r="HD74" s="367"/>
      <c r="HE74" s="367"/>
      <c r="HF74" s="367"/>
      <c r="HG74" s="367"/>
      <c r="HH74" s="367"/>
      <c r="HI74" s="367"/>
    </row>
    <row r="75" spans="1:217" s="372" customFormat="1" ht="18" hidden="1" customHeight="1">
      <c r="A75" s="367"/>
      <c r="B75" s="368"/>
      <c r="C75" s="369"/>
      <c r="D75" s="511"/>
      <c r="E75" s="512"/>
      <c r="F75" s="513"/>
      <c r="G75" s="514"/>
      <c r="H75" s="515"/>
      <c r="I75" s="516"/>
      <c r="J75" s="393"/>
      <c r="K75" s="373"/>
      <c r="L75" s="367"/>
      <c r="M75" s="367"/>
      <c r="N75" s="367"/>
      <c r="O75" s="367"/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7"/>
      <c r="BB75" s="367"/>
      <c r="BC75" s="367"/>
      <c r="BD75" s="367"/>
      <c r="BE75" s="367"/>
      <c r="BF75" s="367"/>
      <c r="BG75" s="367"/>
      <c r="BH75" s="367"/>
      <c r="BI75" s="367"/>
      <c r="BJ75" s="367"/>
      <c r="BK75" s="367"/>
      <c r="BL75" s="367"/>
      <c r="BM75" s="367"/>
      <c r="BN75" s="367"/>
      <c r="BO75" s="367"/>
      <c r="BP75" s="367"/>
      <c r="BQ75" s="367"/>
      <c r="BR75" s="367"/>
      <c r="BS75" s="367"/>
      <c r="BT75" s="367"/>
      <c r="BU75" s="367"/>
      <c r="BV75" s="367"/>
      <c r="BW75" s="367"/>
      <c r="BX75" s="367"/>
      <c r="BY75" s="367"/>
      <c r="BZ75" s="367"/>
      <c r="CA75" s="367"/>
      <c r="CB75" s="367"/>
      <c r="CC75" s="367"/>
      <c r="CD75" s="367"/>
      <c r="CE75" s="367"/>
      <c r="CF75" s="367"/>
      <c r="CG75" s="367"/>
      <c r="CH75" s="367"/>
      <c r="CI75" s="367"/>
      <c r="CJ75" s="367"/>
      <c r="CK75" s="367"/>
      <c r="CL75" s="367"/>
      <c r="CM75" s="367"/>
      <c r="CN75" s="367"/>
      <c r="CO75" s="367"/>
      <c r="CP75" s="367"/>
      <c r="CQ75" s="367"/>
      <c r="CR75" s="367"/>
      <c r="CS75" s="367"/>
      <c r="CT75" s="367"/>
      <c r="CU75" s="367"/>
      <c r="CV75" s="367"/>
      <c r="CW75" s="367"/>
      <c r="CX75" s="367"/>
      <c r="CY75" s="367"/>
      <c r="CZ75" s="367"/>
      <c r="DA75" s="367"/>
      <c r="DB75" s="367"/>
      <c r="DC75" s="367"/>
      <c r="DD75" s="367"/>
      <c r="DE75" s="367"/>
      <c r="DF75" s="367"/>
      <c r="DG75" s="367"/>
      <c r="DH75" s="367"/>
      <c r="DI75" s="367"/>
      <c r="DJ75" s="367"/>
      <c r="DK75" s="367"/>
      <c r="DL75" s="367"/>
      <c r="DM75" s="367"/>
      <c r="DN75" s="367"/>
      <c r="DO75" s="367"/>
      <c r="DP75" s="367"/>
      <c r="DQ75" s="367"/>
      <c r="DR75" s="367"/>
      <c r="DS75" s="367"/>
      <c r="DT75" s="367"/>
      <c r="DU75" s="367"/>
      <c r="DV75" s="367"/>
      <c r="DW75" s="367"/>
      <c r="DX75" s="367"/>
      <c r="DY75" s="367"/>
      <c r="DZ75" s="367"/>
      <c r="EA75" s="367"/>
      <c r="EB75" s="367"/>
      <c r="EC75" s="367"/>
      <c r="ED75" s="367"/>
      <c r="EE75" s="367"/>
      <c r="EF75" s="367"/>
      <c r="EG75" s="367"/>
      <c r="EH75" s="367"/>
      <c r="EI75" s="367"/>
      <c r="EJ75" s="367"/>
      <c r="EK75" s="367"/>
      <c r="EL75" s="367"/>
      <c r="EM75" s="367"/>
      <c r="EN75" s="367"/>
      <c r="EO75" s="367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367"/>
      <c r="FM75" s="367"/>
      <c r="FN75" s="367"/>
      <c r="FO75" s="367"/>
      <c r="FP75" s="367"/>
      <c r="FQ75" s="367"/>
      <c r="FR75" s="367"/>
      <c r="FS75" s="367"/>
      <c r="FT75" s="367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</row>
    <row r="76" spans="1:217" s="372" customFormat="1" ht="18" customHeight="1">
      <c r="A76" s="367"/>
      <c r="B76" s="368">
        <v>30</v>
      </c>
      <c r="C76" s="369" t="s">
        <v>98</v>
      </c>
      <c r="D76" s="511">
        <v>11872</v>
      </c>
      <c r="E76" s="512">
        <v>503.40159366576825</v>
      </c>
      <c r="F76" s="513">
        <v>1662</v>
      </c>
      <c r="G76" s="514">
        <v>755.36844765342971</v>
      </c>
      <c r="H76" s="515">
        <v>270649</v>
      </c>
      <c r="I76" s="516">
        <v>1219.2726667381</v>
      </c>
      <c r="J76" s="393"/>
      <c r="K76" s="373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  <c r="BD76" s="367"/>
      <c r="BE76" s="367"/>
      <c r="BF76" s="367"/>
      <c r="BG76" s="367"/>
      <c r="BH76" s="367"/>
      <c r="BI76" s="367"/>
      <c r="BJ76" s="367"/>
      <c r="BK76" s="367"/>
      <c r="BL76" s="367"/>
      <c r="BM76" s="367"/>
      <c r="BN76" s="367"/>
      <c r="BO76" s="367"/>
      <c r="BP76" s="367"/>
      <c r="BQ76" s="367"/>
      <c r="BR76" s="367"/>
      <c r="BS76" s="367"/>
      <c r="BT76" s="367"/>
      <c r="BU76" s="367"/>
      <c r="BV76" s="367"/>
      <c r="BW76" s="367"/>
      <c r="BX76" s="367"/>
      <c r="BY76" s="367"/>
      <c r="BZ76" s="367"/>
      <c r="CA76" s="367"/>
      <c r="CB76" s="367"/>
      <c r="CC76" s="367"/>
      <c r="CD76" s="367"/>
      <c r="CE76" s="367"/>
      <c r="CF76" s="367"/>
      <c r="CG76" s="367"/>
      <c r="CH76" s="367"/>
      <c r="CI76" s="367"/>
      <c r="CJ76" s="367"/>
      <c r="CK76" s="367"/>
      <c r="CL76" s="367"/>
      <c r="CM76" s="367"/>
      <c r="CN76" s="367"/>
      <c r="CO76" s="367"/>
      <c r="CP76" s="367"/>
      <c r="CQ76" s="367"/>
      <c r="CR76" s="367"/>
      <c r="CS76" s="367"/>
      <c r="CT76" s="367"/>
      <c r="CU76" s="367"/>
      <c r="CV76" s="367"/>
      <c r="CW76" s="367"/>
      <c r="CX76" s="367"/>
      <c r="CY76" s="367"/>
      <c r="CZ76" s="367"/>
      <c r="DA76" s="367"/>
      <c r="DB76" s="367"/>
      <c r="DC76" s="367"/>
      <c r="DD76" s="367"/>
      <c r="DE76" s="367"/>
      <c r="DF76" s="367"/>
      <c r="DG76" s="367"/>
      <c r="DH76" s="367"/>
      <c r="DI76" s="367"/>
      <c r="DJ76" s="367"/>
      <c r="DK76" s="367"/>
      <c r="DL76" s="367"/>
      <c r="DM76" s="367"/>
      <c r="DN76" s="367"/>
      <c r="DO76" s="367"/>
      <c r="DP76" s="367"/>
      <c r="DQ76" s="367"/>
      <c r="DR76" s="367"/>
      <c r="DS76" s="367"/>
      <c r="DT76" s="367"/>
      <c r="DU76" s="367"/>
      <c r="DV76" s="367"/>
      <c r="DW76" s="367"/>
      <c r="DX76" s="367"/>
      <c r="DY76" s="367"/>
      <c r="DZ76" s="367"/>
      <c r="EA76" s="367"/>
      <c r="EB76" s="367"/>
      <c r="EC76" s="367"/>
      <c r="ED76" s="367"/>
      <c r="EE76" s="367"/>
      <c r="EF76" s="367"/>
      <c r="EG76" s="367"/>
      <c r="EH76" s="367"/>
      <c r="EI76" s="367"/>
      <c r="EJ76" s="367"/>
      <c r="EK76" s="367"/>
      <c r="EL76" s="367"/>
      <c r="EM76" s="367"/>
      <c r="EN76" s="367"/>
      <c r="EO76" s="367"/>
      <c r="EP76" s="367"/>
      <c r="EQ76" s="367"/>
      <c r="ER76" s="367"/>
      <c r="ES76" s="367"/>
      <c r="ET76" s="367"/>
      <c r="EU76" s="367"/>
      <c r="EV76" s="367"/>
      <c r="EW76" s="367"/>
      <c r="EX76" s="367"/>
      <c r="EY76" s="367"/>
      <c r="EZ76" s="367"/>
      <c r="FA76" s="367"/>
      <c r="FB76" s="367"/>
      <c r="FC76" s="367"/>
      <c r="FD76" s="367"/>
      <c r="FE76" s="367"/>
      <c r="FF76" s="367"/>
      <c r="FG76" s="367"/>
      <c r="FH76" s="367"/>
      <c r="FI76" s="367"/>
      <c r="FJ76" s="367"/>
      <c r="FK76" s="367"/>
      <c r="FL76" s="367"/>
      <c r="FM76" s="367"/>
      <c r="FN76" s="367"/>
      <c r="FO76" s="367"/>
      <c r="FP76" s="367"/>
      <c r="FQ76" s="367"/>
      <c r="FR76" s="367"/>
      <c r="FS76" s="367"/>
      <c r="FT76" s="367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</row>
    <row r="77" spans="1:217" s="372" customFormat="1" ht="18" hidden="1" customHeight="1">
      <c r="A77" s="367"/>
      <c r="B77" s="368"/>
      <c r="C77" s="369"/>
      <c r="D77" s="511"/>
      <c r="E77" s="512"/>
      <c r="F77" s="513"/>
      <c r="G77" s="514"/>
      <c r="H77" s="515"/>
      <c r="I77" s="516"/>
      <c r="J77" s="393"/>
      <c r="K77" s="373"/>
      <c r="L77" s="367"/>
      <c r="M77" s="367"/>
      <c r="N77" s="367"/>
      <c r="O77" s="367"/>
      <c r="P77" s="367"/>
      <c r="Q77" s="367"/>
      <c r="R77" s="367"/>
      <c r="S77" s="367"/>
      <c r="T77" s="367"/>
      <c r="U77" s="367"/>
      <c r="V77" s="367"/>
      <c r="W77" s="367"/>
      <c r="X77" s="367"/>
      <c r="Y77" s="367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  <c r="AU77" s="367"/>
      <c r="AV77" s="367"/>
      <c r="AW77" s="367"/>
      <c r="AX77" s="367"/>
      <c r="AY77" s="367"/>
      <c r="AZ77" s="367"/>
      <c r="BA77" s="367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7"/>
      <c r="BQ77" s="367"/>
      <c r="BR77" s="367"/>
      <c r="BS77" s="367"/>
      <c r="BT77" s="367"/>
      <c r="BU77" s="367"/>
      <c r="BV77" s="367"/>
      <c r="BW77" s="367"/>
      <c r="BX77" s="367"/>
      <c r="BY77" s="367"/>
      <c r="BZ77" s="367"/>
      <c r="CA77" s="367"/>
      <c r="CB77" s="367"/>
      <c r="CC77" s="367"/>
      <c r="CD77" s="367"/>
      <c r="CE77" s="367"/>
      <c r="CF77" s="367"/>
      <c r="CG77" s="367"/>
      <c r="CH77" s="367"/>
      <c r="CI77" s="367"/>
      <c r="CJ77" s="367"/>
      <c r="CK77" s="367"/>
      <c r="CL77" s="367"/>
      <c r="CM77" s="367"/>
      <c r="CN77" s="367"/>
      <c r="CO77" s="367"/>
      <c r="CP77" s="367"/>
      <c r="CQ77" s="367"/>
      <c r="CR77" s="367"/>
      <c r="CS77" s="367"/>
      <c r="CT77" s="367"/>
      <c r="CU77" s="367"/>
      <c r="CV77" s="367"/>
      <c r="CW77" s="367"/>
      <c r="CX77" s="367"/>
      <c r="CY77" s="367"/>
      <c r="CZ77" s="367"/>
      <c r="DA77" s="367"/>
      <c r="DB77" s="367"/>
      <c r="DC77" s="367"/>
      <c r="DD77" s="367"/>
      <c r="DE77" s="367"/>
      <c r="DF77" s="367"/>
      <c r="DG77" s="367"/>
      <c r="DH77" s="367"/>
      <c r="DI77" s="367"/>
      <c r="DJ77" s="367"/>
      <c r="DK77" s="367"/>
      <c r="DL77" s="367"/>
      <c r="DM77" s="367"/>
      <c r="DN77" s="367"/>
      <c r="DO77" s="367"/>
      <c r="DP77" s="367"/>
      <c r="DQ77" s="367"/>
      <c r="DR77" s="367"/>
      <c r="DS77" s="367"/>
      <c r="DT77" s="367"/>
      <c r="DU77" s="367"/>
      <c r="DV77" s="367"/>
      <c r="DW77" s="367"/>
      <c r="DX77" s="367"/>
      <c r="DY77" s="367"/>
      <c r="DZ77" s="367"/>
      <c r="EA77" s="367"/>
      <c r="EB77" s="367"/>
      <c r="EC77" s="367"/>
      <c r="ED77" s="367"/>
      <c r="EE77" s="367"/>
      <c r="EF77" s="367"/>
      <c r="EG77" s="367"/>
      <c r="EH77" s="367"/>
      <c r="EI77" s="367"/>
      <c r="EJ77" s="367"/>
      <c r="EK77" s="367"/>
      <c r="EL77" s="367"/>
      <c r="EM77" s="367"/>
      <c r="EN77" s="367"/>
      <c r="EO77" s="367"/>
      <c r="EP77" s="367"/>
      <c r="EQ77" s="367"/>
      <c r="ER77" s="367"/>
      <c r="ES77" s="367"/>
      <c r="ET77" s="367"/>
      <c r="EU77" s="367"/>
      <c r="EV77" s="367"/>
      <c r="EW77" s="367"/>
      <c r="EX77" s="367"/>
      <c r="EY77" s="367"/>
      <c r="EZ77" s="367"/>
      <c r="FA77" s="367"/>
      <c r="FB77" s="367"/>
      <c r="FC77" s="367"/>
      <c r="FD77" s="367"/>
      <c r="FE77" s="367"/>
      <c r="FF77" s="367"/>
      <c r="FG77" s="367"/>
      <c r="FH77" s="367"/>
      <c r="FI77" s="367"/>
      <c r="FJ77" s="367"/>
      <c r="FK77" s="367"/>
      <c r="FL77" s="367"/>
      <c r="FM77" s="367"/>
      <c r="FN77" s="367"/>
      <c r="FO77" s="367"/>
      <c r="FP77" s="367"/>
      <c r="FQ77" s="367"/>
      <c r="FR77" s="367"/>
      <c r="FS77" s="367"/>
      <c r="FT77" s="367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/>
      <c r="HA77" s="367"/>
      <c r="HB77" s="367"/>
      <c r="HC77" s="367"/>
      <c r="HD77" s="367"/>
      <c r="HE77" s="367"/>
      <c r="HF77" s="367"/>
      <c r="HG77" s="367"/>
      <c r="HH77" s="367"/>
      <c r="HI77" s="367"/>
    </row>
    <row r="78" spans="1:217" s="372" customFormat="1" ht="18" customHeight="1">
      <c r="A78" s="367"/>
      <c r="B78" s="368">
        <v>31</v>
      </c>
      <c r="C78" s="369" t="s">
        <v>99</v>
      </c>
      <c r="D78" s="511">
        <v>4226</v>
      </c>
      <c r="E78" s="512">
        <v>577.51854235683868</v>
      </c>
      <c r="F78" s="513">
        <v>364</v>
      </c>
      <c r="G78" s="514">
        <v>884.01478021978028</v>
      </c>
      <c r="H78" s="515">
        <v>148918</v>
      </c>
      <c r="I78" s="516">
        <v>1556.0906431056028</v>
      </c>
      <c r="J78" s="393"/>
      <c r="K78" s="373"/>
      <c r="L78" s="367"/>
      <c r="M78" s="367"/>
      <c r="N78" s="367"/>
      <c r="O78" s="367"/>
      <c r="P78" s="367"/>
      <c r="Q78" s="367"/>
      <c r="R78" s="367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  <c r="BR78" s="367"/>
      <c r="BS78" s="367"/>
      <c r="BT78" s="367"/>
      <c r="BU78" s="367"/>
      <c r="BV78" s="367"/>
      <c r="BW78" s="367"/>
      <c r="BX78" s="367"/>
      <c r="BY78" s="367"/>
      <c r="BZ78" s="367"/>
      <c r="CA78" s="367"/>
      <c r="CB78" s="367"/>
      <c r="CC78" s="367"/>
      <c r="CD78" s="367"/>
      <c r="CE78" s="367"/>
      <c r="CF78" s="367"/>
      <c r="CG78" s="367"/>
      <c r="CH78" s="367"/>
      <c r="CI78" s="367"/>
      <c r="CJ78" s="367"/>
      <c r="CK78" s="367"/>
      <c r="CL78" s="367"/>
      <c r="CM78" s="367"/>
      <c r="CN78" s="367"/>
      <c r="CO78" s="367"/>
      <c r="CP78" s="367"/>
      <c r="CQ78" s="367"/>
      <c r="CR78" s="367"/>
      <c r="CS78" s="367"/>
      <c r="CT78" s="367"/>
      <c r="CU78" s="367"/>
      <c r="CV78" s="367"/>
      <c r="CW78" s="367"/>
      <c r="CX78" s="367"/>
      <c r="CY78" s="367"/>
      <c r="CZ78" s="367"/>
      <c r="DA78" s="367"/>
      <c r="DB78" s="367"/>
      <c r="DC78" s="367"/>
      <c r="DD78" s="367"/>
      <c r="DE78" s="367"/>
      <c r="DF78" s="367"/>
      <c r="DG78" s="367"/>
      <c r="DH78" s="367"/>
      <c r="DI78" s="367"/>
      <c r="DJ78" s="367"/>
      <c r="DK78" s="367"/>
      <c r="DL78" s="367"/>
      <c r="DM78" s="367"/>
      <c r="DN78" s="367"/>
      <c r="DO78" s="367"/>
      <c r="DP78" s="367"/>
      <c r="DQ78" s="367"/>
      <c r="DR78" s="367"/>
      <c r="DS78" s="367"/>
      <c r="DT78" s="367"/>
      <c r="DU78" s="367"/>
      <c r="DV78" s="367"/>
      <c r="DW78" s="367"/>
      <c r="DX78" s="367"/>
      <c r="DY78" s="367"/>
      <c r="DZ78" s="367"/>
      <c r="EA78" s="367"/>
      <c r="EB78" s="367"/>
      <c r="EC78" s="367"/>
      <c r="ED78" s="367"/>
      <c r="EE78" s="367"/>
      <c r="EF78" s="367"/>
      <c r="EG78" s="367"/>
      <c r="EH78" s="367"/>
      <c r="EI78" s="367"/>
      <c r="EJ78" s="367"/>
      <c r="EK78" s="367"/>
      <c r="EL78" s="367"/>
      <c r="EM78" s="367"/>
      <c r="EN78" s="367"/>
      <c r="EO78" s="367"/>
      <c r="EP78" s="367"/>
      <c r="EQ78" s="367"/>
      <c r="ER78" s="367"/>
      <c r="ES78" s="367"/>
      <c r="ET78" s="367"/>
      <c r="EU78" s="367"/>
      <c r="EV78" s="367"/>
      <c r="EW78" s="367"/>
      <c r="EX78" s="367"/>
      <c r="EY78" s="367"/>
      <c r="EZ78" s="367"/>
      <c r="FA78" s="367"/>
      <c r="FB78" s="367"/>
      <c r="FC78" s="367"/>
      <c r="FD78" s="367"/>
      <c r="FE78" s="367"/>
      <c r="FF78" s="367"/>
      <c r="FG78" s="367"/>
      <c r="FH78" s="367"/>
      <c r="FI78" s="367"/>
      <c r="FJ78" s="367"/>
      <c r="FK78" s="367"/>
      <c r="FL78" s="367"/>
      <c r="FM78" s="367"/>
      <c r="FN78" s="367"/>
      <c r="FO78" s="367"/>
      <c r="FP78" s="367"/>
      <c r="FQ78" s="367"/>
      <c r="FR78" s="367"/>
      <c r="FS78" s="367"/>
      <c r="FT78" s="367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</row>
    <row r="79" spans="1:217" s="372" customFormat="1" ht="18" hidden="1" customHeight="1">
      <c r="A79" s="367"/>
      <c r="B79" s="368"/>
      <c r="C79" s="369"/>
      <c r="D79" s="511"/>
      <c r="E79" s="512"/>
      <c r="F79" s="513"/>
      <c r="G79" s="514"/>
      <c r="H79" s="515"/>
      <c r="I79" s="516"/>
      <c r="J79" s="393"/>
      <c r="K79" s="373"/>
      <c r="L79" s="367"/>
      <c r="M79" s="367"/>
      <c r="N79" s="367"/>
      <c r="O79" s="367"/>
      <c r="P79" s="367"/>
      <c r="Q79" s="367"/>
      <c r="R79" s="367"/>
      <c r="S79" s="367"/>
      <c r="T79" s="367"/>
      <c r="U79" s="367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7"/>
      <c r="BB79" s="367"/>
      <c r="BC79" s="367"/>
      <c r="BD79" s="367"/>
      <c r="BE79" s="367"/>
      <c r="BF79" s="367"/>
      <c r="BG79" s="367"/>
      <c r="BH79" s="367"/>
      <c r="BI79" s="367"/>
      <c r="BJ79" s="367"/>
      <c r="BK79" s="367"/>
      <c r="BL79" s="367"/>
      <c r="BM79" s="367"/>
      <c r="BN79" s="367"/>
      <c r="BO79" s="367"/>
      <c r="BP79" s="367"/>
      <c r="BQ79" s="367"/>
      <c r="BR79" s="367"/>
      <c r="BS79" s="367"/>
      <c r="BT79" s="367"/>
      <c r="BU79" s="367"/>
      <c r="BV79" s="367"/>
      <c r="BW79" s="367"/>
      <c r="BX79" s="367"/>
      <c r="BY79" s="367"/>
      <c r="BZ79" s="367"/>
      <c r="CA79" s="367"/>
      <c r="CB79" s="367"/>
      <c r="CC79" s="367"/>
      <c r="CD79" s="367"/>
      <c r="CE79" s="367"/>
      <c r="CF79" s="367"/>
      <c r="CG79" s="367"/>
      <c r="CH79" s="367"/>
      <c r="CI79" s="367"/>
      <c r="CJ79" s="367"/>
      <c r="CK79" s="367"/>
      <c r="CL79" s="367"/>
      <c r="CM79" s="367"/>
      <c r="CN79" s="367"/>
      <c r="CO79" s="367"/>
      <c r="CP79" s="367"/>
      <c r="CQ79" s="367"/>
      <c r="CR79" s="367"/>
      <c r="CS79" s="367"/>
      <c r="CT79" s="367"/>
      <c r="CU79" s="367"/>
      <c r="CV79" s="367"/>
      <c r="CW79" s="367"/>
      <c r="CX79" s="367"/>
      <c r="CY79" s="367"/>
      <c r="CZ79" s="367"/>
      <c r="DA79" s="367"/>
      <c r="DB79" s="367"/>
      <c r="DC79" s="367"/>
      <c r="DD79" s="367"/>
      <c r="DE79" s="367"/>
      <c r="DF79" s="367"/>
      <c r="DG79" s="367"/>
      <c r="DH79" s="367"/>
      <c r="DI79" s="367"/>
      <c r="DJ79" s="367"/>
      <c r="DK79" s="367"/>
      <c r="DL79" s="367"/>
      <c r="DM79" s="367"/>
      <c r="DN79" s="367"/>
      <c r="DO79" s="367"/>
      <c r="DP79" s="367"/>
      <c r="DQ79" s="367"/>
      <c r="DR79" s="367"/>
      <c r="DS79" s="367"/>
      <c r="DT79" s="367"/>
      <c r="DU79" s="367"/>
      <c r="DV79" s="367"/>
      <c r="DW79" s="367"/>
      <c r="DX79" s="367"/>
      <c r="DY79" s="367"/>
      <c r="DZ79" s="367"/>
      <c r="EA79" s="367"/>
      <c r="EB79" s="367"/>
      <c r="EC79" s="367"/>
      <c r="ED79" s="367"/>
      <c r="EE79" s="367"/>
      <c r="EF79" s="367"/>
      <c r="EG79" s="367"/>
      <c r="EH79" s="367"/>
      <c r="EI79" s="367"/>
      <c r="EJ79" s="367"/>
      <c r="EK79" s="367"/>
      <c r="EL79" s="367"/>
      <c r="EM79" s="367"/>
      <c r="EN79" s="367"/>
      <c r="EO79" s="367"/>
      <c r="EP79" s="367"/>
      <c r="EQ79" s="367"/>
      <c r="ER79" s="367"/>
      <c r="ES79" s="367"/>
      <c r="ET79" s="367"/>
      <c r="EU79" s="367"/>
      <c r="EV79" s="367"/>
      <c r="EW79" s="367"/>
      <c r="EX79" s="367"/>
      <c r="EY79" s="367"/>
      <c r="EZ79" s="367"/>
      <c r="FA79" s="367"/>
      <c r="FB79" s="367"/>
      <c r="FC79" s="367"/>
      <c r="FD79" s="367"/>
      <c r="FE79" s="367"/>
      <c r="FF79" s="367"/>
      <c r="FG79" s="367"/>
      <c r="FH79" s="367"/>
      <c r="FI79" s="367"/>
      <c r="FJ79" s="367"/>
      <c r="FK79" s="367"/>
      <c r="FL79" s="367"/>
      <c r="FM79" s="367"/>
      <c r="FN79" s="367"/>
      <c r="FO79" s="367"/>
      <c r="FP79" s="367"/>
      <c r="FQ79" s="367"/>
      <c r="FR79" s="367"/>
      <c r="FS79" s="367"/>
      <c r="FT79" s="367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</row>
    <row r="80" spans="1:217" s="372" customFormat="1" ht="18" customHeight="1">
      <c r="A80" s="367"/>
      <c r="B80" s="368"/>
      <c r="C80" s="369" t="s">
        <v>100</v>
      </c>
      <c r="D80" s="511">
        <v>15752</v>
      </c>
      <c r="E80" s="512">
        <v>657.79163661757218</v>
      </c>
      <c r="F80" s="513">
        <v>2297</v>
      </c>
      <c r="G80" s="514">
        <v>1031.1255855463648</v>
      </c>
      <c r="H80" s="515">
        <v>588972</v>
      </c>
      <c r="I80" s="516">
        <v>1673.4770871111014</v>
      </c>
      <c r="J80" s="393"/>
      <c r="K80" s="373"/>
      <c r="L80" s="367"/>
      <c r="M80" s="367"/>
      <c r="N80" s="367"/>
      <c r="O80" s="367"/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  <c r="BD80" s="367"/>
      <c r="BE80" s="367"/>
      <c r="BF80" s="367"/>
      <c r="BG80" s="367"/>
      <c r="BH80" s="367"/>
      <c r="BI80" s="367"/>
      <c r="BJ80" s="367"/>
      <c r="BK80" s="367"/>
      <c r="BL80" s="367"/>
      <c r="BM80" s="367"/>
      <c r="BN80" s="367"/>
      <c r="BO80" s="367"/>
      <c r="BP80" s="367"/>
      <c r="BQ80" s="367"/>
      <c r="BR80" s="367"/>
      <c r="BS80" s="367"/>
      <c r="BT80" s="367"/>
      <c r="BU80" s="367"/>
      <c r="BV80" s="367"/>
      <c r="BW80" s="367"/>
      <c r="BX80" s="367"/>
      <c r="BY80" s="367"/>
      <c r="BZ80" s="367"/>
      <c r="CA80" s="367"/>
      <c r="CB80" s="367"/>
      <c r="CC80" s="367"/>
      <c r="CD80" s="367"/>
      <c r="CE80" s="367"/>
      <c r="CF80" s="367"/>
      <c r="CG80" s="367"/>
      <c r="CH80" s="367"/>
      <c r="CI80" s="367"/>
      <c r="CJ80" s="367"/>
      <c r="CK80" s="367"/>
      <c r="CL80" s="367"/>
      <c r="CM80" s="367"/>
      <c r="CN80" s="367"/>
      <c r="CO80" s="367"/>
      <c r="CP80" s="367"/>
      <c r="CQ80" s="367"/>
      <c r="CR80" s="367"/>
      <c r="CS80" s="367"/>
      <c r="CT80" s="367"/>
      <c r="CU80" s="367"/>
      <c r="CV80" s="367"/>
      <c r="CW80" s="367"/>
      <c r="CX80" s="367"/>
      <c r="CY80" s="367"/>
      <c r="CZ80" s="367"/>
      <c r="DA80" s="367"/>
      <c r="DB80" s="367"/>
      <c r="DC80" s="367"/>
      <c r="DD80" s="367"/>
      <c r="DE80" s="367"/>
      <c r="DF80" s="367"/>
      <c r="DG80" s="367"/>
      <c r="DH80" s="367"/>
      <c r="DI80" s="367"/>
      <c r="DJ80" s="367"/>
      <c r="DK80" s="367"/>
      <c r="DL80" s="367"/>
      <c r="DM80" s="367"/>
      <c r="DN80" s="367"/>
      <c r="DO80" s="367"/>
      <c r="DP80" s="367"/>
      <c r="DQ80" s="367"/>
      <c r="DR80" s="367"/>
      <c r="DS80" s="367"/>
      <c r="DT80" s="367"/>
      <c r="DU80" s="367"/>
      <c r="DV80" s="367"/>
      <c r="DW80" s="367"/>
      <c r="DX80" s="367"/>
      <c r="DY80" s="367"/>
      <c r="DZ80" s="367"/>
      <c r="EA80" s="367"/>
      <c r="EB80" s="367"/>
      <c r="EC80" s="367"/>
      <c r="ED80" s="367"/>
      <c r="EE80" s="367"/>
      <c r="EF80" s="367"/>
      <c r="EG80" s="367"/>
      <c r="EH80" s="367"/>
      <c r="EI80" s="367"/>
      <c r="EJ80" s="367"/>
      <c r="EK80" s="367"/>
      <c r="EL80" s="367"/>
      <c r="EM80" s="367"/>
      <c r="EN80" s="367"/>
      <c r="EO80" s="367"/>
      <c r="EP80" s="367"/>
      <c r="EQ80" s="367"/>
      <c r="ER80" s="367"/>
      <c r="ES80" s="367"/>
      <c r="ET80" s="367"/>
      <c r="EU80" s="367"/>
      <c r="EV80" s="367"/>
      <c r="EW80" s="367"/>
      <c r="EX80" s="367"/>
      <c r="EY80" s="367"/>
      <c r="EZ80" s="367"/>
      <c r="FA80" s="367"/>
      <c r="FB80" s="367"/>
      <c r="FC80" s="367"/>
      <c r="FD80" s="367"/>
      <c r="FE80" s="367"/>
      <c r="FF80" s="367"/>
      <c r="FG80" s="367"/>
      <c r="FH80" s="367"/>
      <c r="FI80" s="367"/>
      <c r="FJ80" s="367"/>
      <c r="FK80" s="367"/>
      <c r="FL80" s="367"/>
      <c r="FM80" s="367"/>
      <c r="FN80" s="367"/>
      <c r="FO80" s="367"/>
      <c r="FP80" s="367"/>
      <c r="FQ80" s="367"/>
      <c r="FR80" s="367"/>
      <c r="FS80" s="367"/>
      <c r="FT80" s="367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</row>
    <row r="81" spans="1:217" s="373" customFormat="1" ht="18" customHeight="1">
      <c r="B81" s="368">
        <v>1</v>
      </c>
      <c r="C81" s="374" t="s">
        <v>202</v>
      </c>
      <c r="D81" s="375">
        <v>2080</v>
      </c>
      <c r="E81" s="376">
        <v>610.39169711538466</v>
      </c>
      <c r="F81" s="375">
        <v>161</v>
      </c>
      <c r="G81" s="376">
        <v>920.19540372670804</v>
      </c>
      <c r="H81" s="375">
        <v>84984</v>
      </c>
      <c r="I81" s="376">
        <v>1698.9960217217351</v>
      </c>
      <c r="J81" s="393"/>
    </row>
    <row r="82" spans="1:217" s="373" customFormat="1" ht="18" customHeight="1">
      <c r="B82" s="368">
        <v>20</v>
      </c>
      <c r="C82" s="374" t="s">
        <v>204</v>
      </c>
      <c r="D82" s="375">
        <v>4845</v>
      </c>
      <c r="E82" s="376">
        <v>633.25547781217756</v>
      </c>
      <c r="F82" s="375">
        <v>534</v>
      </c>
      <c r="G82" s="376">
        <v>1028.6140449438203</v>
      </c>
      <c r="H82" s="375">
        <v>198004</v>
      </c>
      <c r="I82" s="376">
        <v>1642.9247565705728</v>
      </c>
      <c r="J82" s="393"/>
    </row>
    <row r="83" spans="1:217" s="373" customFormat="1" ht="18" customHeight="1">
      <c r="B83" s="368">
        <v>48</v>
      </c>
      <c r="C83" s="374" t="s">
        <v>211</v>
      </c>
      <c r="D83" s="375">
        <v>8827</v>
      </c>
      <c r="E83" s="376">
        <v>682.42849665798121</v>
      </c>
      <c r="F83" s="375">
        <v>1602</v>
      </c>
      <c r="G83" s="376">
        <v>1043.1111797752808</v>
      </c>
      <c r="H83" s="375">
        <v>305984</v>
      </c>
      <c r="I83" s="376">
        <v>1686.1600460808404</v>
      </c>
      <c r="J83" s="393"/>
    </row>
    <row r="84" spans="1:217" s="373" customFormat="1" ht="18" hidden="1" customHeight="1">
      <c r="B84" s="368"/>
      <c r="C84" s="374"/>
      <c r="D84" s="375"/>
      <c r="E84" s="376"/>
      <c r="F84" s="375"/>
      <c r="G84" s="376"/>
      <c r="H84" s="375"/>
      <c r="I84" s="376"/>
      <c r="J84" s="393"/>
    </row>
    <row r="85" spans="1:217" s="372" customFormat="1" ht="18" customHeight="1">
      <c r="A85" s="367"/>
      <c r="B85" s="368">
        <v>26</v>
      </c>
      <c r="C85" s="369" t="s">
        <v>101</v>
      </c>
      <c r="D85" s="511">
        <v>1977</v>
      </c>
      <c r="E85" s="512">
        <v>530.3889782498735</v>
      </c>
      <c r="F85" s="513">
        <v>173</v>
      </c>
      <c r="G85" s="514">
        <v>800.02046242774554</v>
      </c>
      <c r="H85" s="515">
        <v>75793</v>
      </c>
      <c r="I85" s="516">
        <v>1352.5842464343684</v>
      </c>
      <c r="J85" s="393"/>
      <c r="K85" s="373"/>
      <c r="L85" s="367"/>
      <c r="M85" s="367"/>
      <c r="N85" s="367"/>
      <c r="O85" s="367"/>
      <c r="P85" s="367"/>
      <c r="Q85" s="367"/>
      <c r="R85" s="367"/>
      <c r="S85" s="367"/>
      <c r="T85" s="367"/>
      <c r="U85" s="367"/>
      <c r="V85" s="367"/>
      <c r="W85" s="367"/>
      <c r="X85" s="367"/>
      <c r="Y85" s="367"/>
      <c r="Z85" s="367"/>
      <c r="AA85" s="367"/>
      <c r="AB85" s="367"/>
      <c r="AC85" s="367"/>
      <c r="AD85" s="367"/>
      <c r="AE85" s="367"/>
      <c r="AF85" s="367"/>
      <c r="AG85" s="367"/>
      <c r="AH85" s="367"/>
      <c r="AI85" s="367"/>
      <c r="AJ85" s="367"/>
      <c r="AK85" s="367"/>
      <c r="AL85" s="367"/>
      <c r="AM85" s="367"/>
      <c r="AN85" s="367"/>
      <c r="AO85" s="367"/>
      <c r="AP85" s="367"/>
      <c r="AQ85" s="367"/>
      <c r="AR85" s="367"/>
      <c r="AS85" s="367"/>
      <c r="AT85" s="367"/>
      <c r="AU85" s="367"/>
      <c r="AV85" s="367"/>
      <c r="AW85" s="367"/>
      <c r="AX85" s="367"/>
      <c r="AY85" s="367"/>
      <c r="AZ85" s="367"/>
      <c r="BA85" s="367"/>
      <c r="BB85" s="367"/>
      <c r="BC85" s="367"/>
      <c r="BD85" s="367"/>
      <c r="BE85" s="367"/>
      <c r="BF85" s="367"/>
      <c r="BG85" s="367"/>
      <c r="BH85" s="367"/>
      <c r="BI85" s="367"/>
      <c r="BJ85" s="367"/>
      <c r="BK85" s="367"/>
      <c r="BL85" s="367"/>
      <c r="BM85" s="367"/>
      <c r="BN85" s="367"/>
      <c r="BO85" s="367"/>
      <c r="BP85" s="367"/>
      <c r="BQ85" s="367"/>
      <c r="BR85" s="367"/>
      <c r="BS85" s="367"/>
      <c r="BT85" s="367"/>
      <c r="BU85" s="367"/>
      <c r="BV85" s="367"/>
      <c r="BW85" s="367"/>
      <c r="BX85" s="367"/>
      <c r="BY85" s="367"/>
      <c r="BZ85" s="367"/>
      <c r="CA85" s="367"/>
      <c r="CB85" s="367"/>
      <c r="CC85" s="367"/>
      <c r="CD85" s="367"/>
      <c r="CE85" s="367"/>
      <c r="CF85" s="367"/>
      <c r="CG85" s="367"/>
      <c r="CH85" s="367"/>
      <c r="CI85" s="367"/>
      <c r="CJ85" s="367"/>
      <c r="CK85" s="367"/>
      <c r="CL85" s="367"/>
      <c r="CM85" s="367"/>
      <c r="CN85" s="367"/>
      <c r="CO85" s="367"/>
      <c r="CP85" s="367"/>
      <c r="CQ85" s="367"/>
      <c r="CR85" s="367"/>
      <c r="CS85" s="367"/>
      <c r="CT85" s="367"/>
      <c r="CU85" s="367"/>
      <c r="CV85" s="367"/>
      <c r="CW85" s="367"/>
      <c r="CX85" s="367"/>
      <c r="CY85" s="367"/>
      <c r="CZ85" s="367"/>
      <c r="DA85" s="367"/>
      <c r="DB85" s="367"/>
      <c r="DC85" s="367"/>
      <c r="DD85" s="367"/>
      <c r="DE85" s="367"/>
      <c r="DF85" s="367"/>
      <c r="DG85" s="367"/>
      <c r="DH85" s="367"/>
      <c r="DI85" s="367"/>
      <c r="DJ85" s="367"/>
      <c r="DK85" s="367"/>
      <c r="DL85" s="367"/>
      <c r="DM85" s="367"/>
      <c r="DN85" s="367"/>
      <c r="DO85" s="367"/>
      <c r="DP85" s="367"/>
      <c r="DQ85" s="367"/>
      <c r="DR85" s="367"/>
      <c r="DS85" s="367"/>
      <c r="DT85" s="367"/>
      <c r="DU85" s="367"/>
      <c r="DV85" s="367"/>
      <c r="DW85" s="367"/>
      <c r="DX85" s="367"/>
      <c r="DY85" s="367"/>
      <c r="DZ85" s="367"/>
      <c r="EA85" s="367"/>
      <c r="EB85" s="367"/>
      <c r="EC85" s="367"/>
      <c r="ED85" s="367"/>
      <c r="EE85" s="367"/>
      <c r="EF85" s="367"/>
      <c r="EG85" s="367"/>
      <c r="EH85" s="367"/>
      <c r="EI85" s="367"/>
      <c r="EJ85" s="367"/>
      <c r="EK85" s="367"/>
      <c r="EL85" s="367"/>
      <c r="EM85" s="367"/>
      <c r="EN85" s="367"/>
      <c r="EO85" s="367"/>
      <c r="EP85" s="367"/>
      <c r="EQ85" s="367"/>
      <c r="ER85" s="367"/>
      <c r="ES85" s="367"/>
      <c r="ET85" s="367"/>
      <c r="EU85" s="367"/>
      <c r="EV85" s="367"/>
      <c r="EW85" s="367"/>
      <c r="EX85" s="367"/>
      <c r="EY85" s="367"/>
      <c r="EZ85" s="367"/>
      <c r="FA85" s="367"/>
      <c r="FB85" s="367"/>
      <c r="FC85" s="367"/>
      <c r="FD85" s="367"/>
      <c r="FE85" s="367"/>
      <c r="FF85" s="367"/>
      <c r="FG85" s="367"/>
      <c r="FH85" s="367"/>
      <c r="FI85" s="367"/>
      <c r="FJ85" s="367"/>
      <c r="FK85" s="367"/>
      <c r="FL85" s="367"/>
      <c r="FM85" s="367"/>
      <c r="FN85" s="367"/>
      <c r="FO85" s="367"/>
      <c r="FP85" s="367"/>
      <c r="FQ85" s="367"/>
      <c r="FR85" s="367"/>
      <c r="FS85" s="367"/>
      <c r="FT85" s="367"/>
      <c r="FU85" s="367"/>
      <c r="FV85" s="367"/>
      <c r="FW85" s="367"/>
      <c r="FX85" s="367"/>
      <c r="FY85" s="367"/>
      <c r="FZ85" s="367"/>
      <c r="GA85" s="367"/>
      <c r="GB85" s="367"/>
      <c r="GC85" s="367"/>
      <c r="GD85" s="367"/>
      <c r="GE85" s="367"/>
      <c r="GF85" s="367"/>
      <c r="GG85" s="367"/>
      <c r="GH85" s="367"/>
      <c r="GI85" s="367"/>
      <c r="GJ85" s="367"/>
      <c r="GK85" s="367"/>
      <c r="GL85" s="367"/>
      <c r="GM85" s="367"/>
      <c r="GN85" s="367"/>
      <c r="GO85" s="367"/>
      <c r="GP85" s="367"/>
      <c r="GQ85" s="367"/>
      <c r="GR85" s="367"/>
      <c r="GS85" s="367"/>
      <c r="GT85" s="367"/>
      <c r="GU85" s="367"/>
      <c r="GV85" s="367"/>
      <c r="GW85" s="367"/>
      <c r="GX85" s="367"/>
      <c r="GY85" s="367"/>
      <c r="GZ85" s="367"/>
      <c r="HA85" s="367"/>
      <c r="HB85" s="367"/>
      <c r="HC85" s="367"/>
      <c r="HD85" s="367"/>
      <c r="HE85" s="367"/>
      <c r="HF85" s="367"/>
      <c r="HG85" s="367"/>
      <c r="HH85" s="367"/>
      <c r="HI85" s="367"/>
    </row>
    <row r="86" spans="1:217" s="372" customFormat="1" ht="18" hidden="1" customHeight="1">
      <c r="A86" s="367"/>
      <c r="B86" s="368"/>
      <c r="C86" s="369"/>
      <c r="D86" s="370"/>
      <c r="E86" s="371"/>
      <c r="F86" s="370"/>
      <c r="G86" s="371"/>
      <c r="H86" s="370"/>
      <c r="I86" s="371"/>
      <c r="J86" s="393"/>
      <c r="K86" s="373"/>
      <c r="L86" s="367"/>
      <c r="M86" s="367"/>
      <c r="N86" s="367"/>
      <c r="O86" s="367"/>
      <c r="P86" s="367"/>
      <c r="Q86" s="367"/>
      <c r="R86" s="367"/>
      <c r="S86" s="367"/>
      <c r="T86" s="367"/>
      <c r="U86" s="367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7"/>
      <c r="BB86" s="367"/>
      <c r="BC86" s="367"/>
      <c r="BD86" s="367"/>
      <c r="BE86" s="367"/>
      <c r="BF86" s="367"/>
      <c r="BG86" s="367"/>
      <c r="BH86" s="367"/>
      <c r="BI86" s="367"/>
      <c r="BJ86" s="367"/>
      <c r="BK86" s="367"/>
      <c r="BL86" s="367"/>
      <c r="BM86" s="367"/>
      <c r="BN86" s="367"/>
      <c r="BO86" s="367"/>
      <c r="BP86" s="367"/>
      <c r="BQ86" s="367"/>
      <c r="BR86" s="367"/>
      <c r="BS86" s="367"/>
      <c r="BT86" s="367"/>
      <c r="BU86" s="367"/>
      <c r="BV86" s="367"/>
      <c r="BW86" s="367"/>
      <c r="BX86" s="367"/>
      <c r="BY86" s="367"/>
      <c r="BZ86" s="367"/>
      <c r="CA86" s="367"/>
      <c r="CB86" s="367"/>
      <c r="CC86" s="367"/>
      <c r="CD86" s="367"/>
      <c r="CE86" s="367"/>
      <c r="CF86" s="367"/>
      <c r="CG86" s="367"/>
      <c r="CH86" s="367"/>
      <c r="CI86" s="367"/>
      <c r="CJ86" s="367"/>
      <c r="CK86" s="367"/>
      <c r="CL86" s="367"/>
      <c r="CM86" s="367"/>
      <c r="CN86" s="367"/>
      <c r="CO86" s="367"/>
      <c r="CP86" s="367"/>
      <c r="CQ86" s="367"/>
      <c r="CR86" s="367"/>
      <c r="CS86" s="367"/>
      <c r="CT86" s="367"/>
      <c r="CU86" s="367"/>
      <c r="CV86" s="367"/>
      <c r="CW86" s="367"/>
      <c r="CX86" s="367"/>
      <c r="CY86" s="367"/>
      <c r="CZ86" s="367"/>
      <c r="DA86" s="367"/>
      <c r="DB86" s="367"/>
      <c r="DC86" s="367"/>
      <c r="DD86" s="367"/>
      <c r="DE86" s="367"/>
      <c r="DF86" s="367"/>
      <c r="DG86" s="367"/>
      <c r="DH86" s="367"/>
      <c r="DI86" s="367"/>
      <c r="DJ86" s="367"/>
      <c r="DK86" s="367"/>
      <c r="DL86" s="367"/>
      <c r="DM86" s="367"/>
      <c r="DN86" s="367"/>
      <c r="DO86" s="367"/>
      <c r="DP86" s="367"/>
      <c r="DQ86" s="367"/>
      <c r="DR86" s="367"/>
      <c r="DS86" s="367"/>
      <c r="DT86" s="367"/>
      <c r="DU86" s="367"/>
      <c r="DV86" s="367"/>
      <c r="DW86" s="367"/>
      <c r="DX86" s="367"/>
      <c r="DY86" s="367"/>
      <c r="DZ86" s="367"/>
      <c r="EA86" s="367"/>
      <c r="EB86" s="367"/>
      <c r="EC86" s="367"/>
      <c r="ED86" s="367"/>
      <c r="EE86" s="367"/>
      <c r="EF86" s="367"/>
      <c r="EG86" s="367"/>
      <c r="EH86" s="367"/>
      <c r="EI86" s="367"/>
      <c r="EJ86" s="367"/>
      <c r="EK86" s="367"/>
      <c r="EL86" s="367"/>
      <c r="EM86" s="367"/>
      <c r="EN86" s="367"/>
      <c r="EO86" s="367"/>
      <c r="EP86" s="367"/>
      <c r="EQ86" s="367"/>
      <c r="ER86" s="367"/>
      <c r="ES86" s="367"/>
      <c r="ET86" s="367"/>
      <c r="EU86" s="367"/>
      <c r="EV86" s="367"/>
      <c r="EW86" s="367"/>
      <c r="EX86" s="367"/>
      <c r="EY86" s="367"/>
      <c r="EZ86" s="367"/>
      <c r="FA86" s="367"/>
      <c r="FB86" s="367"/>
      <c r="FC86" s="367"/>
      <c r="FD86" s="367"/>
      <c r="FE86" s="367"/>
      <c r="FF86" s="367"/>
      <c r="FG86" s="367"/>
      <c r="FH86" s="367"/>
      <c r="FI86" s="367"/>
      <c r="FJ86" s="367"/>
      <c r="FK86" s="367"/>
      <c r="FL86" s="367"/>
      <c r="FM86" s="367"/>
      <c r="FN86" s="367"/>
      <c r="FO86" s="367"/>
      <c r="FP86" s="367"/>
      <c r="FQ86" s="367"/>
      <c r="FR86" s="367"/>
      <c r="FS86" s="367"/>
      <c r="FT86" s="367"/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/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/>
      <c r="HH86" s="367"/>
      <c r="HI86" s="367"/>
    </row>
    <row r="87" spans="1:217" s="372" customFormat="1" ht="18" customHeight="1">
      <c r="A87" s="367"/>
      <c r="B87" s="368">
        <v>51</v>
      </c>
      <c r="C87" s="374" t="s">
        <v>102</v>
      </c>
      <c r="D87" s="375">
        <v>732</v>
      </c>
      <c r="E87" s="376">
        <v>455.26128415300548</v>
      </c>
      <c r="F87" s="375">
        <v>46</v>
      </c>
      <c r="G87" s="376">
        <v>945.71500000000003</v>
      </c>
      <c r="H87" s="375">
        <v>9515</v>
      </c>
      <c r="I87" s="376">
        <v>1400.6210972149236</v>
      </c>
      <c r="J87" s="393"/>
      <c r="K87" s="373"/>
      <c r="L87" s="367"/>
      <c r="M87" s="367"/>
      <c r="N87" s="367"/>
      <c r="O87" s="367"/>
      <c r="P87" s="367"/>
      <c r="Q87" s="367"/>
      <c r="R87" s="367"/>
      <c r="S87" s="367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7"/>
      <c r="BB87" s="367"/>
      <c r="BC87" s="367"/>
      <c r="BD87" s="367"/>
      <c r="BE87" s="367"/>
      <c r="BF87" s="367"/>
      <c r="BG87" s="367"/>
      <c r="BH87" s="367"/>
      <c r="BI87" s="367"/>
      <c r="BJ87" s="367"/>
      <c r="BK87" s="367"/>
      <c r="BL87" s="367"/>
      <c r="BM87" s="367"/>
      <c r="BN87" s="367"/>
      <c r="BO87" s="367"/>
      <c r="BP87" s="367"/>
      <c r="BQ87" s="367"/>
      <c r="BR87" s="367"/>
      <c r="BS87" s="367"/>
      <c r="BT87" s="367"/>
      <c r="BU87" s="367"/>
      <c r="BV87" s="367"/>
      <c r="BW87" s="367"/>
      <c r="BX87" s="367"/>
      <c r="BY87" s="367"/>
      <c r="BZ87" s="367"/>
      <c r="CA87" s="367"/>
      <c r="CB87" s="367"/>
      <c r="CC87" s="367"/>
      <c r="CD87" s="367"/>
      <c r="CE87" s="367"/>
      <c r="CF87" s="367"/>
      <c r="CG87" s="367"/>
      <c r="CH87" s="367"/>
      <c r="CI87" s="367"/>
      <c r="CJ87" s="367"/>
      <c r="CK87" s="367"/>
      <c r="CL87" s="367"/>
      <c r="CM87" s="367"/>
      <c r="CN87" s="367"/>
      <c r="CO87" s="367"/>
      <c r="CP87" s="367"/>
      <c r="CQ87" s="367"/>
      <c r="CR87" s="367"/>
      <c r="CS87" s="367"/>
      <c r="CT87" s="367"/>
      <c r="CU87" s="367"/>
      <c r="CV87" s="367"/>
      <c r="CW87" s="367"/>
      <c r="CX87" s="367"/>
      <c r="CY87" s="367"/>
      <c r="CZ87" s="367"/>
      <c r="DA87" s="367"/>
      <c r="DB87" s="367"/>
      <c r="DC87" s="367"/>
      <c r="DD87" s="367"/>
      <c r="DE87" s="367"/>
      <c r="DF87" s="367"/>
      <c r="DG87" s="367"/>
      <c r="DH87" s="367"/>
      <c r="DI87" s="367"/>
      <c r="DJ87" s="367"/>
      <c r="DK87" s="367"/>
      <c r="DL87" s="367"/>
      <c r="DM87" s="367"/>
      <c r="DN87" s="367"/>
      <c r="DO87" s="367"/>
      <c r="DP87" s="367"/>
      <c r="DQ87" s="367"/>
      <c r="DR87" s="367"/>
      <c r="DS87" s="367"/>
      <c r="DT87" s="367"/>
      <c r="DU87" s="367"/>
      <c r="DV87" s="367"/>
      <c r="DW87" s="367"/>
      <c r="DX87" s="367"/>
      <c r="DY87" s="367"/>
      <c r="DZ87" s="367"/>
      <c r="EA87" s="367"/>
      <c r="EB87" s="367"/>
      <c r="EC87" s="367"/>
      <c r="ED87" s="367"/>
      <c r="EE87" s="367"/>
      <c r="EF87" s="367"/>
      <c r="EG87" s="367"/>
      <c r="EH87" s="367"/>
      <c r="EI87" s="367"/>
      <c r="EJ87" s="367"/>
      <c r="EK87" s="367"/>
      <c r="EL87" s="367"/>
      <c r="EM87" s="367"/>
      <c r="EN87" s="367"/>
      <c r="EO87" s="367"/>
      <c r="EP87" s="367"/>
      <c r="EQ87" s="367"/>
      <c r="ER87" s="367"/>
      <c r="ES87" s="367"/>
      <c r="ET87" s="367"/>
      <c r="EU87" s="367"/>
      <c r="EV87" s="367"/>
      <c r="EW87" s="367"/>
      <c r="EX87" s="367"/>
      <c r="EY87" s="367"/>
      <c r="EZ87" s="367"/>
      <c r="FA87" s="367"/>
      <c r="FB87" s="367"/>
      <c r="FC87" s="367"/>
      <c r="FD87" s="367"/>
      <c r="FE87" s="367"/>
      <c r="FF87" s="367"/>
      <c r="FG87" s="367"/>
      <c r="FH87" s="367"/>
      <c r="FI87" s="367"/>
      <c r="FJ87" s="367"/>
      <c r="FK87" s="367"/>
      <c r="FL87" s="367"/>
      <c r="FM87" s="367"/>
      <c r="FN87" s="367"/>
      <c r="FO87" s="367"/>
      <c r="FP87" s="367"/>
      <c r="FQ87" s="367"/>
      <c r="FR87" s="367"/>
      <c r="FS87" s="367"/>
      <c r="FT87" s="367"/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/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/>
      <c r="HH87" s="367"/>
      <c r="HI87" s="367"/>
    </row>
    <row r="88" spans="1:217" s="372" customFormat="1" ht="18" customHeight="1">
      <c r="A88" s="367"/>
      <c r="B88" s="368">
        <v>52</v>
      </c>
      <c r="C88" s="374" t="s">
        <v>103</v>
      </c>
      <c r="D88" s="377">
        <v>784</v>
      </c>
      <c r="E88" s="378">
        <v>417.52269132653061</v>
      </c>
      <c r="F88" s="377">
        <v>23</v>
      </c>
      <c r="G88" s="378">
        <v>857.7308695652174</v>
      </c>
      <c r="H88" s="377">
        <v>9178</v>
      </c>
      <c r="I88" s="378">
        <v>1339.6697809980385</v>
      </c>
      <c r="J88" s="393"/>
      <c r="K88" s="373"/>
      <c r="L88" s="367"/>
      <c r="M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7"/>
      <c r="BB88" s="367"/>
      <c r="BC88" s="367"/>
      <c r="BD88" s="367"/>
      <c r="BE88" s="367"/>
      <c r="BF88" s="367"/>
      <c r="BG88" s="367"/>
      <c r="BH88" s="367"/>
      <c r="BI88" s="367"/>
      <c r="BJ88" s="367"/>
      <c r="BK88" s="367"/>
      <c r="BL88" s="367"/>
      <c r="BM88" s="367"/>
      <c r="BN88" s="367"/>
      <c r="BO88" s="367"/>
      <c r="BP88" s="367"/>
      <c r="BQ88" s="367"/>
      <c r="BR88" s="367"/>
      <c r="BS88" s="367"/>
      <c r="BT88" s="367"/>
      <c r="BU88" s="367"/>
      <c r="BV88" s="367"/>
      <c r="BW88" s="367"/>
      <c r="BX88" s="367"/>
      <c r="BY88" s="367"/>
      <c r="BZ88" s="367"/>
      <c r="CA88" s="367"/>
      <c r="CB88" s="367"/>
      <c r="CC88" s="367"/>
      <c r="CD88" s="367"/>
      <c r="CE88" s="367"/>
      <c r="CF88" s="367"/>
      <c r="CG88" s="367"/>
      <c r="CH88" s="367"/>
      <c r="CI88" s="367"/>
      <c r="CJ88" s="367"/>
      <c r="CK88" s="367"/>
      <c r="CL88" s="367"/>
      <c r="CM88" s="367"/>
      <c r="CN88" s="367"/>
      <c r="CO88" s="367"/>
      <c r="CP88" s="367"/>
      <c r="CQ88" s="367"/>
      <c r="CR88" s="367"/>
      <c r="CS88" s="367"/>
      <c r="CT88" s="367"/>
      <c r="CU88" s="367"/>
      <c r="CV88" s="367"/>
      <c r="CW88" s="367"/>
      <c r="CX88" s="367"/>
      <c r="CY88" s="367"/>
      <c r="CZ88" s="367"/>
      <c r="DA88" s="367"/>
      <c r="DB88" s="367"/>
      <c r="DC88" s="367"/>
      <c r="DD88" s="367"/>
      <c r="DE88" s="367"/>
      <c r="DF88" s="367"/>
      <c r="DG88" s="367"/>
      <c r="DH88" s="367"/>
      <c r="DI88" s="367"/>
      <c r="DJ88" s="367"/>
      <c r="DK88" s="367"/>
      <c r="DL88" s="367"/>
      <c r="DM88" s="367"/>
      <c r="DN88" s="367"/>
      <c r="DO88" s="367"/>
      <c r="DP88" s="367"/>
      <c r="DQ88" s="367"/>
      <c r="DR88" s="367"/>
      <c r="DS88" s="367"/>
      <c r="DT88" s="367"/>
      <c r="DU88" s="367"/>
      <c r="DV88" s="367"/>
      <c r="DW88" s="367"/>
      <c r="DX88" s="367"/>
      <c r="DY88" s="367"/>
      <c r="DZ88" s="367"/>
      <c r="EA88" s="367"/>
      <c r="EB88" s="367"/>
      <c r="EC88" s="367"/>
      <c r="ED88" s="367"/>
      <c r="EE88" s="367"/>
      <c r="EF88" s="367"/>
      <c r="EG88" s="367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/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67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/>
      <c r="HI88" s="367"/>
    </row>
    <row r="89" spans="1:217" s="372" customFormat="1" ht="18" hidden="1" customHeight="1">
      <c r="A89" s="367"/>
      <c r="B89" s="368"/>
      <c r="C89" s="374"/>
      <c r="D89" s="379"/>
      <c r="E89" s="380"/>
      <c r="F89" s="379"/>
      <c r="G89" s="380"/>
      <c r="H89" s="379"/>
      <c r="I89" s="380"/>
      <c r="J89" s="393"/>
      <c r="K89" s="373"/>
      <c r="L89" s="367"/>
      <c r="M89" s="367"/>
      <c r="N89" s="367"/>
      <c r="O89" s="367"/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7"/>
      <c r="BA89" s="367"/>
      <c r="BB89" s="367"/>
      <c r="BC89" s="367"/>
      <c r="BD89" s="367"/>
      <c r="BE89" s="367"/>
      <c r="BF89" s="367"/>
      <c r="BG89" s="367"/>
      <c r="BH89" s="367"/>
      <c r="BI89" s="367"/>
      <c r="BJ89" s="367"/>
      <c r="BK89" s="367"/>
      <c r="BL89" s="367"/>
      <c r="BM89" s="367"/>
      <c r="BN89" s="367"/>
      <c r="BO89" s="367"/>
      <c r="BP89" s="367"/>
      <c r="BQ89" s="367"/>
      <c r="BR89" s="367"/>
      <c r="BS89" s="367"/>
      <c r="BT89" s="367"/>
      <c r="BU89" s="367"/>
      <c r="BV89" s="367"/>
      <c r="BW89" s="367"/>
      <c r="BX89" s="367"/>
      <c r="BY89" s="367"/>
      <c r="BZ89" s="367"/>
      <c r="CA89" s="367"/>
      <c r="CB89" s="367"/>
      <c r="CC89" s="367"/>
      <c r="CD89" s="367"/>
      <c r="CE89" s="367"/>
      <c r="CF89" s="367"/>
      <c r="CG89" s="367"/>
      <c r="CH89" s="367"/>
      <c r="CI89" s="367"/>
      <c r="CJ89" s="367"/>
      <c r="CK89" s="367"/>
      <c r="CL89" s="367"/>
      <c r="CM89" s="367"/>
      <c r="CN89" s="367"/>
      <c r="CO89" s="367"/>
      <c r="CP89" s="367"/>
      <c r="CQ89" s="367"/>
      <c r="CR89" s="367"/>
      <c r="CS89" s="367"/>
      <c r="CT89" s="367"/>
      <c r="CU89" s="367"/>
      <c r="CV89" s="367"/>
      <c r="CW89" s="367"/>
      <c r="CX89" s="367"/>
      <c r="CY89" s="367"/>
      <c r="CZ89" s="367"/>
      <c r="DA89" s="367"/>
      <c r="DB89" s="367"/>
      <c r="DC89" s="367"/>
      <c r="DD89" s="367"/>
      <c r="DE89" s="367"/>
      <c r="DF89" s="367"/>
      <c r="DG89" s="367"/>
      <c r="DH89" s="367"/>
      <c r="DI89" s="367"/>
      <c r="DJ89" s="367"/>
      <c r="DK89" s="367"/>
      <c r="DL89" s="367"/>
      <c r="DM89" s="367"/>
      <c r="DN89" s="367"/>
      <c r="DO89" s="367"/>
      <c r="DP89" s="367"/>
      <c r="DQ89" s="367"/>
      <c r="DR89" s="367"/>
      <c r="DS89" s="367"/>
      <c r="DT89" s="367"/>
      <c r="DU89" s="367"/>
      <c r="DV89" s="367"/>
      <c r="DW89" s="367"/>
      <c r="DX89" s="367"/>
      <c r="DY89" s="367"/>
      <c r="DZ89" s="367"/>
      <c r="EA89" s="367"/>
      <c r="EB89" s="367"/>
      <c r="EC89" s="367"/>
      <c r="ED89" s="367"/>
      <c r="EE89" s="367"/>
      <c r="EF89" s="367"/>
      <c r="EG89" s="367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/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67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/>
      <c r="HI89" s="367"/>
    </row>
    <row r="90" spans="1:217" s="372" customFormat="1" ht="18" customHeight="1">
      <c r="A90" s="381"/>
      <c r="B90" s="382"/>
      <c r="C90" s="383" t="s">
        <v>45</v>
      </c>
      <c r="D90" s="384">
        <v>336536</v>
      </c>
      <c r="E90" s="385">
        <v>549.89237784367856</v>
      </c>
      <c r="F90" s="517">
        <v>46842</v>
      </c>
      <c r="G90" s="518">
        <v>818.29428397591926</v>
      </c>
      <c r="H90" s="519">
        <v>10452674</v>
      </c>
      <c r="I90" s="520">
        <v>1363.3558277671334</v>
      </c>
      <c r="J90" s="393"/>
      <c r="K90" s="373"/>
      <c r="L90" s="367"/>
      <c r="M90" s="367"/>
      <c r="N90" s="367"/>
      <c r="O90" s="367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7"/>
      <c r="BA90" s="367"/>
      <c r="BB90" s="367"/>
      <c r="BC90" s="367"/>
      <c r="BD90" s="367"/>
      <c r="BE90" s="367"/>
      <c r="BF90" s="367"/>
      <c r="BG90" s="367"/>
      <c r="BH90" s="367"/>
      <c r="BI90" s="367"/>
      <c r="BJ90" s="367"/>
      <c r="BK90" s="367"/>
      <c r="BL90" s="367"/>
      <c r="BM90" s="367"/>
      <c r="BN90" s="367"/>
      <c r="BO90" s="367"/>
      <c r="BP90" s="367"/>
      <c r="BQ90" s="367"/>
      <c r="BR90" s="367"/>
      <c r="BS90" s="367"/>
      <c r="BT90" s="367"/>
      <c r="BU90" s="367"/>
      <c r="BV90" s="367"/>
      <c r="BW90" s="367"/>
      <c r="BX90" s="367"/>
      <c r="BY90" s="367"/>
      <c r="BZ90" s="367"/>
      <c r="CA90" s="367"/>
      <c r="CB90" s="367"/>
      <c r="CC90" s="367"/>
      <c r="CD90" s="367"/>
      <c r="CE90" s="367"/>
      <c r="CF90" s="367"/>
      <c r="CG90" s="367"/>
      <c r="CH90" s="367"/>
      <c r="CI90" s="367"/>
      <c r="CJ90" s="367"/>
      <c r="CK90" s="367"/>
      <c r="CL90" s="367"/>
      <c r="CM90" s="367"/>
      <c r="CN90" s="367"/>
      <c r="CO90" s="367"/>
      <c r="CP90" s="367"/>
      <c r="CQ90" s="367"/>
      <c r="CR90" s="367"/>
      <c r="CS90" s="367"/>
      <c r="CT90" s="367"/>
      <c r="CU90" s="367"/>
      <c r="CV90" s="367"/>
      <c r="CW90" s="367"/>
      <c r="CX90" s="367"/>
      <c r="CY90" s="367"/>
      <c r="CZ90" s="367"/>
      <c r="DA90" s="367"/>
      <c r="DB90" s="367"/>
      <c r="DC90" s="367"/>
      <c r="DD90" s="367"/>
      <c r="DE90" s="367"/>
      <c r="DF90" s="367"/>
      <c r="DG90" s="367"/>
      <c r="DH90" s="367"/>
      <c r="DI90" s="367"/>
      <c r="DJ90" s="367"/>
      <c r="DK90" s="367"/>
      <c r="DL90" s="367"/>
      <c r="DM90" s="367"/>
      <c r="DN90" s="367"/>
      <c r="DO90" s="367"/>
      <c r="DP90" s="367"/>
      <c r="DQ90" s="367"/>
      <c r="DR90" s="367"/>
      <c r="DS90" s="367"/>
      <c r="DT90" s="367"/>
      <c r="DU90" s="367"/>
      <c r="DV90" s="367"/>
      <c r="DW90" s="367"/>
      <c r="DX90" s="367"/>
      <c r="DY90" s="367"/>
      <c r="DZ90" s="367"/>
      <c r="EA90" s="367"/>
      <c r="EB90" s="367"/>
      <c r="EC90" s="367"/>
      <c r="ED90" s="367"/>
      <c r="EE90" s="367"/>
      <c r="EF90" s="367"/>
      <c r="EG90" s="367"/>
      <c r="EH90" s="367"/>
      <c r="EI90" s="367"/>
      <c r="EJ90" s="367"/>
      <c r="EK90" s="367"/>
      <c r="EL90" s="367"/>
      <c r="EM90" s="367"/>
      <c r="EN90" s="367"/>
      <c r="EO90" s="367"/>
      <c r="EP90" s="367"/>
      <c r="EQ90" s="367"/>
      <c r="ER90" s="367"/>
      <c r="ES90" s="367"/>
      <c r="ET90" s="367"/>
      <c r="EU90" s="367"/>
      <c r="EV90" s="367"/>
      <c r="EW90" s="367"/>
      <c r="EX90" s="367"/>
      <c r="EY90" s="367"/>
      <c r="EZ90" s="367"/>
      <c r="FA90" s="367"/>
      <c r="FB90" s="367"/>
      <c r="FC90" s="367"/>
      <c r="FD90" s="367"/>
      <c r="FE90" s="367"/>
      <c r="FF90" s="367"/>
      <c r="FG90" s="367"/>
      <c r="FH90" s="367"/>
      <c r="FI90" s="367"/>
      <c r="FJ90" s="367"/>
      <c r="FK90" s="367"/>
      <c r="FL90" s="367"/>
      <c r="FM90" s="367"/>
      <c r="FN90" s="367"/>
      <c r="FO90" s="367"/>
      <c r="FP90" s="367"/>
      <c r="FQ90" s="367"/>
      <c r="FR90" s="367"/>
      <c r="FS90" s="367"/>
      <c r="FT90" s="367"/>
      <c r="FU90" s="367"/>
      <c r="FV90" s="367"/>
      <c r="FW90" s="367"/>
      <c r="FX90" s="367"/>
      <c r="FY90" s="367"/>
      <c r="FZ90" s="367"/>
      <c r="GA90" s="367"/>
      <c r="GB90" s="367"/>
      <c r="GC90" s="367"/>
      <c r="GD90" s="367"/>
      <c r="GE90" s="367"/>
      <c r="GF90" s="367"/>
      <c r="GG90" s="367"/>
      <c r="GH90" s="367"/>
      <c r="GI90" s="367"/>
      <c r="GJ90" s="367"/>
      <c r="GK90" s="367"/>
      <c r="GL90" s="367"/>
      <c r="GM90" s="367"/>
      <c r="GN90" s="367"/>
      <c r="GO90" s="367"/>
      <c r="GP90" s="367"/>
      <c r="GQ90" s="367"/>
      <c r="GR90" s="367"/>
      <c r="GS90" s="367"/>
      <c r="GT90" s="367"/>
      <c r="GU90" s="367"/>
      <c r="GV90" s="367"/>
      <c r="GW90" s="367"/>
      <c r="GX90" s="367"/>
      <c r="GY90" s="367"/>
      <c r="GZ90" s="367"/>
      <c r="HA90" s="367"/>
      <c r="HB90" s="367"/>
      <c r="HC90" s="367"/>
      <c r="HD90" s="367"/>
      <c r="HE90" s="367"/>
      <c r="HF90" s="367"/>
      <c r="HG90" s="367"/>
      <c r="HH90" s="367"/>
      <c r="HI90" s="367"/>
    </row>
    <row r="91" spans="1:217" ht="18" customHeight="1">
      <c r="A91" s="360"/>
      <c r="B91" s="361"/>
      <c r="C91" s="360"/>
      <c r="D91" s="360"/>
      <c r="E91" s="360"/>
      <c r="F91" s="360"/>
      <c r="G91" s="360"/>
      <c r="H91" s="360"/>
      <c r="I91" s="360"/>
    </row>
    <row r="92" spans="1:217" ht="18" customHeight="1">
      <c r="A92" s="360"/>
      <c r="B92" s="386"/>
      <c r="C92" s="360"/>
      <c r="D92" s="387"/>
      <c r="E92" s="388"/>
      <c r="F92" s="387"/>
      <c r="G92" s="388"/>
      <c r="H92" s="387"/>
      <c r="I92" s="388"/>
    </row>
    <row r="93" spans="1:217" ht="18" customHeight="1">
      <c r="B93" s="389"/>
      <c r="D93" s="390"/>
      <c r="E93" s="391"/>
      <c r="F93" s="390"/>
      <c r="G93" s="391"/>
      <c r="H93" s="390"/>
      <c r="I93" s="391"/>
    </row>
    <row r="94" spans="1:217" ht="18" customHeight="1">
      <c r="B94" s="389"/>
      <c r="C94" s="392"/>
      <c r="D94" s="390"/>
      <c r="E94" s="391"/>
      <c r="F94" s="390"/>
      <c r="G94" s="391"/>
      <c r="H94" s="390"/>
      <c r="I94" s="391"/>
    </row>
    <row r="95" spans="1:217" ht="18" customHeight="1">
      <c r="B95" s="389"/>
      <c r="E95" s="391"/>
      <c r="G95" s="391"/>
      <c r="I95" s="391"/>
    </row>
    <row r="96" spans="1:217" ht="18" customHeight="1">
      <c r="B96" s="389"/>
      <c r="E96" s="391"/>
      <c r="G96" s="391"/>
      <c r="I96" s="391"/>
    </row>
    <row r="97" spans="2:9" ht="18" customHeight="1">
      <c r="B97" s="389"/>
      <c r="E97" s="391"/>
      <c r="G97" s="391"/>
      <c r="I97" s="391"/>
    </row>
    <row r="98" spans="2:9" ht="18" customHeight="1">
      <c r="B98" s="389"/>
      <c r="E98" s="391"/>
      <c r="G98" s="391"/>
      <c r="I98" s="391"/>
    </row>
    <row r="99" spans="2:9" ht="18" customHeight="1">
      <c r="B99" s="389"/>
      <c r="E99" s="391"/>
      <c r="G99" s="391"/>
      <c r="I99" s="391"/>
    </row>
    <row r="100" spans="2:9" ht="18" customHeight="1">
      <c r="B100" s="389"/>
      <c r="E100" s="391"/>
      <c r="G100" s="391"/>
      <c r="I100" s="391"/>
    </row>
    <row r="101" spans="2:9" ht="18" customHeight="1">
      <c r="B101" s="389"/>
    </row>
    <row r="102" spans="2:9" ht="18" customHeight="1">
      <c r="B102" s="389"/>
    </row>
    <row r="103" spans="2:9" ht="18" customHeight="1">
      <c r="B103" s="389"/>
    </row>
    <row r="104" spans="2:9" ht="18" customHeight="1">
      <c r="B104" s="389"/>
    </row>
    <row r="105" spans="2:9" ht="18" customHeight="1">
      <c r="B105" s="389"/>
    </row>
    <row r="106" spans="2:9" ht="18" customHeight="1">
      <c r="B106" s="389"/>
    </row>
    <row r="107" spans="2:9" ht="18" customHeight="1">
      <c r="B107" s="389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41E102EE-D199-4022-896E-0549D88E03CD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44" activePane="bottomLeft" state="frozen"/>
      <selection activeCell="U22" sqref="U22"/>
      <selection pane="bottomLeft" activeCell="L21" sqref="L21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4" width="18.7109375" style="84" customWidth="1"/>
    <col min="5" max="5" width="13.85546875" style="84" customWidth="1"/>
    <col min="6" max="6" width="10.7109375" style="84" customWidth="1"/>
    <col min="7" max="7" width="18.7109375" style="84" customWidth="1"/>
    <col min="8" max="8" width="13.85546875" style="84" customWidth="1"/>
    <col min="9" max="9" width="10.7109375" style="84" customWidth="1"/>
    <col min="10" max="16384" width="11.42578125" style="8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2" customFormat="1" ht="18.75">
      <c r="B3" s="574" t="s">
        <v>106</v>
      </c>
      <c r="C3" s="574"/>
      <c r="D3" s="574"/>
      <c r="E3" s="574"/>
      <c r="F3" s="574"/>
      <c r="G3" s="574"/>
      <c r="H3" s="574"/>
      <c r="I3" s="574"/>
    </row>
    <row r="4" spans="1:255" s="2" customFormat="1" ht="15.75" customHeight="1">
      <c r="B4" s="6"/>
      <c r="C4" s="91"/>
      <c r="D4" s="89"/>
      <c r="E4" s="90"/>
      <c r="F4" s="89"/>
      <c r="G4" s="89"/>
      <c r="H4" s="90"/>
      <c r="I4" s="89"/>
    </row>
    <row r="5" spans="1:255" s="92" customFormat="1" ht="18.75">
      <c r="B5" s="82" t="str">
        <f>'Pensiones - mínimos'!$B$3</f>
        <v xml:space="preserve">  1 de enero de 2026</v>
      </c>
      <c r="C5" s="82"/>
      <c r="D5" s="82"/>
      <c r="E5" s="82"/>
      <c r="F5" s="82"/>
      <c r="G5" s="82"/>
      <c r="H5" s="82"/>
      <c r="I5" s="82"/>
      <c r="K5" s="7" t="s">
        <v>168</v>
      </c>
    </row>
    <row r="6" spans="1:255" s="92" customFormat="1" ht="6" customHeight="1">
      <c r="B6" s="6"/>
      <c r="C6" s="82"/>
      <c r="D6" s="89"/>
      <c r="E6" s="90"/>
      <c r="F6" s="89"/>
      <c r="G6" s="89"/>
      <c r="H6" s="90"/>
      <c r="I6" s="89"/>
      <c r="K6" s="7"/>
    </row>
    <row r="7" spans="1:255" ht="24.75" customHeight="1">
      <c r="B7" s="572" t="s">
        <v>157</v>
      </c>
      <c r="C7" s="570" t="s">
        <v>47</v>
      </c>
      <c r="D7" s="567" t="s">
        <v>107</v>
      </c>
      <c r="E7" s="568"/>
      <c r="F7" s="569"/>
      <c r="G7" s="567" t="s">
        <v>199</v>
      </c>
      <c r="H7" s="568"/>
      <c r="I7" s="569"/>
    </row>
    <row r="8" spans="1:255" ht="69" customHeight="1">
      <c r="B8" s="573"/>
      <c r="C8" s="571"/>
      <c r="D8" s="219" t="s">
        <v>107</v>
      </c>
      <c r="E8" s="221" t="s">
        <v>198</v>
      </c>
      <c r="F8" s="219" t="s">
        <v>196</v>
      </c>
      <c r="G8" s="219" t="s">
        <v>197</v>
      </c>
      <c r="H8" s="221" t="s">
        <v>198</v>
      </c>
      <c r="I8" s="219" t="s">
        <v>196</v>
      </c>
    </row>
    <row r="9" spans="1:255" ht="29.25" hidden="1" customHeight="1">
      <c r="B9" s="93"/>
      <c r="C9" s="85"/>
      <c r="D9" s="85"/>
      <c r="E9" s="86"/>
      <c r="F9" s="85"/>
      <c r="G9" s="85"/>
      <c r="H9" s="86"/>
      <c r="I9" s="85"/>
    </row>
    <row r="10" spans="1:255" s="97" customFormat="1" ht="18" customHeight="1">
      <c r="A10" s="8"/>
      <c r="B10" s="94"/>
      <c r="C10" s="95" t="s">
        <v>52</v>
      </c>
      <c r="D10" s="96">
        <v>1719814</v>
      </c>
      <c r="E10" s="203">
        <v>0.16453340073554384</v>
      </c>
      <c r="F10" s="203">
        <v>2.02578684033492E-2</v>
      </c>
      <c r="G10" s="130">
        <v>1228.4267130747855</v>
      </c>
      <c r="H10" s="203">
        <v>0.90103162216034893</v>
      </c>
      <c r="I10" s="203">
        <v>4.8300918689460293E-2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0" customFormat="1" ht="18" customHeight="1">
      <c r="B11" s="94">
        <v>4</v>
      </c>
      <c r="C11" s="98" t="s">
        <v>53</v>
      </c>
      <c r="D11" s="99">
        <v>121303</v>
      </c>
      <c r="E11" s="204">
        <v>1.1604973043261467E-2</v>
      </c>
      <c r="F11" s="204">
        <v>3.3254116304227477E-2</v>
      </c>
      <c r="G11" s="131">
        <v>1125.2091649835543</v>
      </c>
      <c r="H11" s="204">
        <v>0.8253231783417766</v>
      </c>
      <c r="I11" s="204">
        <v>4.768233120023635E-2</v>
      </c>
    </row>
    <row r="12" spans="1:255" s="101" customFormat="1" ht="18" customHeight="1">
      <c r="B12" s="94">
        <v>11</v>
      </c>
      <c r="C12" s="98" t="s">
        <v>54</v>
      </c>
      <c r="D12" s="99">
        <v>237923</v>
      </c>
      <c r="E12" s="204">
        <v>2.2761926756732297E-2</v>
      </c>
      <c r="F12" s="204">
        <v>1.7552038114952095E-2</v>
      </c>
      <c r="G12" s="131">
        <v>1354.4221821345557</v>
      </c>
      <c r="H12" s="204">
        <v>0.9934473118091196</v>
      </c>
      <c r="I12" s="204">
        <v>4.6229200653293612E-2</v>
      </c>
    </row>
    <row r="13" spans="1:255" s="101" customFormat="1" ht="18" customHeight="1">
      <c r="B13" s="94">
        <v>14</v>
      </c>
      <c r="C13" s="98" t="s">
        <v>55</v>
      </c>
      <c r="D13" s="99">
        <v>184898</v>
      </c>
      <c r="E13" s="204">
        <v>1.7689062148116358E-2</v>
      </c>
      <c r="F13" s="204">
        <v>1.8115942028985588E-2</v>
      </c>
      <c r="G13" s="131">
        <v>1153.0308562017976</v>
      </c>
      <c r="H13" s="204">
        <v>0.84572995011155661</v>
      </c>
      <c r="I13" s="204">
        <v>5.1792320498913913E-2</v>
      </c>
    </row>
    <row r="14" spans="1:255" s="101" customFormat="1" ht="18" customHeight="1">
      <c r="B14" s="94">
        <v>18</v>
      </c>
      <c r="C14" s="98" t="s">
        <v>56</v>
      </c>
      <c r="D14" s="99">
        <v>205249</v>
      </c>
      <c r="E14" s="204">
        <v>1.9636028063249652E-2</v>
      </c>
      <c r="F14" s="204">
        <v>2.0915819422614002E-2</v>
      </c>
      <c r="G14" s="131">
        <v>1174.6799350057745</v>
      </c>
      <c r="H14" s="204">
        <v>0.86160920801551344</v>
      </c>
      <c r="I14" s="204">
        <v>5.0849836054454256E-2</v>
      </c>
    </row>
    <row r="15" spans="1:255" s="101" customFormat="1" ht="18" customHeight="1">
      <c r="B15" s="94">
        <v>21</v>
      </c>
      <c r="C15" s="98" t="s">
        <v>57</v>
      </c>
      <c r="D15" s="99">
        <v>107244</v>
      </c>
      <c r="E15" s="204">
        <v>1.0259958360894064E-2</v>
      </c>
      <c r="F15" s="204">
        <v>2.0069625430403137E-2</v>
      </c>
      <c r="G15" s="131">
        <v>1239.2564278654281</v>
      </c>
      <c r="H15" s="204">
        <v>0.90897504717829103</v>
      </c>
      <c r="I15" s="204">
        <v>4.6302456121868341E-2</v>
      </c>
    </row>
    <row r="16" spans="1:255" s="101" customFormat="1" ht="18" customHeight="1">
      <c r="B16" s="94">
        <v>23</v>
      </c>
      <c r="C16" s="98" t="s">
        <v>58</v>
      </c>
      <c r="D16" s="99">
        <v>152515</v>
      </c>
      <c r="E16" s="204">
        <v>1.4591003220802638E-2</v>
      </c>
      <c r="F16" s="204">
        <v>1.7282089592060013E-2</v>
      </c>
      <c r="G16" s="131">
        <v>1141.8298093302292</v>
      </c>
      <c r="H16" s="204">
        <v>0.83751415886803859</v>
      </c>
      <c r="I16" s="204">
        <v>5.1607940945761932E-2</v>
      </c>
    </row>
    <row r="17" spans="1:457" s="101" customFormat="1" ht="18" customHeight="1">
      <c r="B17" s="94">
        <v>29</v>
      </c>
      <c r="C17" s="98" t="s">
        <v>59</v>
      </c>
      <c r="D17" s="99">
        <v>298433</v>
      </c>
      <c r="E17" s="204">
        <v>2.8550876072476767E-2</v>
      </c>
      <c r="F17" s="204">
        <v>2.0793284853294347E-2</v>
      </c>
      <c r="G17" s="131">
        <v>1243.6644441465917</v>
      </c>
      <c r="H17" s="204">
        <v>0.91220825760757629</v>
      </c>
      <c r="I17" s="204">
        <v>4.6959269842494988E-2</v>
      </c>
    </row>
    <row r="18" spans="1:457" s="101" customFormat="1" ht="18" customHeight="1">
      <c r="B18" s="94">
        <v>41</v>
      </c>
      <c r="C18" s="98" t="s">
        <v>60</v>
      </c>
      <c r="D18" s="99">
        <v>412249</v>
      </c>
      <c r="E18" s="204">
        <v>3.94395730700106E-2</v>
      </c>
      <c r="F18" s="204">
        <v>1.9449335285273373E-2</v>
      </c>
      <c r="G18" s="131">
        <v>1264.846102549672</v>
      </c>
      <c r="H18" s="204">
        <v>0.92774467001853955</v>
      </c>
      <c r="I18" s="204">
        <v>4.7882982755612646E-2</v>
      </c>
    </row>
    <row r="19" spans="1:457" s="101" customFormat="1" ht="18" hidden="1" customHeight="1">
      <c r="B19" s="94"/>
      <c r="C19" s="98"/>
      <c r="D19" s="99"/>
      <c r="E19" s="204"/>
      <c r="F19" s="204"/>
      <c r="G19" s="131"/>
      <c r="H19" s="204"/>
      <c r="I19" s="204"/>
    </row>
    <row r="20" spans="1:457" s="102" customFormat="1" ht="18" customHeight="1">
      <c r="A20" s="8"/>
      <c r="B20" s="94"/>
      <c r="C20" s="95" t="s">
        <v>61</v>
      </c>
      <c r="D20" s="96">
        <v>319434</v>
      </c>
      <c r="E20" s="203">
        <v>3.0560027032317281E-2</v>
      </c>
      <c r="F20" s="203">
        <v>1.3255935671123487E-2</v>
      </c>
      <c r="G20" s="130">
        <v>1439.6551233431628</v>
      </c>
      <c r="H20" s="203">
        <v>1.0559643300905459</v>
      </c>
      <c r="I20" s="203">
        <v>4.3978927865195638E-2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0" customFormat="1" ht="18" customHeight="1">
      <c r="B21" s="94">
        <v>22</v>
      </c>
      <c r="C21" s="98" t="s">
        <v>62</v>
      </c>
      <c r="D21" s="99">
        <v>55454</v>
      </c>
      <c r="E21" s="204">
        <v>5.3052453372218443E-3</v>
      </c>
      <c r="F21" s="204">
        <v>1.0219882316506723E-2</v>
      </c>
      <c r="G21" s="131">
        <v>1316.2031150142459</v>
      </c>
      <c r="H21" s="204">
        <v>0.96541422877832783</v>
      </c>
      <c r="I21" s="204">
        <v>4.777511734036799E-2</v>
      </c>
    </row>
    <row r="22" spans="1:457" s="101" customFormat="1" ht="18" customHeight="1">
      <c r="B22" s="94">
        <v>40</v>
      </c>
      <c r="C22" s="98" t="s">
        <v>63</v>
      </c>
      <c r="D22" s="99">
        <v>36450</v>
      </c>
      <c r="E22" s="204">
        <v>3.4871459685818194E-3</v>
      </c>
      <c r="F22" s="204">
        <v>7.212136284506343E-3</v>
      </c>
      <c r="G22" s="131">
        <v>1328.2196998628262</v>
      </c>
      <c r="H22" s="204">
        <v>0.9742282042672219</v>
      </c>
      <c r="I22" s="204">
        <v>4.8755152111517042E-2</v>
      </c>
    </row>
    <row r="23" spans="1:457" s="101" customFormat="1" ht="18" customHeight="1">
      <c r="B23" s="94">
        <v>50</v>
      </c>
      <c r="C23" s="101" t="s">
        <v>64</v>
      </c>
      <c r="D23" s="103">
        <v>227530</v>
      </c>
      <c r="E23" s="205">
        <v>2.1767635726513617E-2</v>
      </c>
      <c r="F23" s="205">
        <v>1.4975041597337757E-2</v>
      </c>
      <c r="G23" s="132">
        <v>1487.5948625236224</v>
      </c>
      <c r="H23" s="205">
        <v>1.0911273727856976</v>
      </c>
      <c r="I23" s="205">
        <v>4.2280953933156562E-2</v>
      </c>
    </row>
    <row r="24" spans="1:457" s="101" customFormat="1" ht="18" hidden="1" customHeight="1">
      <c r="B24" s="94"/>
      <c r="D24" s="103"/>
      <c r="E24" s="205"/>
      <c r="F24" s="205"/>
      <c r="G24" s="132"/>
      <c r="H24" s="205"/>
      <c r="I24" s="205"/>
    </row>
    <row r="25" spans="1:457" s="97" customFormat="1" ht="18" customHeight="1">
      <c r="A25" s="8"/>
      <c r="B25" s="94">
        <v>33</v>
      </c>
      <c r="C25" s="95" t="s">
        <v>65</v>
      </c>
      <c r="D25" s="96">
        <v>303392</v>
      </c>
      <c r="E25" s="203">
        <v>2.9025300128943082E-2</v>
      </c>
      <c r="F25" s="203">
        <v>5.3383082433950957E-3</v>
      </c>
      <c r="G25" s="130">
        <v>1573.2151390939769</v>
      </c>
      <c r="H25" s="203">
        <v>1.1539284954468161</v>
      </c>
      <c r="I25" s="203">
        <v>3.7147768646795587E-2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7" customFormat="1" ht="18" hidden="1" customHeight="1">
      <c r="A26" s="8"/>
      <c r="B26" s="94"/>
      <c r="C26" s="95"/>
      <c r="D26" s="96"/>
      <c r="E26" s="203"/>
      <c r="F26" s="203"/>
      <c r="G26" s="130"/>
      <c r="H26" s="203"/>
      <c r="I26" s="203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7" customFormat="1" ht="18" customHeight="1">
      <c r="A27" s="8"/>
      <c r="B27" s="94">
        <v>7</v>
      </c>
      <c r="C27" s="95" t="s">
        <v>205</v>
      </c>
      <c r="D27" s="96">
        <v>215236</v>
      </c>
      <c r="E27" s="203">
        <v>2.0591477357851207E-2</v>
      </c>
      <c r="F27" s="203">
        <v>1.9520166733770772E-2</v>
      </c>
      <c r="G27" s="130">
        <v>1271.2787445873364</v>
      </c>
      <c r="H27" s="203">
        <v>0.93246291151254457</v>
      </c>
      <c r="I27" s="203">
        <v>4.5107455770603933E-2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7" customFormat="1" ht="18" hidden="1" customHeight="1">
      <c r="A28" s="8"/>
      <c r="B28" s="94"/>
      <c r="C28" s="95"/>
      <c r="D28" s="96"/>
      <c r="E28" s="203"/>
      <c r="F28" s="203"/>
      <c r="G28" s="130"/>
      <c r="H28" s="203"/>
      <c r="I28" s="203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7" customFormat="1" ht="18" customHeight="1">
      <c r="A29" s="8"/>
      <c r="B29" s="94"/>
      <c r="C29" s="95" t="s">
        <v>66</v>
      </c>
      <c r="D29" s="96">
        <v>377961</v>
      </c>
      <c r="E29" s="203">
        <v>3.6159264127054953E-2</v>
      </c>
      <c r="F29" s="203">
        <v>2.5902643193329355E-2</v>
      </c>
      <c r="G29" s="130">
        <v>1244.8096999955021</v>
      </c>
      <c r="H29" s="203">
        <v>0.91304828471244892</v>
      </c>
      <c r="I29" s="203">
        <v>4.7255821883101401E-2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0" customFormat="1" ht="18" customHeight="1">
      <c r="B30" s="94">
        <v>35</v>
      </c>
      <c r="C30" s="98" t="s">
        <v>67</v>
      </c>
      <c r="D30" s="99">
        <v>199598</v>
      </c>
      <c r="E30" s="204">
        <v>1.9095400851495033E-2</v>
      </c>
      <c r="F30" s="204">
        <v>2.7124383127409057E-2</v>
      </c>
      <c r="G30" s="131">
        <v>1264.0522874978708</v>
      </c>
      <c r="H30" s="204">
        <v>0.9271624191962422</v>
      </c>
      <c r="I30" s="204">
        <v>4.6281572088117118E-2</v>
      </c>
    </row>
    <row r="31" spans="1:457" s="101" customFormat="1" ht="18" customHeight="1">
      <c r="B31" s="94">
        <v>38</v>
      </c>
      <c r="C31" s="98" t="s">
        <v>68</v>
      </c>
      <c r="D31" s="99">
        <v>178363</v>
      </c>
      <c r="E31" s="204">
        <v>1.7063863275559917E-2</v>
      </c>
      <c r="F31" s="204">
        <v>2.4538890580213746E-2</v>
      </c>
      <c r="G31" s="131">
        <v>1223.2761869894537</v>
      </c>
      <c r="H31" s="204">
        <v>0.89725379249883841</v>
      </c>
      <c r="I31" s="204">
        <v>4.8335319723124659E-2</v>
      </c>
    </row>
    <row r="32" spans="1:457" s="101" customFormat="1" ht="18" hidden="1" customHeight="1">
      <c r="B32" s="94"/>
      <c r="C32" s="98"/>
      <c r="D32" s="99"/>
      <c r="E32" s="204"/>
      <c r="F32" s="204"/>
      <c r="G32" s="131"/>
      <c r="H32" s="204"/>
      <c r="I32" s="204"/>
    </row>
    <row r="33" spans="1:255" s="101" customFormat="1" ht="18" customHeight="1">
      <c r="B33" s="94">
        <v>39</v>
      </c>
      <c r="C33" s="95" t="s">
        <v>69</v>
      </c>
      <c r="D33" s="96">
        <v>149460</v>
      </c>
      <c r="E33" s="203">
        <v>1.4298733510678703E-2</v>
      </c>
      <c r="F33" s="203">
        <v>1.1936599930939762E-2</v>
      </c>
      <c r="G33" s="130">
        <v>1433.0411200321155</v>
      </c>
      <c r="H33" s="203">
        <v>1.0511130629625214</v>
      </c>
      <c r="I33" s="203">
        <v>4.1601321783095058E-2</v>
      </c>
    </row>
    <row r="34" spans="1:255" s="101" customFormat="1" ht="18" hidden="1" customHeight="1">
      <c r="B34" s="94"/>
      <c r="C34" s="95"/>
      <c r="D34" s="96"/>
      <c r="E34" s="203"/>
      <c r="F34" s="203"/>
      <c r="G34" s="130"/>
      <c r="H34" s="203"/>
      <c r="I34" s="203"/>
    </row>
    <row r="35" spans="1:255" s="97" customFormat="1" ht="18" customHeight="1">
      <c r="A35" s="8"/>
      <c r="B35" s="94"/>
      <c r="C35" s="95" t="s">
        <v>70</v>
      </c>
      <c r="D35" s="96">
        <v>637323</v>
      </c>
      <c r="E35" s="203">
        <v>6.0972244996830474E-2</v>
      </c>
      <c r="F35" s="203">
        <v>1.0834395995508173E-2</v>
      </c>
      <c r="G35" s="130">
        <v>1365.9510457334823</v>
      </c>
      <c r="H35" s="203">
        <v>1.0019035514525942</v>
      </c>
      <c r="I35" s="203">
        <v>4.6448204205507437E-2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4" customFormat="1" ht="18" customHeight="1">
      <c r="B36" s="94">
        <v>5</v>
      </c>
      <c r="C36" s="98" t="s">
        <v>71</v>
      </c>
      <c r="D36" s="99">
        <v>40321</v>
      </c>
      <c r="E36" s="204">
        <v>3.8574818271382041E-3</v>
      </c>
      <c r="F36" s="204">
        <v>1.4773242059696878E-2</v>
      </c>
      <c r="G36" s="131">
        <v>1210.5380506435856</v>
      </c>
      <c r="H36" s="204">
        <v>0.88791057036531063</v>
      </c>
      <c r="I36" s="204">
        <v>5.0799780074105572E-2</v>
      </c>
    </row>
    <row r="37" spans="1:255" s="101" customFormat="1" ht="18" customHeight="1">
      <c r="B37" s="94">
        <v>9</v>
      </c>
      <c r="C37" s="98" t="s">
        <v>72</v>
      </c>
      <c r="D37" s="99">
        <v>95416</v>
      </c>
      <c r="E37" s="204">
        <v>9.1283818858217524E-3</v>
      </c>
      <c r="F37" s="204">
        <v>1.3575814230172734E-2</v>
      </c>
      <c r="G37" s="131">
        <v>1463.2757938920095</v>
      </c>
      <c r="H37" s="204">
        <v>1.0732897194480198</v>
      </c>
      <c r="I37" s="204">
        <v>4.4058563806556705E-2</v>
      </c>
    </row>
    <row r="38" spans="1:255" s="101" customFormat="1" ht="18" customHeight="1">
      <c r="B38" s="94">
        <v>24</v>
      </c>
      <c r="C38" s="98" t="s">
        <v>73</v>
      </c>
      <c r="D38" s="99">
        <v>141075</v>
      </c>
      <c r="E38" s="204">
        <v>1.3496546433955561E-2</v>
      </c>
      <c r="F38" s="204">
        <v>2.5583626479053212E-3</v>
      </c>
      <c r="G38" s="131">
        <v>1360.8788613857873</v>
      </c>
      <c r="H38" s="204">
        <v>0.99818318422021723</v>
      </c>
      <c r="I38" s="204">
        <v>4.6211760288016546E-2</v>
      </c>
    </row>
    <row r="39" spans="1:255" s="101" customFormat="1" ht="18" customHeight="1">
      <c r="B39" s="94">
        <v>34</v>
      </c>
      <c r="C39" s="101" t="s">
        <v>74</v>
      </c>
      <c r="D39" s="103">
        <v>44553</v>
      </c>
      <c r="E39" s="205">
        <v>4.2623543028319838E-3</v>
      </c>
      <c r="F39" s="205">
        <v>1.0524167025788733E-2</v>
      </c>
      <c r="G39" s="132">
        <v>1397.0595782551115</v>
      </c>
      <c r="H39" s="205">
        <v>1.0247211694860154</v>
      </c>
      <c r="I39" s="205">
        <v>4.4516041735922718E-2</v>
      </c>
    </row>
    <row r="40" spans="1:255" s="101" customFormat="1" ht="18" customHeight="1">
      <c r="B40" s="94">
        <v>37</v>
      </c>
      <c r="C40" s="101" t="s">
        <v>75</v>
      </c>
      <c r="D40" s="103">
        <v>83709</v>
      </c>
      <c r="E40" s="205">
        <v>8.0083813959949384E-3</v>
      </c>
      <c r="F40" s="205">
        <v>1.1809215297587494E-2</v>
      </c>
      <c r="G40" s="132">
        <v>1282.5899032362115</v>
      </c>
      <c r="H40" s="205">
        <v>0.94075946800829091</v>
      </c>
      <c r="I40" s="205">
        <v>5.1825179696287416E-2</v>
      </c>
    </row>
    <row r="41" spans="1:255" s="101" customFormat="1" ht="18" customHeight="1">
      <c r="B41" s="94">
        <v>40</v>
      </c>
      <c r="C41" s="98" t="s">
        <v>76</v>
      </c>
      <c r="D41" s="99">
        <v>36081</v>
      </c>
      <c r="E41" s="204">
        <v>3.4518439970480279E-3</v>
      </c>
      <c r="F41" s="204">
        <v>1.3852984151961234E-2</v>
      </c>
      <c r="G41" s="131">
        <v>1305.2796801640752</v>
      </c>
      <c r="H41" s="204">
        <v>0.95740206157465602</v>
      </c>
      <c r="I41" s="204">
        <v>4.8293076700114845E-2</v>
      </c>
    </row>
    <row r="42" spans="1:255" s="101" customFormat="1" ht="18" customHeight="1">
      <c r="B42" s="94">
        <v>42</v>
      </c>
      <c r="C42" s="98" t="s">
        <v>77</v>
      </c>
      <c r="D42" s="99">
        <v>23109</v>
      </c>
      <c r="E42" s="204">
        <v>2.2108218432910086E-3</v>
      </c>
      <c r="F42" s="204">
        <v>1.0406191246556729E-2</v>
      </c>
      <c r="G42" s="131">
        <v>1324.5572616729407</v>
      </c>
      <c r="H42" s="204">
        <v>0.97154186361037098</v>
      </c>
      <c r="I42" s="204">
        <v>5.1169303981345449E-2</v>
      </c>
    </row>
    <row r="43" spans="1:255" s="101" customFormat="1" ht="18" customHeight="1">
      <c r="B43" s="94">
        <v>47</v>
      </c>
      <c r="C43" s="98" t="s">
        <v>78</v>
      </c>
      <c r="D43" s="99">
        <v>125283</v>
      </c>
      <c r="E43" s="204">
        <v>1.1985736855468753E-2</v>
      </c>
      <c r="F43" s="204">
        <v>2.0402678004202812E-2</v>
      </c>
      <c r="G43" s="131">
        <v>1486.6467012284209</v>
      </c>
      <c r="H43" s="204">
        <v>1.0904319114278551</v>
      </c>
      <c r="I43" s="204">
        <v>3.9316149980616721E-2</v>
      </c>
    </row>
    <row r="44" spans="1:255" s="101" customFormat="1" ht="18" customHeight="1">
      <c r="B44" s="94">
        <v>49</v>
      </c>
      <c r="C44" s="98" t="s">
        <v>79</v>
      </c>
      <c r="D44" s="99">
        <v>47776</v>
      </c>
      <c r="E44" s="204">
        <v>4.5706964552802466E-3</v>
      </c>
      <c r="F44" s="204">
        <v>-1.4838965870378473E-3</v>
      </c>
      <c r="G44" s="131">
        <v>1184.1079807853321</v>
      </c>
      <c r="H44" s="204">
        <v>0.86852453091767801</v>
      </c>
      <c r="I44" s="204">
        <v>5.6250747494425601E-2</v>
      </c>
    </row>
    <row r="45" spans="1:255" s="101" customFormat="1" ht="18" hidden="1" customHeight="1">
      <c r="B45" s="94"/>
      <c r="C45" s="98"/>
      <c r="D45" s="99"/>
      <c r="E45" s="204"/>
      <c r="F45" s="204"/>
      <c r="G45" s="131"/>
      <c r="H45" s="204"/>
      <c r="I45" s="204"/>
    </row>
    <row r="46" spans="1:255" s="97" customFormat="1" ht="18" customHeight="1">
      <c r="A46" s="8"/>
      <c r="B46" s="94"/>
      <c r="C46" s="95" t="s">
        <v>80</v>
      </c>
      <c r="D46" s="96">
        <v>406480</v>
      </c>
      <c r="E46" s="203">
        <v>3.8887656880909137E-2</v>
      </c>
      <c r="F46" s="203">
        <v>2.1545235444463184E-2</v>
      </c>
      <c r="G46" s="130">
        <v>1281.0281749409569</v>
      </c>
      <c r="H46" s="203">
        <v>0.93961396493165661</v>
      </c>
      <c r="I46" s="203">
        <v>5.1196899353604275E-2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0" customFormat="1" ht="18" customHeight="1">
      <c r="B47" s="94">
        <v>2</v>
      </c>
      <c r="C47" s="98" t="s">
        <v>81</v>
      </c>
      <c r="D47" s="99">
        <v>77174</v>
      </c>
      <c r="E47" s="204">
        <v>7.3831825234385003E-3</v>
      </c>
      <c r="F47" s="204">
        <v>1.8408793993058836E-2</v>
      </c>
      <c r="G47" s="131">
        <v>1249.4628880192811</v>
      </c>
      <c r="H47" s="204">
        <v>0.91646132474866593</v>
      </c>
      <c r="I47" s="204">
        <v>5.4159254607318186E-2</v>
      </c>
    </row>
    <row r="48" spans="1:255" s="101" customFormat="1" ht="18" customHeight="1">
      <c r="B48" s="94">
        <v>13</v>
      </c>
      <c r="C48" s="98" t="s">
        <v>82</v>
      </c>
      <c r="D48" s="99">
        <v>106277</v>
      </c>
      <c r="E48" s="204">
        <v>1.016744614822963E-2</v>
      </c>
      <c r="F48" s="204">
        <v>2.1511164082699707E-2</v>
      </c>
      <c r="G48" s="131">
        <v>1284.5989268609394</v>
      </c>
      <c r="H48" s="204">
        <v>0.94223305515539557</v>
      </c>
      <c r="I48" s="204">
        <v>5.0737157823869117E-2</v>
      </c>
    </row>
    <row r="49" spans="1:255" s="104" customFormat="1" ht="18" customHeight="1">
      <c r="B49" s="94">
        <v>16</v>
      </c>
      <c r="C49" s="101" t="s">
        <v>83</v>
      </c>
      <c r="D49" s="99">
        <v>46140</v>
      </c>
      <c r="E49" s="204">
        <v>4.4141814812171509E-3</v>
      </c>
      <c r="F49" s="204">
        <v>1.0423966362999249E-2</v>
      </c>
      <c r="G49" s="131">
        <v>1188.7918094928482</v>
      </c>
      <c r="H49" s="204">
        <v>0.87196004541222272</v>
      </c>
      <c r="I49" s="204">
        <v>5.8546203829390242E-2</v>
      </c>
    </row>
    <row r="50" spans="1:255" s="101" customFormat="1" ht="18" customHeight="1">
      <c r="B50" s="94">
        <v>19</v>
      </c>
      <c r="C50" s="101" t="s">
        <v>84</v>
      </c>
      <c r="D50" s="103">
        <v>47481</v>
      </c>
      <c r="E50" s="205">
        <v>4.5424740119131236E-3</v>
      </c>
      <c r="F50" s="205">
        <v>3.0694423339918009E-2</v>
      </c>
      <c r="G50" s="132">
        <v>1444.7149562983082</v>
      </c>
      <c r="H50" s="205">
        <v>1.0596756377712651</v>
      </c>
      <c r="I50" s="205">
        <v>4.4318160316533906E-2</v>
      </c>
    </row>
    <row r="51" spans="1:255" s="101" customFormat="1" ht="18" customHeight="1">
      <c r="B51" s="94">
        <v>45</v>
      </c>
      <c r="C51" s="98" t="s">
        <v>85</v>
      </c>
      <c r="D51" s="99">
        <v>129408</v>
      </c>
      <c r="E51" s="204">
        <v>1.2380372716110729E-2</v>
      </c>
      <c r="F51" s="204">
        <v>2.4137767296095181E-2</v>
      </c>
      <c r="G51" s="131">
        <v>1269.748381475644</v>
      </c>
      <c r="H51" s="204">
        <v>0.93134041430343462</v>
      </c>
      <c r="I51" s="204">
        <v>4.9475182021912145E-2</v>
      </c>
    </row>
    <row r="52" spans="1:255" s="101" customFormat="1" ht="18" hidden="1" customHeight="1">
      <c r="B52" s="94"/>
      <c r="C52" s="98"/>
      <c r="D52" s="99"/>
      <c r="E52" s="204"/>
      <c r="F52" s="204"/>
      <c r="G52" s="131"/>
      <c r="H52" s="204"/>
      <c r="I52" s="204"/>
    </row>
    <row r="53" spans="1:255" s="97" customFormat="1" ht="18" customHeight="1">
      <c r="A53" s="8"/>
      <c r="B53" s="94"/>
      <c r="C53" s="95" t="s">
        <v>86</v>
      </c>
      <c r="D53" s="96">
        <v>1818012</v>
      </c>
      <c r="E53" s="203">
        <v>0.1739279346127125</v>
      </c>
      <c r="F53" s="203">
        <v>9.8192890874693184E-3</v>
      </c>
      <c r="G53" s="130">
        <v>1414.8794987656845</v>
      </c>
      <c r="H53" s="203">
        <v>1.0377918001663111</v>
      </c>
      <c r="I53" s="203">
        <v>4.3954156381701193E-2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0" customFormat="1" ht="18" customHeight="1">
      <c r="B54" s="94">
        <v>8</v>
      </c>
      <c r="C54" s="101" t="s">
        <v>87</v>
      </c>
      <c r="D54" s="103">
        <v>1355097</v>
      </c>
      <c r="E54" s="205">
        <v>0.12964118081172341</v>
      </c>
      <c r="F54" s="205">
        <v>7.5692403323031066E-3</v>
      </c>
      <c r="G54" s="132">
        <v>1456.2457100561801</v>
      </c>
      <c r="H54" s="205">
        <v>1.0681332638165189</v>
      </c>
      <c r="I54" s="205">
        <v>4.3187485219649435E-2</v>
      </c>
    </row>
    <row r="55" spans="1:255" s="101" customFormat="1" ht="18" customHeight="1">
      <c r="B55" s="94">
        <v>17</v>
      </c>
      <c r="C55" s="101" t="s">
        <v>209</v>
      </c>
      <c r="D55" s="103">
        <v>172336</v>
      </c>
      <c r="E55" s="205">
        <v>1.648726440717466E-2</v>
      </c>
      <c r="F55" s="205">
        <v>1.885944686838581E-2</v>
      </c>
      <c r="G55" s="132">
        <v>1283.1563304823133</v>
      </c>
      <c r="H55" s="205">
        <v>0.94117493346093761</v>
      </c>
      <c r="I55" s="205">
        <v>4.7659612329813861E-2</v>
      </c>
    </row>
    <row r="56" spans="1:255" s="104" customFormat="1" ht="18" customHeight="1">
      <c r="B56" s="94">
        <v>25</v>
      </c>
      <c r="C56" s="101" t="s">
        <v>206</v>
      </c>
      <c r="D56" s="99">
        <v>104809</v>
      </c>
      <c r="E56" s="204">
        <v>1.0027003616490861E-2</v>
      </c>
      <c r="F56" s="204">
        <v>1.2089960118581988E-2</v>
      </c>
      <c r="G56" s="131">
        <v>1234.7918807545157</v>
      </c>
      <c r="H56" s="204">
        <v>0.90570037227685729</v>
      </c>
      <c r="I56" s="204">
        <v>4.958452747935449E-2</v>
      </c>
    </row>
    <row r="57" spans="1:255" s="101" customFormat="1" ht="18" customHeight="1">
      <c r="B57" s="94">
        <v>43</v>
      </c>
      <c r="C57" s="101" t="s">
        <v>88</v>
      </c>
      <c r="D57" s="103">
        <v>185770</v>
      </c>
      <c r="E57" s="205">
        <v>1.7772485777323582E-2</v>
      </c>
      <c r="F57" s="205">
        <v>1.672559300327281E-2</v>
      </c>
      <c r="G57" s="132">
        <v>1336.9348266673844</v>
      </c>
      <c r="H57" s="205">
        <v>0.98062061234371911</v>
      </c>
      <c r="I57" s="205">
        <v>4.58745984529354E-2</v>
      </c>
    </row>
    <row r="58" spans="1:255" s="101" customFormat="1" ht="18" hidden="1" customHeight="1">
      <c r="B58" s="94"/>
      <c r="D58" s="103"/>
      <c r="E58" s="205"/>
      <c r="F58" s="205"/>
      <c r="G58" s="132"/>
      <c r="H58" s="205"/>
      <c r="I58" s="205"/>
    </row>
    <row r="59" spans="1:255" s="97" customFormat="1" ht="18" customHeight="1">
      <c r="A59" s="8"/>
      <c r="B59" s="94"/>
      <c r="C59" s="95" t="s">
        <v>89</v>
      </c>
      <c r="D59" s="96">
        <v>1074939</v>
      </c>
      <c r="E59" s="203">
        <v>0.10283866118851502</v>
      </c>
      <c r="F59" s="203">
        <v>1.6610946920439851E-2</v>
      </c>
      <c r="G59" s="130">
        <v>1262.519246673533</v>
      </c>
      <c r="H59" s="203">
        <v>0.9260379579271335</v>
      </c>
      <c r="I59" s="203">
        <v>4.7084615304286759E-2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0" customFormat="1" ht="18" customHeight="1">
      <c r="B60" s="94">
        <v>3</v>
      </c>
      <c r="C60" s="101" t="s">
        <v>201</v>
      </c>
      <c r="D60" s="103">
        <v>352777</v>
      </c>
      <c r="E60" s="205">
        <v>3.3749928487198586E-2</v>
      </c>
      <c r="F60" s="205">
        <v>1.9863778020618339E-2</v>
      </c>
      <c r="G60" s="132">
        <v>1185.5524429030247</v>
      </c>
      <c r="H60" s="205">
        <v>0.86958402110231914</v>
      </c>
      <c r="I60" s="205">
        <v>4.7538111680317297E-2</v>
      </c>
    </row>
    <row r="61" spans="1:255" s="101" customFormat="1" ht="18" customHeight="1">
      <c r="B61" s="94">
        <v>12</v>
      </c>
      <c r="C61" s="101" t="s">
        <v>208</v>
      </c>
      <c r="D61" s="103">
        <v>142945</v>
      </c>
      <c r="E61" s="205">
        <v>1.3675448024113256E-2</v>
      </c>
      <c r="F61" s="205">
        <v>1.9928363491066747E-2</v>
      </c>
      <c r="G61" s="132">
        <v>1234.4871378502237</v>
      </c>
      <c r="H61" s="205">
        <v>0.90547684816225316</v>
      </c>
      <c r="I61" s="205">
        <v>4.945043157582818E-2</v>
      </c>
    </row>
    <row r="62" spans="1:255" s="101" customFormat="1" ht="18" customHeight="1">
      <c r="B62" s="94">
        <v>46</v>
      </c>
      <c r="C62" s="101" t="s">
        <v>90</v>
      </c>
      <c r="D62" s="103">
        <v>579217</v>
      </c>
      <c r="E62" s="205">
        <v>5.5413284677203176E-2</v>
      </c>
      <c r="F62" s="205">
        <v>1.3827699858397269E-2</v>
      </c>
      <c r="G62" s="132">
        <v>1316.3145736917256</v>
      </c>
      <c r="H62" s="205">
        <v>0.96549598196059305</v>
      </c>
      <c r="I62" s="205">
        <v>4.6548253191276201E-2</v>
      </c>
    </row>
    <row r="63" spans="1:255" s="101" customFormat="1" ht="18" hidden="1" customHeight="1">
      <c r="B63" s="94"/>
      <c r="D63" s="103"/>
      <c r="E63" s="205"/>
      <c r="F63" s="205"/>
      <c r="G63" s="132"/>
      <c r="H63" s="205"/>
      <c r="I63" s="205"/>
    </row>
    <row r="64" spans="1:255" s="97" customFormat="1" ht="18" customHeight="1">
      <c r="A64" s="8"/>
      <c r="B64" s="94"/>
      <c r="C64" s="95" t="s">
        <v>91</v>
      </c>
      <c r="D64" s="96">
        <v>247167</v>
      </c>
      <c r="E64" s="203">
        <v>2.3646293761768519E-2</v>
      </c>
      <c r="F64" s="203">
        <v>2.239475828635018E-2</v>
      </c>
      <c r="G64" s="130">
        <v>1163.3198835605076</v>
      </c>
      <c r="H64" s="203">
        <v>0.85327678942463669</v>
      </c>
      <c r="I64" s="203">
        <v>5.4105264358338179E-2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0" customFormat="1" ht="18" customHeight="1">
      <c r="B65" s="94">
        <v>6</v>
      </c>
      <c r="C65" s="101" t="s">
        <v>92</v>
      </c>
      <c r="D65" s="103">
        <v>145745</v>
      </c>
      <c r="E65" s="205">
        <v>1.3943322062852051E-2</v>
      </c>
      <c r="F65" s="205">
        <v>2.5261336297255133E-2</v>
      </c>
      <c r="G65" s="132">
        <v>1170.6259927956362</v>
      </c>
      <c r="H65" s="205">
        <v>0.85863570533369504</v>
      </c>
      <c r="I65" s="205">
        <v>5.4131786233793777E-2</v>
      </c>
    </row>
    <row r="66" spans="1:255" s="101" customFormat="1" ht="18" customHeight="1">
      <c r="B66" s="94">
        <v>10</v>
      </c>
      <c r="C66" s="98" t="s">
        <v>93</v>
      </c>
      <c r="D66" s="99">
        <v>101422</v>
      </c>
      <c r="E66" s="204">
        <v>9.7029716989164693E-3</v>
      </c>
      <c r="F66" s="204">
        <v>1.8303396620447998E-2</v>
      </c>
      <c r="G66" s="131">
        <v>1152.820890339374</v>
      </c>
      <c r="H66" s="204">
        <v>0.8455759434625606</v>
      </c>
      <c r="I66" s="204">
        <v>5.40016869417137E-2</v>
      </c>
    </row>
    <row r="67" spans="1:255" s="101" customFormat="1" ht="18" hidden="1" customHeight="1">
      <c r="B67" s="94"/>
      <c r="C67" s="98"/>
      <c r="D67" s="99"/>
      <c r="E67" s="204"/>
      <c r="F67" s="204"/>
      <c r="G67" s="131"/>
      <c r="H67" s="204"/>
      <c r="I67" s="204"/>
    </row>
    <row r="68" spans="1:255" s="97" customFormat="1" ht="18" customHeight="1">
      <c r="A68" s="8"/>
      <c r="B68" s="94"/>
      <c r="C68" s="95" t="s">
        <v>94</v>
      </c>
      <c r="D68" s="96">
        <v>789073</v>
      </c>
      <c r="E68" s="203">
        <v>7.549006120347769E-2</v>
      </c>
      <c r="F68" s="203">
        <v>7.4922912902752881E-3</v>
      </c>
      <c r="G68" s="130">
        <v>1174.2873374453313</v>
      </c>
      <c r="H68" s="203">
        <v>0.86132124389606102</v>
      </c>
      <c r="I68" s="203">
        <v>4.8781365802847754E-2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0" customFormat="1" ht="18" customHeight="1">
      <c r="B69" s="94">
        <v>15</v>
      </c>
      <c r="C69" s="101" t="s">
        <v>200</v>
      </c>
      <c r="D69" s="103">
        <v>312040</v>
      </c>
      <c r="E69" s="205">
        <v>2.9852648231447763E-2</v>
      </c>
      <c r="F69" s="205">
        <v>9.498421243335553E-3</v>
      </c>
      <c r="G69" s="132">
        <v>1229.2881906165878</v>
      </c>
      <c r="H69" s="205">
        <v>0.90166350235204706</v>
      </c>
      <c r="I69" s="205">
        <v>4.8149517339428183E-2</v>
      </c>
    </row>
    <row r="70" spans="1:255" s="101" customFormat="1" ht="18" customHeight="1">
      <c r="B70" s="94">
        <v>27</v>
      </c>
      <c r="C70" s="101" t="s">
        <v>95</v>
      </c>
      <c r="D70" s="103">
        <v>112911</v>
      </c>
      <c r="E70" s="205">
        <v>1.0802116281441477E-2</v>
      </c>
      <c r="F70" s="205">
        <v>-1.5916385919303444E-3</v>
      </c>
      <c r="G70" s="132">
        <v>1076.4635389820301</v>
      </c>
      <c r="H70" s="205">
        <v>0.78956903037194071</v>
      </c>
      <c r="I70" s="205">
        <v>5.6076392540699294E-2</v>
      </c>
    </row>
    <row r="71" spans="1:255" s="101" customFormat="1" ht="18" customHeight="1">
      <c r="B71" s="94">
        <v>32</v>
      </c>
      <c r="C71" s="101" t="s">
        <v>207</v>
      </c>
      <c r="D71" s="103">
        <v>109516</v>
      </c>
      <c r="E71" s="205">
        <v>1.0477319009470687E-2</v>
      </c>
      <c r="F71" s="205">
        <v>5.2134963468810636E-3</v>
      </c>
      <c r="G71" s="132">
        <v>1017.2116572007743</v>
      </c>
      <c r="H71" s="205">
        <v>0.74610870946782504</v>
      </c>
      <c r="I71" s="205">
        <v>5.0297368461988734E-2</v>
      </c>
    </row>
    <row r="72" spans="1:255" s="101" customFormat="1" ht="18" customHeight="1">
      <c r="B72" s="105">
        <v>36</v>
      </c>
      <c r="C72" s="106" t="s">
        <v>96</v>
      </c>
      <c r="D72" s="103">
        <v>254606</v>
      </c>
      <c r="E72" s="205">
        <v>2.4357977681117769E-2</v>
      </c>
      <c r="F72" s="205">
        <v>1.0092754957113703E-2</v>
      </c>
      <c r="G72" s="132">
        <v>1217.8260477757783</v>
      </c>
      <c r="H72" s="205">
        <v>0.89325620133248729</v>
      </c>
      <c r="I72" s="205">
        <v>4.5469345829628471E-2</v>
      </c>
    </row>
    <row r="73" spans="1:255" s="101" customFormat="1" ht="18" hidden="1" customHeight="1">
      <c r="B73" s="105"/>
      <c r="C73" s="106"/>
      <c r="D73" s="103"/>
      <c r="E73" s="205"/>
      <c r="F73" s="205"/>
      <c r="G73" s="132"/>
      <c r="H73" s="205"/>
      <c r="I73" s="205"/>
    </row>
    <row r="74" spans="1:255" s="97" customFormat="1" ht="18" customHeight="1">
      <c r="A74" s="8"/>
      <c r="B74" s="94">
        <v>28</v>
      </c>
      <c r="C74" s="95" t="s">
        <v>97</v>
      </c>
      <c r="D74" s="96">
        <v>1291358</v>
      </c>
      <c r="E74" s="203">
        <v>0.12354331532773337</v>
      </c>
      <c r="F74" s="203">
        <v>1.9706222826558983E-2</v>
      </c>
      <c r="G74" s="130">
        <v>1573.7581097031193</v>
      </c>
      <c r="H74" s="203">
        <v>1.1543267558261565</v>
      </c>
      <c r="I74" s="203">
        <v>4.0282765518026453E-2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7" customFormat="1" ht="18" hidden="1" customHeight="1">
      <c r="A75" s="8"/>
      <c r="B75" s="94"/>
      <c r="C75" s="95"/>
      <c r="D75" s="96"/>
      <c r="E75" s="203"/>
      <c r="F75" s="203"/>
      <c r="G75" s="130"/>
      <c r="H75" s="203"/>
      <c r="I75" s="203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7" customFormat="1" ht="18" customHeight="1">
      <c r="A76" s="8"/>
      <c r="B76" s="94">
        <v>30</v>
      </c>
      <c r="C76" s="95" t="s">
        <v>98</v>
      </c>
      <c r="D76" s="96">
        <v>270649</v>
      </c>
      <c r="E76" s="203">
        <v>2.5892800253791516E-2</v>
      </c>
      <c r="F76" s="203">
        <v>1.9770009268958111E-2</v>
      </c>
      <c r="G76" s="130">
        <v>1219.2726667381</v>
      </c>
      <c r="H76" s="203">
        <v>0.89431727352865109</v>
      </c>
      <c r="I76" s="203">
        <v>5.0367610775961635E-2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7" customFormat="1" ht="18" hidden="1" customHeight="1">
      <c r="A77" s="8"/>
      <c r="B77" s="94"/>
      <c r="C77" s="95"/>
      <c r="D77" s="96"/>
      <c r="E77" s="203"/>
      <c r="F77" s="203"/>
      <c r="G77" s="130"/>
      <c r="H77" s="203"/>
      <c r="I77" s="203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7" customFormat="1" ht="18" customHeight="1">
      <c r="A78" s="8"/>
      <c r="B78" s="94">
        <v>31</v>
      </c>
      <c r="C78" s="95" t="s">
        <v>99</v>
      </c>
      <c r="D78" s="96">
        <v>148918</v>
      </c>
      <c r="E78" s="203">
        <v>1.4246880750322837E-2</v>
      </c>
      <c r="F78" s="203">
        <v>1.7060510859172151E-2</v>
      </c>
      <c r="G78" s="130">
        <v>1556.0906431056028</v>
      </c>
      <c r="H78" s="203">
        <v>1.1413679476869403</v>
      </c>
      <c r="I78" s="203">
        <v>4.2004011107431127E-2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7" customFormat="1" ht="18" hidden="1" customHeight="1">
      <c r="A79" s="8"/>
      <c r="B79" s="94"/>
      <c r="C79" s="95"/>
      <c r="D79" s="96"/>
      <c r="E79" s="203"/>
      <c r="F79" s="203"/>
      <c r="G79" s="130"/>
      <c r="H79" s="203"/>
      <c r="I79" s="203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7" customFormat="1" ht="18" customHeight="1">
      <c r="A80" s="8"/>
      <c r="B80" s="94"/>
      <c r="C80" s="95" t="s">
        <v>100</v>
      </c>
      <c r="D80" s="96">
        <v>588972</v>
      </c>
      <c r="E80" s="203">
        <v>5.634653869430923E-2</v>
      </c>
      <c r="F80" s="203">
        <v>1.0224506913248721E-2</v>
      </c>
      <c r="G80" s="130">
        <v>1673.4770871111014</v>
      </c>
      <c r="H80" s="203">
        <v>1.2274690532198598</v>
      </c>
      <c r="I80" s="203">
        <v>4.0509468127117199E-2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0" customFormat="1" ht="18" customHeight="1">
      <c r="B81" s="94">
        <v>1</v>
      </c>
      <c r="C81" s="101" t="s">
        <v>202</v>
      </c>
      <c r="D81" s="99">
        <v>84984</v>
      </c>
      <c r="E81" s="204">
        <v>8.130359752920641E-3</v>
      </c>
      <c r="F81" s="205">
        <v>1.6822608820503016E-2</v>
      </c>
      <c r="G81" s="131">
        <v>1698.9960217217351</v>
      </c>
      <c r="H81" s="204">
        <v>1.2461867893316625</v>
      </c>
      <c r="I81" s="205">
        <v>4.0604068986822783E-2</v>
      </c>
    </row>
    <row r="82" spans="1:255" s="101" customFormat="1" ht="18" customHeight="1">
      <c r="B82" s="94">
        <v>20</v>
      </c>
      <c r="C82" s="101" t="s">
        <v>204</v>
      </c>
      <c r="D82" s="99">
        <v>198004</v>
      </c>
      <c r="E82" s="204">
        <v>1.8942903988013019E-2</v>
      </c>
      <c r="F82" s="205">
        <v>9.2924391250936988E-3</v>
      </c>
      <c r="G82" s="131">
        <v>1642.9247565705728</v>
      </c>
      <c r="H82" s="204">
        <v>1.2050594005684558</v>
      </c>
      <c r="I82" s="205">
        <v>4.104230718035895E-2</v>
      </c>
    </row>
    <row r="83" spans="1:255" s="101" customFormat="1" ht="18" customHeight="1">
      <c r="B83" s="94">
        <v>48</v>
      </c>
      <c r="C83" s="101" t="s">
        <v>203</v>
      </c>
      <c r="D83" s="99">
        <v>305984</v>
      </c>
      <c r="E83" s="204">
        <v>2.9273274953375568E-2</v>
      </c>
      <c r="F83" s="205">
        <v>9.009009009008917E-3</v>
      </c>
      <c r="G83" s="131">
        <v>1686.1600460808404</v>
      </c>
      <c r="H83" s="204">
        <v>1.2367718036181257</v>
      </c>
      <c r="I83" s="205">
        <v>4.0117468646202248E-2</v>
      </c>
    </row>
    <row r="84" spans="1:255" s="101" customFormat="1" ht="18" hidden="1" customHeight="1">
      <c r="B84" s="94"/>
      <c r="D84" s="99"/>
      <c r="E84" s="204"/>
      <c r="F84" s="205"/>
      <c r="G84" s="131"/>
      <c r="H84" s="204"/>
      <c r="I84" s="205"/>
    </row>
    <row r="85" spans="1:255" s="97" customFormat="1" ht="18" customHeight="1">
      <c r="A85" s="8"/>
      <c r="B85" s="94">
        <v>26</v>
      </c>
      <c r="C85" s="95" t="s">
        <v>101</v>
      </c>
      <c r="D85" s="96">
        <v>75793</v>
      </c>
      <c r="E85" s="203">
        <v>7.2510632207605438E-3</v>
      </c>
      <c r="F85" s="203">
        <v>1.9668778840591372E-2</v>
      </c>
      <c r="G85" s="130">
        <v>1352.5842464343684</v>
      </c>
      <c r="H85" s="203">
        <v>0.99209921495666586</v>
      </c>
      <c r="I85" s="203">
        <v>4.6111877191936657E-2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7" customFormat="1" ht="18" hidden="1" customHeight="1">
      <c r="A86" s="8"/>
      <c r="B86" s="94"/>
      <c r="C86" s="95"/>
      <c r="D86" s="96"/>
      <c r="E86" s="203"/>
      <c r="F86" s="203"/>
      <c r="G86" s="130"/>
      <c r="H86" s="203"/>
      <c r="I86" s="203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7" customFormat="1" ht="18" customHeight="1">
      <c r="A87" s="8"/>
      <c r="B87" s="94">
        <v>51</v>
      </c>
      <c r="C87" s="101" t="s">
        <v>102</v>
      </c>
      <c r="D87" s="99">
        <v>9515</v>
      </c>
      <c r="E87" s="204">
        <v>9.1029338521415664E-4</v>
      </c>
      <c r="F87" s="205">
        <v>2.4881516587677677E-2</v>
      </c>
      <c r="G87" s="131">
        <v>1400.6210972149236</v>
      </c>
      <c r="H87" s="204">
        <v>1.0273334874790701</v>
      </c>
      <c r="I87" s="205">
        <v>5.4174125375731519E-2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7" customFormat="1" ht="18" customHeight="1">
      <c r="A88" s="8"/>
      <c r="B88" s="94">
        <v>52</v>
      </c>
      <c r="C88" s="101" t="s">
        <v>103</v>
      </c>
      <c r="D88" s="99">
        <v>9178</v>
      </c>
      <c r="E88" s="204">
        <v>8.7805283126595162E-4</v>
      </c>
      <c r="F88" s="205">
        <v>2.6851644663235641E-2</v>
      </c>
      <c r="G88" s="131">
        <v>1339.6697809980385</v>
      </c>
      <c r="H88" s="204">
        <v>0.98262665821593531</v>
      </c>
      <c r="I88" s="205">
        <v>4.9697485975838118E-2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7" customFormat="1" ht="18" hidden="1" customHeight="1">
      <c r="A89" s="8"/>
      <c r="B89" s="94"/>
      <c r="C89" s="101"/>
      <c r="D89" s="99"/>
      <c r="E89" s="204"/>
      <c r="F89" s="205"/>
      <c r="G89" s="131"/>
      <c r="H89" s="204"/>
      <c r="I89" s="205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4"/>
      <c r="C90" s="226" t="s">
        <v>45</v>
      </c>
      <c r="D90" s="227">
        <v>10452674</v>
      </c>
      <c r="E90" s="229">
        <v>1</v>
      </c>
      <c r="F90" s="229">
        <v>1.5336695682649504E-2</v>
      </c>
      <c r="G90" s="228">
        <v>1363.3558277671334</v>
      </c>
      <c r="H90" s="229">
        <v>1</v>
      </c>
      <c r="I90" s="229">
        <v>4.4896637445796639E-2</v>
      </c>
    </row>
    <row r="91" spans="1:255" ht="18" customHeight="1">
      <c r="B91" s="107"/>
      <c r="D91" s="87"/>
      <c r="E91" s="108"/>
      <c r="F91" s="108"/>
      <c r="G91" s="109"/>
      <c r="H91" s="108"/>
      <c r="I91" s="108"/>
    </row>
    <row r="92" spans="1:255" ht="18" customHeight="1">
      <c r="B92" s="107"/>
      <c r="D92" s="88"/>
      <c r="E92" s="108"/>
      <c r="G92" s="109"/>
      <c r="H92" s="108"/>
      <c r="I92" s="108"/>
    </row>
    <row r="93" spans="1:255" ht="18" customHeight="1">
      <c r="B93" s="107"/>
      <c r="D93" s="88"/>
      <c r="I93" s="108"/>
    </row>
    <row r="94" spans="1:255" ht="18" customHeight="1">
      <c r="B94" s="107"/>
      <c r="D94" s="88"/>
      <c r="I94" s="108"/>
    </row>
    <row r="95" spans="1:255" ht="18" customHeight="1">
      <c r="B95" s="107"/>
      <c r="D95" s="88"/>
      <c r="I95" s="108"/>
    </row>
    <row r="96" spans="1:255" ht="18" customHeight="1">
      <c r="B96" s="107"/>
      <c r="D96" s="88"/>
      <c r="I96" s="108"/>
    </row>
    <row r="97" spans="2:9" ht="18" customHeight="1">
      <c r="B97" s="110"/>
      <c r="C97" s="111"/>
      <c r="D97" s="112"/>
      <c r="E97" s="111"/>
      <c r="F97" s="111"/>
      <c r="G97" s="111"/>
      <c r="H97" s="111"/>
      <c r="I97" s="111"/>
    </row>
    <row r="98" spans="2:9" ht="18" customHeight="1">
      <c r="B98" s="110"/>
      <c r="C98" s="111"/>
      <c r="D98" s="112"/>
      <c r="E98" s="111"/>
      <c r="F98" s="111"/>
      <c r="G98" s="111"/>
      <c r="H98" s="111"/>
      <c r="I98" s="111"/>
    </row>
    <row r="99" spans="2:9" ht="18" customHeight="1">
      <c r="D99" s="88"/>
    </row>
    <row r="100" spans="2:9" ht="18" customHeight="1">
      <c r="D100" s="88"/>
    </row>
    <row r="101" spans="2:9" ht="18" customHeight="1">
      <c r="D101" s="88"/>
    </row>
    <row r="102" spans="2:9" ht="18" customHeight="1">
      <c r="D102" s="88"/>
    </row>
    <row r="103" spans="2:9" ht="18" customHeight="1">
      <c r="D103" s="88"/>
    </row>
    <row r="104" spans="2:9" ht="18" customHeight="1">
      <c r="D104" s="88"/>
    </row>
    <row r="105" spans="2:9" ht="18" customHeight="1">
      <c r="D105" s="88"/>
    </row>
    <row r="106" spans="2:9" ht="18" customHeight="1">
      <c r="D106" s="88"/>
    </row>
    <row r="107" spans="2:9" ht="18" customHeight="1">
      <c r="D107" s="88"/>
    </row>
    <row r="108" spans="2:9" ht="18" customHeight="1">
      <c r="D108" s="88"/>
    </row>
    <row r="109" spans="2:9" ht="18" customHeight="1">
      <c r="D109" s="88"/>
    </row>
    <row r="110" spans="2:9" ht="18" customHeight="1">
      <c r="D110" s="88"/>
    </row>
    <row r="111" spans="2:9" ht="18" customHeight="1">
      <c r="D111" s="88"/>
    </row>
    <row r="112" spans="2:9" ht="18" customHeight="1">
      <c r="D112" s="88"/>
    </row>
    <row r="113" spans="4:4" ht="18" customHeight="1">
      <c r="D113" s="88"/>
    </row>
    <row r="114" spans="4:4">
      <c r="D114" s="88"/>
    </row>
    <row r="115" spans="4:4">
      <c r="D115" s="88"/>
    </row>
    <row r="116" spans="4:4">
      <c r="D116" s="88"/>
    </row>
    <row r="117" spans="4:4">
      <c r="D117" s="88"/>
    </row>
    <row r="118" spans="4:4">
      <c r="D118" s="88"/>
    </row>
    <row r="119" spans="4:4">
      <c r="D119" s="88"/>
    </row>
    <row r="120" spans="4:4">
      <c r="D120" s="88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ignoredErrors>
    <ignoredError sqref="B5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42" activePane="bottomLeft" state="frozen"/>
      <selection activeCell="Q29" sqref="Q29"/>
      <selection pane="bottomLeft" activeCell="D68" sqref="D68"/>
    </sheetView>
  </sheetViews>
  <sheetFormatPr baseColWidth="10" defaultColWidth="10.28515625" defaultRowHeight="15.75"/>
  <cols>
    <col min="1" max="1" width="2.7109375" style="118" customWidth="1"/>
    <col min="2" max="2" width="7" style="127" customWidth="1"/>
    <col min="3" max="3" width="27.42578125" style="114" customWidth="1"/>
    <col min="4" max="4" width="20.7109375" style="115" customWidth="1"/>
    <col min="5" max="5" width="20.7109375" style="116" customWidth="1"/>
    <col min="6" max="7" width="20.7109375" style="117" customWidth="1"/>
    <col min="8" max="16384" width="10.28515625" style="118"/>
  </cols>
  <sheetData>
    <row r="1" spans="1:10">
      <c r="B1" s="113"/>
    </row>
    <row r="2" spans="1:10" s="114" customFormat="1" ht="22.7" customHeight="1">
      <c r="B2" s="119"/>
      <c r="C2" s="575" t="s">
        <v>152</v>
      </c>
      <c r="D2" s="576"/>
      <c r="E2" s="576"/>
      <c r="F2" s="576"/>
      <c r="G2" s="576"/>
    </row>
    <row r="3" spans="1:10" s="114" customFormat="1" ht="18.95" customHeight="1">
      <c r="A3" s="213"/>
      <c r="B3" s="214"/>
      <c r="C3" s="577" t="s">
        <v>142</v>
      </c>
      <c r="D3" s="578"/>
      <c r="E3" s="578"/>
      <c r="F3" s="578"/>
      <c r="G3" s="578"/>
    </row>
    <row r="4" spans="1:10" ht="19.7" customHeight="1">
      <c r="A4" s="213"/>
      <c r="B4" s="583" t="s">
        <v>157</v>
      </c>
      <c r="C4" s="579" t="str">
        <f>'Pensiones - mínimos'!$B$3</f>
        <v xml:space="preserve">  1 de enero de 2026</v>
      </c>
      <c r="D4" s="581" t="s">
        <v>153</v>
      </c>
      <c r="E4" s="215" t="s">
        <v>154</v>
      </c>
      <c r="F4" s="215"/>
      <c r="G4" s="215"/>
      <c r="I4" s="7" t="s">
        <v>168</v>
      </c>
      <c r="J4" s="7"/>
    </row>
    <row r="5" spans="1:10" ht="19.7" customHeight="1">
      <c r="A5" s="213"/>
      <c r="B5" s="584"/>
      <c r="C5" s="580"/>
      <c r="D5" s="582"/>
      <c r="E5" s="452" t="s">
        <v>4</v>
      </c>
      <c r="F5" s="453" t="s">
        <v>3</v>
      </c>
      <c r="G5" s="471" t="s">
        <v>6</v>
      </c>
    </row>
    <row r="6" spans="1:10">
      <c r="B6" s="120">
        <v>4</v>
      </c>
      <c r="C6" s="463" t="s">
        <v>53</v>
      </c>
      <c r="D6" s="464">
        <v>35188</v>
      </c>
      <c r="E6" s="465">
        <v>0.35538102643856923</v>
      </c>
      <c r="F6" s="466">
        <v>0.21641345917687099</v>
      </c>
      <c r="G6" s="473">
        <v>0.2900835098884611</v>
      </c>
    </row>
    <row r="7" spans="1:10">
      <c r="B7" s="121">
        <v>11</v>
      </c>
      <c r="C7" s="463" t="s">
        <v>54</v>
      </c>
      <c r="D7" s="464">
        <v>65155</v>
      </c>
      <c r="E7" s="465">
        <v>0.34284405931875023</v>
      </c>
      <c r="F7" s="466">
        <v>0.21085175327860284</v>
      </c>
      <c r="G7" s="473">
        <v>0.27384910244070559</v>
      </c>
      <c r="H7" s="114"/>
    </row>
    <row r="8" spans="1:10">
      <c r="B8" s="121">
        <v>14</v>
      </c>
      <c r="C8" s="463" t="s">
        <v>55</v>
      </c>
      <c r="D8" s="464">
        <v>53379</v>
      </c>
      <c r="E8" s="465">
        <v>0.34645291542567014</v>
      </c>
      <c r="F8" s="466">
        <v>0.22058130215454244</v>
      </c>
      <c r="G8" s="473">
        <v>0.28869430713149952</v>
      </c>
      <c r="H8" s="114"/>
    </row>
    <row r="9" spans="1:10">
      <c r="B9" s="121">
        <v>18</v>
      </c>
      <c r="C9" s="463" t="s">
        <v>56</v>
      </c>
      <c r="D9" s="464">
        <v>57808</v>
      </c>
      <c r="E9" s="465">
        <v>0.34074756161885267</v>
      </c>
      <c r="F9" s="466">
        <v>0.21086614341853069</v>
      </c>
      <c r="G9" s="473">
        <v>0.28164814444893765</v>
      </c>
      <c r="H9" s="114"/>
    </row>
    <row r="10" spans="1:10">
      <c r="B10" s="121">
        <v>21</v>
      </c>
      <c r="C10" s="463" t="s">
        <v>57</v>
      </c>
      <c r="D10" s="464">
        <v>28995</v>
      </c>
      <c r="E10" s="465">
        <v>0.34088576037542162</v>
      </c>
      <c r="F10" s="466">
        <v>0.19735443710620207</v>
      </c>
      <c r="G10" s="473">
        <v>0.27036477565178474</v>
      </c>
      <c r="H10" s="114"/>
    </row>
    <row r="11" spans="1:10">
      <c r="B11" s="121">
        <v>23</v>
      </c>
      <c r="C11" s="463" t="s">
        <v>58</v>
      </c>
      <c r="D11" s="464">
        <v>49977</v>
      </c>
      <c r="E11" s="465">
        <v>0.4049895787279732</v>
      </c>
      <c r="F11" s="466">
        <v>0.24425357873210635</v>
      </c>
      <c r="G11" s="473">
        <v>0.32768580139658393</v>
      </c>
      <c r="H11" s="114"/>
    </row>
    <row r="12" spans="1:10">
      <c r="B12" s="121">
        <v>29</v>
      </c>
      <c r="C12" s="463" t="s">
        <v>59</v>
      </c>
      <c r="D12" s="464">
        <v>75202</v>
      </c>
      <c r="E12" s="465">
        <v>0.31787074677507121</v>
      </c>
      <c r="F12" s="466">
        <v>0.17963410861433754</v>
      </c>
      <c r="G12" s="473">
        <v>0.25198955879544155</v>
      </c>
      <c r="H12" s="114"/>
    </row>
    <row r="13" spans="1:10">
      <c r="B13" s="121">
        <v>41</v>
      </c>
      <c r="C13" s="463" t="s">
        <v>60</v>
      </c>
      <c r="D13" s="464">
        <v>107738</v>
      </c>
      <c r="E13" s="465">
        <v>0.31659333434481363</v>
      </c>
      <c r="F13" s="466">
        <v>0.19963439557166771</v>
      </c>
      <c r="G13" s="473">
        <v>0.26134205298254209</v>
      </c>
      <c r="H13" s="114"/>
    </row>
    <row r="14" spans="1:10" s="124" customFormat="1">
      <c r="B14" s="122"/>
      <c r="C14" s="467" t="s">
        <v>52</v>
      </c>
      <c r="D14" s="468">
        <v>473442</v>
      </c>
      <c r="E14" s="469">
        <v>0.33853623304710695</v>
      </c>
      <c r="F14" s="470">
        <v>0.20630303177651893</v>
      </c>
      <c r="G14" s="472">
        <v>0.27528674612487164</v>
      </c>
      <c r="H14" s="123"/>
      <c r="J14" s="118"/>
    </row>
    <row r="15" spans="1:10">
      <c r="B15" s="121">
        <v>22</v>
      </c>
      <c r="C15" s="463" t="s">
        <v>62</v>
      </c>
      <c r="D15" s="464">
        <v>11474</v>
      </c>
      <c r="E15" s="465">
        <v>0.28567363778631383</v>
      </c>
      <c r="F15" s="466">
        <v>0.12590533323578901</v>
      </c>
      <c r="G15" s="473">
        <v>0.20691023190392036</v>
      </c>
      <c r="H15" s="114"/>
    </row>
    <row r="16" spans="1:10">
      <c r="B16" s="121">
        <v>44</v>
      </c>
      <c r="C16" s="463" t="s">
        <v>63</v>
      </c>
      <c r="D16" s="464">
        <v>7448</v>
      </c>
      <c r="E16" s="465">
        <v>0.27039274924471302</v>
      </c>
      <c r="F16" s="466">
        <v>0.14077304048234282</v>
      </c>
      <c r="G16" s="473">
        <v>0.20433470507544582</v>
      </c>
      <c r="H16" s="114"/>
    </row>
    <row r="17" spans="2:10">
      <c r="B17" s="121">
        <v>50</v>
      </c>
      <c r="C17" s="463" t="s">
        <v>64</v>
      </c>
      <c r="D17" s="464">
        <v>36694</v>
      </c>
      <c r="E17" s="465">
        <v>0.22778357181594427</v>
      </c>
      <c r="F17" s="466">
        <v>8.7234734153703281E-2</v>
      </c>
      <c r="G17" s="473">
        <v>0.16127104118138266</v>
      </c>
      <c r="H17" s="114"/>
    </row>
    <row r="18" spans="2:10" s="124" customFormat="1">
      <c r="B18" s="121"/>
      <c r="C18" s="467" t="s">
        <v>61</v>
      </c>
      <c r="D18" s="468">
        <v>55616</v>
      </c>
      <c r="E18" s="469">
        <v>0.2421899966836504</v>
      </c>
      <c r="F18" s="470">
        <v>0.10059314143591012</v>
      </c>
      <c r="G18" s="472">
        <v>0.1741079534426517</v>
      </c>
      <c r="H18" s="123"/>
      <c r="I18" s="412"/>
      <c r="J18" s="118"/>
    </row>
    <row r="19" spans="2:10" s="124" customFormat="1">
      <c r="B19" s="121">
        <v>33</v>
      </c>
      <c r="C19" s="467" t="s">
        <v>65</v>
      </c>
      <c r="D19" s="468">
        <v>42536</v>
      </c>
      <c r="E19" s="469">
        <v>0.19943677873358609</v>
      </c>
      <c r="F19" s="470">
        <v>7.7581238940453032E-2</v>
      </c>
      <c r="G19" s="472">
        <v>0.14020145554266428</v>
      </c>
      <c r="H19" s="123"/>
      <c r="J19" s="118"/>
    </row>
    <row r="20" spans="2:10" s="124" customFormat="1">
      <c r="B20" s="121">
        <v>7</v>
      </c>
      <c r="C20" s="467" t="s">
        <v>205</v>
      </c>
      <c r="D20" s="468">
        <v>32435</v>
      </c>
      <c r="E20" s="469">
        <v>0.19518730180264207</v>
      </c>
      <c r="F20" s="470">
        <v>9.6764578922485564E-2</v>
      </c>
      <c r="G20" s="472">
        <v>0.15069505101377093</v>
      </c>
      <c r="H20" s="123"/>
      <c r="J20" s="118"/>
    </row>
    <row r="21" spans="2:10">
      <c r="B21" s="121">
        <v>35</v>
      </c>
      <c r="C21" s="463" t="s">
        <v>67</v>
      </c>
      <c r="D21" s="464">
        <v>46829</v>
      </c>
      <c r="E21" s="465">
        <v>0.28679612808332172</v>
      </c>
      <c r="F21" s="466">
        <v>0.18156926931781442</v>
      </c>
      <c r="G21" s="473">
        <v>0.23461657932444213</v>
      </c>
      <c r="H21" s="114"/>
    </row>
    <row r="22" spans="2:10">
      <c r="B22" s="121">
        <v>38</v>
      </c>
      <c r="C22" s="463" t="s">
        <v>68</v>
      </c>
      <c r="D22" s="464">
        <v>49550</v>
      </c>
      <c r="E22" s="465">
        <v>0.32788509702288915</v>
      </c>
      <c r="F22" s="466">
        <v>0.2246350850023692</v>
      </c>
      <c r="G22" s="473">
        <v>0.27780425312424661</v>
      </c>
      <c r="H22" s="114"/>
    </row>
    <row r="23" spans="2:10" s="124" customFormat="1">
      <c r="B23" s="121"/>
      <c r="C23" s="467" t="s">
        <v>66</v>
      </c>
      <c r="D23" s="468">
        <v>96379</v>
      </c>
      <c r="E23" s="469">
        <v>0.30640250239015671</v>
      </c>
      <c r="F23" s="470">
        <v>0.20165711605742226</v>
      </c>
      <c r="G23" s="472">
        <v>0.25499720870671844</v>
      </c>
      <c r="H23" s="123"/>
      <c r="J23" s="118"/>
    </row>
    <row r="24" spans="2:10" s="124" customFormat="1">
      <c r="B24" s="121">
        <v>39</v>
      </c>
      <c r="C24" s="467" t="s">
        <v>69</v>
      </c>
      <c r="D24" s="468">
        <v>23820</v>
      </c>
      <c r="E24" s="469">
        <v>0.21561381520292533</v>
      </c>
      <c r="F24" s="470">
        <v>9.8978713956650852E-2</v>
      </c>
      <c r="G24" s="472">
        <v>0.15937374548374147</v>
      </c>
      <c r="H24" s="123"/>
      <c r="J24" s="118"/>
    </row>
    <row r="25" spans="2:10">
      <c r="B25" s="121">
        <v>5</v>
      </c>
      <c r="C25" s="463" t="s">
        <v>71</v>
      </c>
      <c r="D25" s="464">
        <v>12853</v>
      </c>
      <c r="E25" s="465">
        <v>0.40276907001044931</v>
      </c>
      <c r="F25" s="466">
        <v>0.24285916623388887</v>
      </c>
      <c r="G25" s="473">
        <v>0.31876689566230998</v>
      </c>
      <c r="H25" s="114"/>
    </row>
    <row r="26" spans="2:10">
      <c r="B26" s="121">
        <v>9</v>
      </c>
      <c r="C26" s="463" t="s">
        <v>72</v>
      </c>
      <c r="D26" s="464">
        <v>15662</v>
      </c>
      <c r="E26" s="465">
        <v>0.23272061881393996</v>
      </c>
      <c r="F26" s="466">
        <v>9.4455244696137267E-2</v>
      </c>
      <c r="G26" s="473">
        <v>0.1641443783013331</v>
      </c>
      <c r="H26" s="114"/>
    </row>
    <row r="27" spans="2:10">
      <c r="B27" s="121">
        <v>24</v>
      </c>
      <c r="C27" s="463" t="s">
        <v>73</v>
      </c>
      <c r="D27" s="464">
        <v>26975</v>
      </c>
      <c r="E27" s="465">
        <v>0.25713097713097716</v>
      </c>
      <c r="F27" s="466">
        <v>0.12220529561117156</v>
      </c>
      <c r="G27" s="473">
        <v>0.19121034910508594</v>
      </c>
      <c r="H27" s="114"/>
    </row>
    <row r="28" spans="2:10">
      <c r="B28" s="121">
        <v>34</v>
      </c>
      <c r="C28" s="463" t="s">
        <v>74</v>
      </c>
      <c r="D28" s="464">
        <v>9597</v>
      </c>
      <c r="E28" s="465">
        <v>0.29468487588816095</v>
      </c>
      <c r="F28" s="466">
        <v>0.14030333493596747</v>
      </c>
      <c r="G28" s="473">
        <v>0.2154063699414181</v>
      </c>
      <c r="H28" s="114"/>
    </row>
    <row r="29" spans="2:10">
      <c r="B29" s="121">
        <v>37</v>
      </c>
      <c r="C29" s="463" t="s">
        <v>75</v>
      </c>
      <c r="D29" s="464">
        <v>24268</v>
      </c>
      <c r="E29" s="465">
        <v>0.35455393669705015</v>
      </c>
      <c r="F29" s="466">
        <v>0.22543545693151992</v>
      </c>
      <c r="G29" s="473">
        <v>0.28990908982307756</v>
      </c>
      <c r="H29" s="114"/>
    </row>
    <row r="30" spans="2:10">
      <c r="B30" s="121">
        <v>40</v>
      </c>
      <c r="C30" s="463" t="s">
        <v>76</v>
      </c>
      <c r="D30" s="464">
        <v>8451</v>
      </c>
      <c r="E30" s="465">
        <v>0.3202501256211267</v>
      </c>
      <c r="F30" s="466">
        <v>0.14942212438084754</v>
      </c>
      <c r="G30" s="473">
        <v>0.23422299825392867</v>
      </c>
      <c r="H30" s="114"/>
    </row>
    <row r="31" spans="2:10">
      <c r="B31" s="121">
        <v>42</v>
      </c>
      <c r="C31" s="463" t="s">
        <v>77</v>
      </c>
      <c r="D31" s="464">
        <v>4658</v>
      </c>
      <c r="E31" s="465">
        <v>0.27474886236799173</v>
      </c>
      <c r="F31" s="466">
        <v>0.12720293142558017</v>
      </c>
      <c r="G31" s="473">
        <v>0.20156648924661388</v>
      </c>
      <c r="H31" s="114"/>
    </row>
    <row r="32" spans="2:10">
      <c r="B32" s="121">
        <v>47</v>
      </c>
      <c r="C32" s="463" t="s">
        <v>78</v>
      </c>
      <c r="D32" s="464">
        <v>23107</v>
      </c>
      <c r="E32" s="465">
        <v>0.25879835390946504</v>
      </c>
      <c r="F32" s="466">
        <v>0.11443757457424883</v>
      </c>
      <c r="G32" s="473">
        <v>0.18443843139133004</v>
      </c>
      <c r="H32" s="114"/>
    </row>
    <row r="33" spans="2:10">
      <c r="B33" s="121">
        <v>49</v>
      </c>
      <c r="C33" s="463" t="s">
        <v>79</v>
      </c>
      <c r="D33" s="464">
        <v>16802</v>
      </c>
      <c r="E33" s="465">
        <v>0.42127913417699947</v>
      </c>
      <c r="F33" s="466">
        <v>0.28448595054922449</v>
      </c>
      <c r="G33" s="473">
        <v>0.35168285331547222</v>
      </c>
      <c r="H33" s="114"/>
    </row>
    <row r="34" spans="2:10" s="124" customFormat="1">
      <c r="B34" s="121"/>
      <c r="C34" s="467" t="s">
        <v>70</v>
      </c>
      <c r="D34" s="468">
        <v>142373</v>
      </c>
      <c r="E34" s="469">
        <v>0.29436380403749463</v>
      </c>
      <c r="F34" s="470">
        <v>0.15331892694213434</v>
      </c>
      <c r="G34" s="472">
        <v>0.22339222027135378</v>
      </c>
      <c r="H34" s="123"/>
      <c r="J34" s="118"/>
    </row>
    <row r="35" spans="2:10">
      <c r="B35" s="121">
        <v>2</v>
      </c>
      <c r="C35" s="463" t="s">
        <v>81</v>
      </c>
      <c r="D35" s="464">
        <v>25349</v>
      </c>
      <c r="E35" s="465">
        <v>0.41005327141100945</v>
      </c>
      <c r="F35" s="466">
        <v>0.25483139420232698</v>
      </c>
      <c r="G35" s="473">
        <v>0.32846554539093475</v>
      </c>
      <c r="H35" s="114"/>
    </row>
    <row r="36" spans="2:10">
      <c r="B36" s="121">
        <v>13</v>
      </c>
      <c r="C36" s="463" t="s">
        <v>82</v>
      </c>
      <c r="D36" s="464">
        <v>35241</v>
      </c>
      <c r="E36" s="465">
        <v>0.43014478406137852</v>
      </c>
      <c r="F36" s="466">
        <v>0.24891419079095362</v>
      </c>
      <c r="G36" s="473">
        <v>0.33159573567187633</v>
      </c>
      <c r="H36" s="114"/>
    </row>
    <row r="37" spans="2:10">
      <c r="B37" s="121">
        <v>16</v>
      </c>
      <c r="C37" s="463" t="s">
        <v>83</v>
      </c>
      <c r="D37" s="464">
        <v>17098</v>
      </c>
      <c r="E37" s="465">
        <v>0.44696155822317718</v>
      </c>
      <c r="F37" s="466">
        <v>0.30443572843799283</v>
      </c>
      <c r="G37" s="473">
        <v>0.37056783701777202</v>
      </c>
      <c r="H37" s="114"/>
    </row>
    <row r="38" spans="2:10">
      <c r="B38" s="121">
        <v>19</v>
      </c>
      <c r="C38" s="463" t="s">
        <v>84</v>
      </c>
      <c r="D38" s="464">
        <v>8448</v>
      </c>
      <c r="E38" s="465">
        <v>0.26039590806430185</v>
      </c>
      <c r="F38" s="466">
        <v>0.10313253012048193</v>
      </c>
      <c r="G38" s="473">
        <v>0.17792380109938713</v>
      </c>
      <c r="H38" s="114"/>
    </row>
    <row r="39" spans="2:10">
      <c r="B39" s="121">
        <v>45</v>
      </c>
      <c r="C39" s="463" t="s">
        <v>85</v>
      </c>
      <c r="D39" s="464">
        <v>37624</v>
      </c>
      <c r="E39" s="465">
        <v>0.3946670719556884</v>
      </c>
      <c r="F39" s="466">
        <v>0.20306022139590546</v>
      </c>
      <c r="G39" s="473">
        <v>0.29073936696340258</v>
      </c>
      <c r="H39" s="114"/>
    </row>
    <row r="40" spans="2:10" s="126" customFormat="1">
      <c r="B40" s="121"/>
      <c r="C40" s="467" t="s">
        <v>80</v>
      </c>
      <c r="D40" s="468">
        <v>123760</v>
      </c>
      <c r="E40" s="469">
        <v>0.39663724521768684</v>
      </c>
      <c r="F40" s="470">
        <v>0.22491876011201709</v>
      </c>
      <c r="G40" s="472">
        <v>0.30446762448336939</v>
      </c>
      <c r="H40" s="125"/>
      <c r="J40" s="118"/>
    </row>
    <row r="41" spans="2:10">
      <c r="B41" s="121">
        <v>8</v>
      </c>
      <c r="C41" s="463" t="s">
        <v>87</v>
      </c>
      <c r="D41" s="464">
        <v>172002</v>
      </c>
      <c r="E41" s="465">
        <v>0.17107559810612791</v>
      </c>
      <c r="F41" s="466">
        <v>6.9621637755162613E-2</v>
      </c>
      <c r="G41" s="473">
        <v>0.12692965891002636</v>
      </c>
      <c r="H41" s="114"/>
    </row>
    <row r="42" spans="2:10">
      <c r="B42" s="121">
        <v>17</v>
      </c>
      <c r="C42" s="463" t="s">
        <v>209</v>
      </c>
      <c r="D42" s="464">
        <v>24377</v>
      </c>
      <c r="E42" s="465">
        <v>0.18398306949260862</v>
      </c>
      <c r="F42" s="466">
        <v>8.8649576651449527E-2</v>
      </c>
      <c r="G42" s="473">
        <v>0.14145042243060069</v>
      </c>
      <c r="H42" s="114"/>
    </row>
    <row r="43" spans="2:10">
      <c r="B43" s="121">
        <v>25</v>
      </c>
      <c r="C43" s="463" t="s">
        <v>206</v>
      </c>
      <c r="D43" s="464">
        <v>19214</v>
      </c>
      <c r="E43" s="465">
        <v>0.24332380851589233</v>
      </c>
      <c r="F43" s="466">
        <v>0.11262600020783539</v>
      </c>
      <c r="G43" s="473">
        <v>0.18332395118739803</v>
      </c>
      <c r="H43" s="114"/>
    </row>
    <row r="44" spans="2:10">
      <c r="B44" s="121">
        <v>43</v>
      </c>
      <c r="C44" s="463" t="s">
        <v>88</v>
      </c>
      <c r="D44" s="464">
        <v>30731</v>
      </c>
      <c r="E44" s="465">
        <v>0.22380691724445526</v>
      </c>
      <c r="F44" s="466">
        <v>9.9314714694032163E-2</v>
      </c>
      <c r="G44" s="473">
        <v>0.16542498788824891</v>
      </c>
      <c r="H44" s="114"/>
    </row>
    <row r="45" spans="2:10" s="126" customFormat="1">
      <c r="B45" s="121"/>
      <c r="C45" s="467" t="s">
        <v>86</v>
      </c>
      <c r="D45" s="468">
        <v>246324</v>
      </c>
      <c r="E45" s="469">
        <v>0.18143771323081526</v>
      </c>
      <c r="F45" s="470">
        <v>7.7253202825670497E-2</v>
      </c>
      <c r="G45" s="472">
        <v>0.13549085484584261</v>
      </c>
      <c r="H45" s="125"/>
      <c r="J45" s="118"/>
    </row>
    <row r="46" spans="2:10">
      <c r="B46" s="121">
        <v>3</v>
      </c>
      <c r="C46" s="463" t="s">
        <v>201</v>
      </c>
      <c r="D46" s="464">
        <v>89375</v>
      </c>
      <c r="E46" s="465">
        <v>0.31157279575369273</v>
      </c>
      <c r="F46" s="466">
        <v>0.18802853327880092</v>
      </c>
      <c r="G46" s="473">
        <v>0.25334701525326198</v>
      </c>
      <c r="H46" s="114"/>
    </row>
    <row r="47" spans="2:10">
      <c r="B47" s="121">
        <v>12</v>
      </c>
      <c r="C47" s="463" t="s">
        <v>208</v>
      </c>
      <c r="D47" s="464">
        <v>29385</v>
      </c>
      <c r="E47" s="465">
        <v>0.27454267085500095</v>
      </c>
      <c r="F47" s="466">
        <v>0.12777992795260354</v>
      </c>
      <c r="G47" s="473">
        <v>0.2055685753261744</v>
      </c>
      <c r="H47" s="114"/>
    </row>
    <row r="48" spans="2:10">
      <c r="B48" s="121">
        <v>46</v>
      </c>
      <c r="C48" s="463" t="s">
        <v>90</v>
      </c>
      <c r="D48" s="464">
        <v>124317</v>
      </c>
      <c r="E48" s="465">
        <v>0.28465415849901987</v>
      </c>
      <c r="F48" s="466">
        <v>0.13559371864744382</v>
      </c>
      <c r="G48" s="473">
        <v>0.21462940486898693</v>
      </c>
      <c r="H48" s="114"/>
    </row>
    <row r="49" spans="2:10" s="126" customFormat="1">
      <c r="B49" s="121"/>
      <c r="C49" s="467" t="s">
        <v>89</v>
      </c>
      <c r="D49" s="468">
        <v>243077</v>
      </c>
      <c r="E49" s="469">
        <v>0.2921264447555002</v>
      </c>
      <c r="F49" s="470">
        <v>0.15179993155928134</v>
      </c>
      <c r="G49" s="472">
        <v>0.22613097115278169</v>
      </c>
      <c r="H49" s="125"/>
      <c r="J49" s="118"/>
    </row>
    <row r="50" spans="2:10">
      <c r="B50" s="121">
        <v>6</v>
      </c>
      <c r="C50" s="463" t="s">
        <v>92</v>
      </c>
      <c r="D50" s="464">
        <v>56880</v>
      </c>
      <c r="E50" s="465">
        <v>0.45532278133047832</v>
      </c>
      <c r="F50" s="466">
        <v>0.33159330262179126</v>
      </c>
      <c r="G50" s="473">
        <v>0.39027067823939071</v>
      </c>
      <c r="H50" s="114"/>
    </row>
    <row r="51" spans="2:10">
      <c r="B51" s="121">
        <v>10</v>
      </c>
      <c r="C51" s="463" t="s">
        <v>93</v>
      </c>
      <c r="D51" s="464">
        <v>34583</v>
      </c>
      <c r="E51" s="465">
        <v>0.4067487906621492</v>
      </c>
      <c r="F51" s="466">
        <v>0.27429955719703741</v>
      </c>
      <c r="G51" s="473">
        <v>0.3409812466723196</v>
      </c>
      <c r="H51" s="114"/>
    </row>
    <row r="52" spans="2:10" s="126" customFormat="1">
      <c r="B52" s="121"/>
      <c r="C52" s="467" t="s">
        <v>91</v>
      </c>
      <c r="D52" s="468">
        <v>91463</v>
      </c>
      <c r="E52" s="469">
        <v>0.43468492831526306</v>
      </c>
      <c r="F52" s="470">
        <v>0.30887170441301542</v>
      </c>
      <c r="G52" s="472">
        <v>0.37004535395097243</v>
      </c>
      <c r="H52" s="125"/>
      <c r="J52" s="118"/>
    </row>
    <row r="53" spans="2:10">
      <c r="B53" s="121">
        <v>15</v>
      </c>
      <c r="C53" s="463" t="s">
        <v>200</v>
      </c>
      <c r="D53" s="464">
        <v>74975</v>
      </c>
      <c r="E53" s="465">
        <v>0.314</v>
      </c>
      <c r="F53" s="466">
        <v>0.153</v>
      </c>
      <c r="G53" s="473">
        <v>0.24</v>
      </c>
      <c r="H53" s="114"/>
    </row>
    <row r="54" spans="2:10">
      <c r="B54" s="121">
        <v>27</v>
      </c>
      <c r="C54" s="463" t="s">
        <v>95</v>
      </c>
      <c r="D54" s="464">
        <v>31689</v>
      </c>
      <c r="E54" s="465">
        <v>0.32453931647234296</v>
      </c>
      <c r="F54" s="466">
        <v>0.22653190395189682</v>
      </c>
      <c r="G54" s="473">
        <v>0.28065467492095542</v>
      </c>
      <c r="H54" s="114"/>
    </row>
    <row r="55" spans="2:10">
      <c r="B55" s="121">
        <v>32</v>
      </c>
      <c r="C55" s="463" t="s">
        <v>207</v>
      </c>
      <c r="D55" s="464">
        <v>32840</v>
      </c>
      <c r="E55" s="465">
        <v>0.36355303724689608</v>
      </c>
      <c r="F55" s="466">
        <v>0.22267778877421179</v>
      </c>
      <c r="G55" s="473">
        <v>0.29986485992914275</v>
      </c>
      <c r="H55" s="114"/>
    </row>
    <row r="56" spans="2:10">
      <c r="B56" s="121">
        <v>36</v>
      </c>
      <c r="C56" s="463" t="s">
        <v>96</v>
      </c>
      <c r="D56" s="464">
        <v>58380</v>
      </c>
      <c r="E56" s="465">
        <v>0.30495331075831539</v>
      </c>
      <c r="F56" s="466">
        <v>0.14194563856074197</v>
      </c>
      <c r="G56" s="473">
        <v>0.22929546043691038</v>
      </c>
      <c r="H56" s="114"/>
    </row>
    <row r="57" spans="2:10" s="126" customFormat="1">
      <c r="B57" s="121"/>
      <c r="C57" s="467" t="s">
        <v>94</v>
      </c>
      <c r="D57" s="468">
        <v>197884</v>
      </c>
      <c r="E57" s="469">
        <v>0.31967226527344345</v>
      </c>
      <c r="F57" s="470">
        <v>0.16920943518431381</v>
      </c>
      <c r="G57" s="472">
        <v>0.25078034605163274</v>
      </c>
      <c r="H57" s="125"/>
      <c r="I57" s="413"/>
      <c r="J57" s="118"/>
    </row>
    <row r="58" spans="2:10" s="126" customFormat="1">
      <c r="B58" s="121">
        <v>28</v>
      </c>
      <c r="C58" s="467" t="s">
        <v>97</v>
      </c>
      <c r="D58" s="468">
        <v>176669</v>
      </c>
      <c r="E58" s="469">
        <v>0.19006645059971453</v>
      </c>
      <c r="F58" s="470">
        <v>7.392672172866066E-2</v>
      </c>
      <c r="G58" s="472">
        <v>0.13680869286441094</v>
      </c>
      <c r="H58" s="125"/>
      <c r="J58" s="118"/>
    </row>
    <row r="59" spans="2:10" s="126" customFormat="1">
      <c r="B59" s="121">
        <v>30</v>
      </c>
      <c r="C59" s="467" t="s">
        <v>98</v>
      </c>
      <c r="D59" s="468">
        <v>70104</v>
      </c>
      <c r="E59" s="469">
        <v>0.33351305110454543</v>
      </c>
      <c r="F59" s="470">
        <v>0.18024661324900032</v>
      </c>
      <c r="G59" s="472">
        <v>0.25902183270582935</v>
      </c>
      <c r="H59" s="125"/>
      <c r="J59" s="118"/>
    </row>
    <row r="60" spans="2:10" s="126" customFormat="1">
      <c r="B60" s="121">
        <v>31</v>
      </c>
      <c r="C60" s="467" t="s">
        <v>99</v>
      </c>
      <c r="D60" s="468">
        <v>20344</v>
      </c>
      <c r="E60" s="469">
        <v>0.20075167293060775</v>
      </c>
      <c r="F60" s="470">
        <v>6.9093364941974253E-2</v>
      </c>
      <c r="G60" s="472">
        <v>0.1366120952470487</v>
      </c>
      <c r="H60" s="125"/>
      <c r="J60" s="118"/>
    </row>
    <row r="61" spans="2:10">
      <c r="B61" s="121">
        <v>1</v>
      </c>
      <c r="C61" s="463" t="s">
        <v>202</v>
      </c>
      <c r="D61" s="464">
        <v>7976</v>
      </c>
      <c r="E61" s="465">
        <v>0.13966058218629046</v>
      </c>
      <c r="F61" s="466">
        <v>4.5449045279639895E-2</v>
      </c>
      <c r="G61" s="473">
        <v>9.3852960557281373E-2</v>
      </c>
      <c r="H61" s="114"/>
    </row>
    <row r="62" spans="2:10">
      <c r="B62" s="121">
        <v>20</v>
      </c>
      <c r="C62" s="463" t="s">
        <v>204</v>
      </c>
      <c r="D62" s="464">
        <v>17585</v>
      </c>
      <c r="E62" s="465">
        <v>0.13037450605000331</v>
      </c>
      <c r="F62" s="466">
        <v>4.0893325069858974E-2</v>
      </c>
      <c r="G62" s="473">
        <v>8.8811337144704142E-2</v>
      </c>
      <c r="H62" s="114"/>
    </row>
    <row r="63" spans="2:10">
      <c r="B63" s="121">
        <v>48</v>
      </c>
      <c r="C63" s="463" t="s">
        <v>203</v>
      </c>
      <c r="D63" s="464">
        <v>32666</v>
      </c>
      <c r="E63" s="465">
        <v>0.15535238238275823</v>
      </c>
      <c r="F63" s="466">
        <v>5.363067346170948E-2</v>
      </c>
      <c r="G63" s="473">
        <v>0.10675721606358503</v>
      </c>
      <c r="H63" s="114"/>
    </row>
    <row r="64" spans="2:10" s="126" customFormat="1">
      <c r="B64" s="121">
        <v>16</v>
      </c>
      <c r="C64" s="467" t="s">
        <v>155</v>
      </c>
      <c r="D64" s="468">
        <v>58227</v>
      </c>
      <c r="E64" s="469">
        <v>0.1445811550466245</v>
      </c>
      <c r="F64" s="470">
        <v>4.8229371289945144E-2</v>
      </c>
      <c r="G64" s="472">
        <v>9.8862085124589966E-2</v>
      </c>
      <c r="H64" s="125"/>
      <c r="J64" s="118"/>
    </row>
    <row r="65" spans="2:10" s="126" customFormat="1">
      <c r="B65" s="121">
        <v>26</v>
      </c>
      <c r="C65" s="467" t="s">
        <v>151</v>
      </c>
      <c r="D65" s="468">
        <v>14170</v>
      </c>
      <c r="E65" s="469">
        <v>0.25553967119370979</v>
      </c>
      <c r="F65" s="470">
        <v>0.11357181867831787</v>
      </c>
      <c r="G65" s="472">
        <v>0.18695657910361116</v>
      </c>
      <c r="H65" s="125"/>
      <c r="J65" s="118"/>
    </row>
    <row r="66" spans="2:10">
      <c r="B66" s="121">
        <v>51</v>
      </c>
      <c r="C66" s="463" t="s">
        <v>102</v>
      </c>
      <c r="D66" s="464">
        <v>2024</v>
      </c>
      <c r="E66" s="465">
        <v>0.26511156186612578</v>
      </c>
      <c r="F66" s="466">
        <v>0.15637949836423118</v>
      </c>
      <c r="G66" s="473">
        <v>0.21271676300578035</v>
      </c>
      <c r="H66" s="114"/>
    </row>
    <row r="67" spans="2:10">
      <c r="B67" s="121">
        <v>52</v>
      </c>
      <c r="C67" s="463" t="s">
        <v>103</v>
      </c>
      <c r="D67" s="464">
        <v>2340</v>
      </c>
      <c r="E67" s="465">
        <v>0.30060163300386766</v>
      </c>
      <c r="F67" s="466">
        <v>0.20800176834659592</v>
      </c>
      <c r="G67" s="473">
        <v>0.25495750708215298</v>
      </c>
      <c r="H67" s="114"/>
    </row>
    <row r="68" spans="2:10" ht="18.600000000000001" customHeight="1">
      <c r="B68" s="268"/>
      <c r="C68" s="474" t="s">
        <v>45</v>
      </c>
      <c r="D68" s="475">
        <f>'Pensiones - mínimos'!$C$14</f>
        <v>2112987</v>
      </c>
      <c r="E68" s="469">
        <f>'Pensiones - mínimos'!E14</f>
        <v>0.25979999999999998</v>
      </c>
      <c r="F68" s="470">
        <f>'Pensiones - mínimos'!F14</f>
        <v>0.13769999999999999</v>
      </c>
      <c r="G68" s="269">
        <f>'Pensiones - mínimos'!G14</f>
        <v>0.2021</v>
      </c>
    </row>
    <row r="69" spans="2:10">
      <c r="C69" s="128"/>
      <c r="D69" s="153"/>
      <c r="E69" s="159"/>
      <c r="F69" s="154"/>
      <c r="G69" s="149"/>
      <c r="H69" s="154"/>
      <c r="I69" s="149"/>
      <c r="J69" s="149"/>
    </row>
    <row r="70" spans="2:10">
      <c r="F70" s="188"/>
      <c r="G70" s="188"/>
      <c r="H70" s="114"/>
      <c r="I70" s="114"/>
      <c r="J70" s="114"/>
    </row>
    <row r="71" spans="2:10">
      <c r="F71" s="188"/>
      <c r="G71" s="188"/>
      <c r="H71" s="114"/>
      <c r="I71" s="114"/>
      <c r="J71" s="114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58" activePane="bottomLeft" state="frozen"/>
      <selection pane="bottomLeft" activeCell="P77" sqref="P77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9" width="13.7109375" style="84" customWidth="1"/>
    <col min="10" max="10" width="1.85546875" style="84" customWidth="1"/>
    <col min="11" max="11" width="11.42578125" style="84"/>
    <col min="12" max="12" width="25.42578125" style="84" bestFit="1" customWidth="1"/>
    <col min="13" max="16384" width="11.42578125" style="84"/>
  </cols>
  <sheetData>
    <row r="1" spans="1:226" s="1" customFormat="1" ht="12.2" customHeight="1">
      <c r="B1" s="6"/>
    </row>
    <row r="2" spans="1:226" s="1" customFormat="1" ht="12.95" customHeight="1">
      <c r="B2" s="574" t="s">
        <v>181</v>
      </c>
      <c r="C2" s="574"/>
      <c r="D2" s="574"/>
      <c r="E2" s="574"/>
      <c r="F2" s="574"/>
      <c r="G2" s="574"/>
      <c r="H2" s="574"/>
      <c r="I2" s="574"/>
      <c r="K2" s="7" t="s">
        <v>168</v>
      </c>
    </row>
    <row r="3" spans="1:226" s="92" customFormat="1" ht="18.75">
      <c r="B3" s="6"/>
      <c r="D3" s="89"/>
      <c r="E3" s="90"/>
      <c r="F3" s="89"/>
      <c r="G3" s="89"/>
      <c r="H3" s="89"/>
      <c r="I3" s="89"/>
    </row>
    <row r="4" spans="1:226" s="2" customFormat="1" ht="15.75" customHeight="1">
      <c r="B4" s="6"/>
      <c r="C4" s="91"/>
      <c r="D4" s="89"/>
      <c r="E4" s="90"/>
      <c r="F4" s="89"/>
      <c r="G4" s="89"/>
      <c r="H4" s="89"/>
      <c r="I4" s="89"/>
    </row>
    <row r="5" spans="1:226" s="92" customFormat="1" ht="18.75">
      <c r="A5" s="216"/>
      <c r="B5" s="587" t="s">
        <v>239</v>
      </c>
      <c r="C5" s="588"/>
      <c r="D5" s="588"/>
      <c r="E5" s="588"/>
      <c r="F5" s="588"/>
      <c r="G5" s="588"/>
      <c r="H5" s="588"/>
      <c r="I5" s="589"/>
    </row>
    <row r="6" spans="1:226" ht="2.4500000000000002" customHeight="1">
      <c r="A6" s="217"/>
      <c r="B6" s="590"/>
      <c r="C6" s="591"/>
      <c r="D6" s="591"/>
      <c r="E6" s="591"/>
      <c r="F6" s="591"/>
      <c r="G6" s="591"/>
      <c r="H6" s="591"/>
      <c r="I6" s="592"/>
    </row>
    <row r="7" spans="1:226" ht="52.5" customHeight="1">
      <c r="A7" s="217"/>
      <c r="B7" s="219" t="s">
        <v>157</v>
      </c>
      <c r="C7" s="220" t="s">
        <v>47</v>
      </c>
      <c r="D7" s="219" t="s">
        <v>175</v>
      </c>
      <c r="E7" s="221" t="s">
        <v>176</v>
      </c>
      <c r="F7" s="219" t="s">
        <v>177</v>
      </c>
      <c r="G7" s="219" t="s">
        <v>178</v>
      </c>
      <c r="H7" s="219" t="s">
        <v>179</v>
      </c>
      <c r="I7" s="219" t="s">
        <v>180</v>
      </c>
    </row>
    <row r="8" spans="1:226" ht="6.75" customHeight="1">
      <c r="B8" s="287"/>
      <c r="C8" s="288"/>
      <c r="D8" s="288"/>
      <c r="E8" s="289"/>
      <c r="F8" s="288"/>
      <c r="G8" s="288"/>
      <c r="H8" s="288"/>
      <c r="I8" s="288"/>
    </row>
    <row r="9" spans="1:226" s="97" customFormat="1" ht="18" customHeight="1">
      <c r="A9" s="8"/>
      <c r="B9" s="94"/>
      <c r="C9" s="95" t="s">
        <v>52</v>
      </c>
      <c r="D9" s="96">
        <v>240354</v>
      </c>
      <c r="E9" s="96">
        <v>84.101662513928446</v>
      </c>
      <c r="F9" s="96">
        <v>43786</v>
      </c>
      <c r="G9" s="96">
        <v>113039</v>
      </c>
      <c r="H9" s="96">
        <v>54196</v>
      </c>
      <c r="I9" s="96">
        <v>29332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0" customFormat="1" ht="18" customHeight="1">
      <c r="B10" s="94">
        <v>4</v>
      </c>
      <c r="C10" s="98" t="s">
        <v>53</v>
      </c>
      <c r="D10" s="99">
        <v>16950</v>
      </c>
      <c r="E10" s="99">
        <v>84.396385250737438</v>
      </c>
      <c r="F10" s="99">
        <v>3100</v>
      </c>
      <c r="G10" s="99">
        <v>7623</v>
      </c>
      <c r="H10" s="99">
        <v>4023</v>
      </c>
      <c r="I10" s="99">
        <v>2203</v>
      </c>
    </row>
    <row r="11" spans="1:226" s="101" customFormat="1" ht="18" customHeight="1">
      <c r="B11" s="94">
        <v>11</v>
      </c>
      <c r="C11" s="98" t="s">
        <v>54</v>
      </c>
      <c r="D11" s="99">
        <v>29215</v>
      </c>
      <c r="E11" s="99">
        <v>84.306662673284279</v>
      </c>
      <c r="F11" s="99">
        <v>6061</v>
      </c>
      <c r="G11" s="99">
        <v>12629</v>
      </c>
      <c r="H11" s="99">
        <v>6297</v>
      </c>
      <c r="I11" s="99">
        <v>4228</v>
      </c>
    </row>
    <row r="12" spans="1:226" s="101" customFormat="1" ht="18" customHeight="1">
      <c r="B12" s="94">
        <v>14</v>
      </c>
      <c r="C12" s="98" t="s">
        <v>55</v>
      </c>
      <c r="D12" s="99">
        <v>29853</v>
      </c>
      <c r="E12" s="99">
        <v>84.715767929521348</v>
      </c>
      <c r="F12" s="99">
        <v>4522</v>
      </c>
      <c r="G12" s="99">
        <v>15128</v>
      </c>
      <c r="H12" s="99">
        <v>6841</v>
      </c>
      <c r="I12" s="99">
        <v>3362</v>
      </c>
    </row>
    <row r="13" spans="1:226" s="101" customFormat="1" ht="18" customHeight="1">
      <c r="B13" s="94">
        <v>18</v>
      </c>
      <c r="C13" s="98" t="s">
        <v>56</v>
      </c>
      <c r="D13" s="99">
        <v>28712</v>
      </c>
      <c r="E13" s="99">
        <v>84.456390359431609</v>
      </c>
      <c r="F13" s="99">
        <v>5125</v>
      </c>
      <c r="G13" s="99">
        <v>13295</v>
      </c>
      <c r="H13" s="99">
        <v>6660</v>
      </c>
      <c r="I13" s="99">
        <v>3632</v>
      </c>
    </row>
    <row r="14" spans="1:226" s="101" customFormat="1" ht="18" customHeight="1">
      <c r="B14" s="94">
        <v>21</v>
      </c>
      <c r="C14" s="98" t="s">
        <v>57</v>
      </c>
      <c r="D14" s="99">
        <v>15945</v>
      </c>
      <c r="E14" s="99">
        <v>83.477826904985932</v>
      </c>
      <c r="F14" s="99">
        <v>2873</v>
      </c>
      <c r="G14" s="99">
        <v>7681</v>
      </c>
      <c r="H14" s="99">
        <v>3581</v>
      </c>
      <c r="I14" s="99">
        <v>1810</v>
      </c>
    </row>
    <row r="15" spans="1:226" s="101" customFormat="1" ht="18" customHeight="1">
      <c r="B15" s="94">
        <v>23</v>
      </c>
      <c r="C15" s="98" t="s">
        <v>58</v>
      </c>
      <c r="D15" s="99">
        <v>22804</v>
      </c>
      <c r="E15" s="99">
        <v>86.059210226276093</v>
      </c>
      <c r="F15" s="99">
        <v>3546</v>
      </c>
      <c r="G15" s="99">
        <v>10918</v>
      </c>
      <c r="H15" s="99">
        <v>5439</v>
      </c>
      <c r="I15" s="99">
        <v>2901</v>
      </c>
    </row>
    <row r="16" spans="1:226" s="101" customFormat="1" ht="18" customHeight="1">
      <c r="B16" s="94">
        <v>29</v>
      </c>
      <c r="C16" s="98" t="s">
        <v>59</v>
      </c>
      <c r="D16" s="99">
        <v>41226</v>
      </c>
      <c r="E16" s="99">
        <v>81.811715179740986</v>
      </c>
      <c r="F16" s="99">
        <v>8124</v>
      </c>
      <c r="G16" s="99">
        <v>19501</v>
      </c>
      <c r="H16" s="99">
        <v>9047</v>
      </c>
      <c r="I16" s="99">
        <v>4554</v>
      </c>
    </row>
    <row r="17" spans="1:428" s="101" customFormat="1" ht="18" customHeight="1">
      <c r="B17" s="94">
        <v>41</v>
      </c>
      <c r="C17" s="98" t="s">
        <v>60</v>
      </c>
      <c r="D17" s="99">
        <v>55649</v>
      </c>
      <c r="E17" s="99">
        <v>83.589341587449923</v>
      </c>
      <c r="F17" s="99">
        <v>10435</v>
      </c>
      <c r="G17" s="99">
        <v>26264</v>
      </c>
      <c r="H17" s="99">
        <v>12308</v>
      </c>
      <c r="I17" s="99">
        <v>6642</v>
      </c>
    </row>
    <row r="18" spans="1:428" s="102" customFormat="1" ht="18" customHeight="1">
      <c r="A18" s="8"/>
      <c r="B18" s="94"/>
      <c r="C18" s="95" t="s">
        <v>61</v>
      </c>
      <c r="D18" s="96">
        <v>40337</v>
      </c>
      <c r="E18" s="96">
        <v>73.686445802941719</v>
      </c>
      <c r="F18" s="96">
        <v>10806</v>
      </c>
      <c r="G18" s="96">
        <v>21409</v>
      </c>
      <c r="H18" s="96">
        <v>5807</v>
      </c>
      <c r="I18" s="96">
        <v>2315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0" customFormat="1" ht="18" customHeight="1">
      <c r="B19" s="94">
        <v>22</v>
      </c>
      <c r="C19" s="98" t="s">
        <v>62</v>
      </c>
      <c r="D19" s="99">
        <v>7350</v>
      </c>
      <c r="E19" s="99">
        <v>72.881383673469372</v>
      </c>
      <c r="F19" s="99">
        <v>1917</v>
      </c>
      <c r="G19" s="99">
        <v>3943</v>
      </c>
      <c r="H19" s="99">
        <v>1093</v>
      </c>
      <c r="I19" s="99">
        <v>397</v>
      </c>
    </row>
    <row r="20" spans="1:428" s="101" customFormat="1" ht="18" customHeight="1">
      <c r="B20" s="94">
        <v>40</v>
      </c>
      <c r="C20" s="98" t="s">
        <v>63</v>
      </c>
      <c r="D20" s="99">
        <v>4707</v>
      </c>
      <c r="E20" s="99">
        <v>75.890569364775871</v>
      </c>
      <c r="F20" s="99">
        <v>1015</v>
      </c>
      <c r="G20" s="99">
        <v>2651</v>
      </c>
      <c r="H20" s="99">
        <v>748</v>
      </c>
      <c r="I20" s="99">
        <v>293</v>
      </c>
    </row>
    <row r="21" spans="1:428" s="101" customFormat="1" ht="18" customHeight="1">
      <c r="B21" s="94">
        <v>50</v>
      </c>
      <c r="C21" s="101" t="s">
        <v>64</v>
      </c>
      <c r="D21" s="103">
        <v>28280</v>
      </c>
      <c r="E21" s="103">
        <v>72.2873843705799</v>
      </c>
      <c r="F21" s="103">
        <v>7874</v>
      </c>
      <c r="G21" s="103">
        <v>14815</v>
      </c>
      <c r="H21" s="103">
        <v>3966</v>
      </c>
      <c r="I21" s="103">
        <v>1625</v>
      </c>
    </row>
    <row r="22" spans="1:428" s="97" customFormat="1" ht="18" customHeight="1">
      <c r="A22" s="8"/>
      <c r="B22" s="94">
        <v>33</v>
      </c>
      <c r="C22" s="95" t="s">
        <v>65</v>
      </c>
      <c r="D22" s="96">
        <v>34386</v>
      </c>
      <c r="E22" s="96">
        <v>68.39111091723376</v>
      </c>
      <c r="F22" s="96">
        <v>12831</v>
      </c>
      <c r="G22" s="96">
        <v>15242</v>
      </c>
      <c r="H22" s="96">
        <v>4386</v>
      </c>
      <c r="I22" s="96">
        <v>1927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7" customFormat="1" ht="18" customHeight="1">
      <c r="A23" s="8"/>
      <c r="B23" s="94">
        <v>7</v>
      </c>
      <c r="C23" s="95" t="s">
        <v>205</v>
      </c>
      <c r="D23" s="96">
        <v>25635</v>
      </c>
      <c r="E23" s="96">
        <v>75.908435732397081</v>
      </c>
      <c r="F23" s="96">
        <v>6433</v>
      </c>
      <c r="G23" s="96">
        <v>12738</v>
      </c>
      <c r="H23" s="96">
        <v>4530</v>
      </c>
      <c r="I23" s="96">
        <v>1934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7" customFormat="1" ht="18" customHeight="1">
      <c r="A24" s="8"/>
      <c r="B24" s="94"/>
      <c r="C24" s="95" t="s">
        <v>66</v>
      </c>
      <c r="D24" s="96">
        <v>49777</v>
      </c>
      <c r="E24" s="96">
        <v>79.726704590492147</v>
      </c>
      <c r="F24" s="96">
        <v>12855</v>
      </c>
      <c r="G24" s="96">
        <v>21212</v>
      </c>
      <c r="H24" s="96">
        <v>9619</v>
      </c>
      <c r="I24" s="96">
        <v>6091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0" customFormat="1" ht="18" customHeight="1">
      <c r="B25" s="94">
        <v>35</v>
      </c>
      <c r="C25" s="98" t="s">
        <v>67</v>
      </c>
      <c r="D25" s="99">
        <v>25285</v>
      </c>
      <c r="E25" s="99">
        <v>80.586976468261796</v>
      </c>
      <c r="F25" s="99">
        <v>6631</v>
      </c>
      <c r="G25" s="99">
        <v>10414</v>
      </c>
      <c r="H25" s="99">
        <v>4895</v>
      </c>
      <c r="I25" s="99">
        <v>3345</v>
      </c>
    </row>
    <row r="26" spans="1:428" s="101" customFormat="1" ht="18" customHeight="1">
      <c r="B26" s="94">
        <v>38</v>
      </c>
      <c r="C26" s="98" t="s">
        <v>68</v>
      </c>
      <c r="D26" s="99">
        <v>24492</v>
      </c>
      <c r="E26" s="99">
        <v>78.866432712722514</v>
      </c>
      <c r="F26" s="99">
        <v>6224</v>
      </c>
      <c r="G26" s="99">
        <v>10798</v>
      </c>
      <c r="H26" s="99">
        <v>4724</v>
      </c>
      <c r="I26" s="99">
        <v>2746</v>
      </c>
    </row>
    <row r="27" spans="1:428" s="101" customFormat="1" ht="18" customHeight="1">
      <c r="B27" s="94">
        <v>39</v>
      </c>
      <c r="C27" s="95" t="s">
        <v>69</v>
      </c>
      <c r="D27" s="96">
        <v>18886</v>
      </c>
      <c r="E27" s="96">
        <v>74.024780260510454</v>
      </c>
      <c r="F27" s="96">
        <v>5472</v>
      </c>
      <c r="G27" s="96">
        <v>9001</v>
      </c>
      <c r="H27" s="96">
        <v>2965</v>
      </c>
      <c r="I27" s="96">
        <v>1448</v>
      </c>
    </row>
    <row r="28" spans="1:428" s="97" customFormat="1" ht="18" customHeight="1">
      <c r="A28" s="8"/>
      <c r="B28" s="94"/>
      <c r="C28" s="95" t="s">
        <v>70</v>
      </c>
      <c r="D28" s="96">
        <v>81150</v>
      </c>
      <c r="E28" s="96">
        <v>77.620919099966159</v>
      </c>
      <c r="F28" s="96">
        <v>20247</v>
      </c>
      <c r="G28" s="96">
        <v>40224</v>
      </c>
      <c r="H28" s="96">
        <v>13489</v>
      </c>
      <c r="I28" s="96">
        <v>7190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4" customFormat="1" ht="18" customHeight="1">
      <c r="B29" s="94">
        <v>5</v>
      </c>
      <c r="C29" s="98" t="s">
        <v>71</v>
      </c>
      <c r="D29" s="99">
        <v>5425</v>
      </c>
      <c r="E29" s="99">
        <v>80.068224884792627</v>
      </c>
      <c r="F29" s="99">
        <v>1132</v>
      </c>
      <c r="G29" s="99">
        <v>2694</v>
      </c>
      <c r="H29" s="99">
        <v>1045</v>
      </c>
      <c r="I29" s="99">
        <v>554</v>
      </c>
    </row>
    <row r="30" spans="1:428" s="101" customFormat="1" ht="18" customHeight="1">
      <c r="B30" s="94">
        <v>9</v>
      </c>
      <c r="C30" s="98" t="s">
        <v>72</v>
      </c>
      <c r="D30" s="99">
        <v>11989</v>
      </c>
      <c r="E30" s="99">
        <v>77.494250563016081</v>
      </c>
      <c r="F30" s="99">
        <v>2778</v>
      </c>
      <c r="G30" s="99">
        <v>6123</v>
      </c>
      <c r="H30" s="99">
        <v>2003</v>
      </c>
      <c r="I30" s="99">
        <v>1085</v>
      </c>
    </row>
    <row r="31" spans="1:428" s="101" customFormat="1" ht="18" customHeight="1">
      <c r="B31" s="94">
        <v>24</v>
      </c>
      <c r="C31" s="98" t="s">
        <v>73</v>
      </c>
      <c r="D31" s="99">
        <v>15817</v>
      </c>
      <c r="E31" s="99">
        <v>73.838671050135957</v>
      </c>
      <c r="F31" s="99">
        <v>4624</v>
      </c>
      <c r="G31" s="99">
        <v>7495</v>
      </c>
      <c r="H31" s="99">
        <v>2445</v>
      </c>
      <c r="I31" s="99">
        <v>1253</v>
      </c>
    </row>
    <row r="32" spans="1:428" s="101" customFormat="1" ht="18" customHeight="1">
      <c r="B32" s="94">
        <v>34</v>
      </c>
      <c r="C32" s="101" t="s">
        <v>74</v>
      </c>
      <c r="D32" s="103">
        <v>5997</v>
      </c>
      <c r="E32" s="103">
        <v>77.054972486243116</v>
      </c>
      <c r="F32" s="103">
        <v>1506</v>
      </c>
      <c r="G32" s="103">
        <v>2959</v>
      </c>
      <c r="H32" s="103">
        <v>980</v>
      </c>
      <c r="I32" s="103">
        <v>552</v>
      </c>
    </row>
    <row r="33" spans="1:226" s="101" customFormat="1" ht="18" customHeight="1">
      <c r="B33" s="94">
        <v>37</v>
      </c>
      <c r="C33" s="101" t="s">
        <v>75</v>
      </c>
      <c r="D33" s="103">
        <v>11203</v>
      </c>
      <c r="E33" s="103">
        <v>76.626415245916263</v>
      </c>
      <c r="F33" s="103">
        <v>2817</v>
      </c>
      <c r="G33" s="103">
        <v>5564</v>
      </c>
      <c r="H33" s="103">
        <v>1789</v>
      </c>
      <c r="I33" s="103">
        <v>1033</v>
      </c>
    </row>
    <row r="34" spans="1:226" s="101" customFormat="1" ht="18" customHeight="1">
      <c r="B34" s="94">
        <v>40</v>
      </c>
      <c r="C34" s="98" t="s">
        <v>76</v>
      </c>
      <c r="D34" s="99">
        <v>4964</v>
      </c>
      <c r="E34" s="99">
        <v>81.10463336019339</v>
      </c>
      <c r="F34" s="99">
        <v>893</v>
      </c>
      <c r="G34" s="99">
        <v>2565</v>
      </c>
      <c r="H34" s="99">
        <v>1008</v>
      </c>
      <c r="I34" s="99">
        <v>498</v>
      </c>
    </row>
    <row r="35" spans="1:226" s="101" customFormat="1" ht="18" customHeight="1">
      <c r="B35" s="94">
        <v>42</v>
      </c>
      <c r="C35" s="98" t="s">
        <v>77</v>
      </c>
      <c r="D35" s="99">
        <v>3057</v>
      </c>
      <c r="E35" s="99">
        <v>79.68591102387964</v>
      </c>
      <c r="F35" s="99">
        <v>580</v>
      </c>
      <c r="G35" s="99">
        <v>1662</v>
      </c>
      <c r="H35" s="99">
        <v>527</v>
      </c>
      <c r="I35" s="99">
        <v>288</v>
      </c>
    </row>
    <row r="36" spans="1:226" s="101" customFormat="1" ht="18" customHeight="1">
      <c r="B36" s="94">
        <v>47</v>
      </c>
      <c r="C36" s="98" t="s">
        <v>78</v>
      </c>
      <c r="D36" s="99">
        <v>16400</v>
      </c>
      <c r="E36" s="99">
        <v>75.369880487804878</v>
      </c>
      <c r="F36" s="99">
        <v>4353</v>
      </c>
      <c r="G36" s="99">
        <v>8143</v>
      </c>
      <c r="H36" s="99">
        <v>2571</v>
      </c>
      <c r="I36" s="99">
        <v>1333</v>
      </c>
    </row>
    <row r="37" spans="1:226" s="101" customFormat="1" ht="18" customHeight="1">
      <c r="B37" s="94">
        <v>49</v>
      </c>
      <c r="C37" s="98" t="s">
        <v>79</v>
      </c>
      <c r="D37" s="99">
        <v>6298</v>
      </c>
      <c r="E37" s="99">
        <v>77.345312797713547</v>
      </c>
      <c r="F37" s="99">
        <v>1564</v>
      </c>
      <c r="G37" s="99">
        <v>3019</v>
      </c>
      <c r="H37" s="99">
        <v>1121</v>
      </c>
      <c r="I37" s="99">
        <v>594</v>
      </c>
    </row>
    <row r="38" spans="1:226" s="97" customFormat="1" ht="18" customHeight="1">
      <c r="A38" s="8"/>
      <c r="B38" s="94"/>
      <c r="C38" s="95" t="s">
        <v>80</v>
      </c>
      <c r="D38" s="96">
        <v>57228</v>
      </c>
      <c r="E38" s="96">
        <v>81.492957205730107</v>
      </c>
      <c r="F38" s="96">
        <v>10753</v>
      </c>
      <c r="G38" s="96">
        <v>28348</v>
      </c>
      <c r="H38" s="96">
        <v>12170</v>
      </c>
      <c r="I38" s="96">
        <v>5957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0" customFormat="1" ht="18" customHeight="1">
      <c r="B39" s="94">
        <v>2</v>
      </c>
      <c r="C39" s="98" t="s">
        <v>81</v>
      </c>
      <c r="D39" s="99">
        <v>10969</v>
      </c>
      <c r="E39" s="99">
        <v>83.131190628133837</v>
      </c>
      <c r="F39" s="99">
        <v>2108</v>
      </c>
      <c r="G39" s="99">
        <v>5141</v>
      </c>
      <c r="H39" s="99">
        <v>2396</v>
      </c>
      <c r="I39" s="99">
        <v>1324</v>
      </c>
    </row>
    <row r="40" spans="1:226" s="101" customFormat="1" ht="18" customHeight="1">
      <c r="B40" s="94">
        <v>13</v>
      </c>
      <c r="C40" s="98" t="s">
        <v>82</v>
      </c>
      <c r="D40" s="99">
        <v>15364</v>
      </c>
      <c r="E40" s="99">
        <v>83.293849258005736</v>
      </c>
      <c r="F40" s="99">
        <v>2666</v>
      </c>
      <c r="G40" s="99">
        <v>7635</v>
      </c>
      <c r="H40" s="99">
        <v>3379</v>
      </c>
      <c r="I40" s="99">
        <v>1684</v>
      </c>
    </row>
    <row r="41" spans="1:226" s="104" customFormat="1" ht="18" customHeight="1">
      <c r="B41" s="94">
        <v>16</v>
      </c>
      <c r="C41" s="101" t="s">
        <v>83</v>
      </c>
      <c r="D41" s="99">
        <v>6438</v>
      </c>
      <c r="E41" s="99">
        <v>82.063351972662332</v>
      </c>
      <c r="F41" s="99">
        <v>1086</v>
      </c>
      <c r="G41" s="99">
        <v>3362</v>
      </c>
      <c r="H41" s="99">
        <v>1378</v>
      </c>
      <c r="I41" s="99">
        <v>612</v>
      </c>
    </row>
    <row r="42" spans="1:226" s="101" customFormat="1" ht="18" customHeight="1">
      <c r="B42" s="94">
        <v>19</v>
      </c>
      <c r="C42" s="101" t="s">
        <v>84</v>
      </c>
      <c r="D42" s="103">
        <v>6302</v>
      </c>
      <c r="E42" s="103">
        <v>77.582548397334165</v>
      </c>
      <c r="F42" s="103">
        <v>1375</v>
      </c>
      <c r="G42" s="103">
        <v>3269</v>
      </c>
      <c r="H42" s="103">
        <v>1154</v>
      </c>
      <c r="I42" s="103">
        <v>504</v>
      </c>
    </row>
    <row r="43" spans="1:226" s="101" customFormat="1" ht="18" customHeight="1">
      <c r="B43" s="94">
        <v>45</v>
      </c>
      <c r="C43" s="98" t="s">
        <v>85</v>
      </c>
      <c r="D43" s="99">
        <v>18155</v>
      </c>
      <c r="E43" s="99">
        <v>81.393845772514467</v>
      </c>
      <c r="F43" s="99">
        <v>3518</v>
      </c>
      <c r="G43" s="99">
        <v>8941</v>
      </c>
      <c r="H43" s="99">
        <v>3863</v>
      </c>
      <c r="I43" s="99">
        <v>1833</v>
      </c>
    </row>
    <row r="44" spans="1:226" s="97" customFormat="1" ht="18" customHeight="1">
      <c r="A44" s="8"/>
      <c r="B44" s="94"/>
      <c r="C44" s="95" t="s">
        <v>86</v>
      </c>
      <c r="D44" s="96">
        <v>205268</v>
      </c>
      <c r="E44" s="96">
        <v>73.869844144483778</v>
      </c>
      <c r="F44" s="96">
        <v>53174</v>
      </c>
      <c r="G44" s="96">
        <v>106878</v>
      </c>
      <c r="H44" s="96">
        <v>32282</v>
      </c>
      <c r="I44" s="96">
        <v>12934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0" customFormat="1" ht="18" customHeight="1">
      <c r="B45" s="94">
        <v>8</v>
      </c>
      <c r="C45" s="101" t="s">
        <v>87</v>
      </c>
      <c r="D45" s="103">
        <v>146779</v>
      </c>
      <c r="E45" s="103">
        <v>74.259755278343619</v>
      </c>
      <c r="F45" s="103">
        <v>37879</v>
      </c>
      <c r="G45" s="103">
        <v>76718</v>
      </c>
      <c r="H45" s="103">
        <v>23011</v>
      </c>
      <c r="I45" s="103">
        <v>9171</v>
      </c>
    </row>
    <row r="46" spans="1:226" s="101" customFormat="1" ht="18" customHeight="1">
      <c r="B46" s="94">
        <v>17</v>
      </c>
      <c r="C46" s="101" t="s">
        <v>209</v>
      </c>
      <c r="D46" s="103">
        <v>22283</v>
      </c>
      <c r="E46" s="103">
        <v>73.032227707220784</v>
      </c>
      <c r="F46" s="103">
        <v>6086</v>
      </c>
      <c r="G46" s="103">
        <v>11408</v>
      </c>
      <c r="H46" s="103">
        <v>3346</v>
      </c>
      <c r="I46" s="103">
        <v>1443</v>
      </c>
    </row>
    <row r="47" spans="1:226" s="104" customFormat="1" ht="18" customHeight="1">
      <c r="B47" s="94">
        <v>25</v>
      </c>
      <c r="C47" s="101" t="s">
        <v>206</v>
      </c>
      <c r="D47" s="99">
        <v>12380</v>
      </c>
      <c r="E47" s="99">
        <v>73.070321486268156</v>
      </c>
      <c r="F47" s="99">
        <v>3440</v>
      </c>
      <c r="G47" s="99">
        <v>6239</v>
      </c>
      <c r="H47" s="99">
        <v>1944</v>
      </c>
      <c r="I47" s="99">
        <v>757</v>
      </c>
      <c r="L47" s="271"/>
    </row>
    <row r="48" spans="1:226" s="101" customFormat="1" ht="18" customHeight="1">
      <c r="B48" s="94">
        <v>43</v>
      </c>
      <c r="C48" s="101" t="s">
        <v>88</v>
      </c>
      <c r="D48" s="103">
        <v>23826</v>
      </c>
      <c r="E48" s="103">
        <v>75.117072106102569</v>
      </c>
      <c r="F48" s="103">
        <v>5769</v>
      </c>
      <c r="G48" s="103">
        <v>12513</v>
      </c>
      <c r="H48" s="103">
        <v>3981</v>
      </c>
      <c r="I48" s="103">
        <v>1563</v>
      </c>
    </row>
    <row r="49" spans="1:226" s="97" customFormat="1" ht="18" customHeight="1">
      <c r="A49" s="8"/>
      <c r="B49" s="94"/>
      <c r="C49" s="95" t="s">
        <v>89</v>
      </c>
      <c r="D49" s="96">
        <v>138368</v>
      </c>
      <c r="E49" s="96">
        <v>75.216318626606252</v>
      </c>
      <c r="F49" s="96">
        <v>33007</v>
      </c>
      <c r="G49" s="96">
        <v>71394</v>
      </c>
      <c r="H49" s="96">
        <v>23696</v>
      </c>
      <c r="I49" s="96">
        <v>10271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0" customFormat="1" ht="18" customHeight="1">
      <c r="B50" s="94">
        <v>3</v>
      </c>
      <c r="C50" s="101" t="s">
        <v>201</v>
      </c>
      <c r="D50" s="103">
        <v>46638</v>
      </c>
      <c r="E50" s="103">
        <v>77.160286676101038</v>
      </c>
      <c r="F50" s="103">
        <v>10585</v>
      </c>
      <c r="G50" s="103">
        <v>22844</v>
      </c>
      <c r="H50" s="103">
        <v>8970</v>
      </c>
      <c r="I50" s="103">
        <v>4239</v>
      </c>
    </row>
    <row r="51" spans="1:226" s="101" customFormat="1" ht="18" customHeight="1">
      <c r="B51" s="94">
        <v>12</v>
      </c>
      <c r="C51" s="101" t="s">
        <v>208</v>
      </c>
      <c r="D51" s="103">
        <v>19020</v>
      </c>
      <c r="E51" s="103">
        <v>73.425727655099919</v>
      </c>
      <c r="F51" s="103">
        <v>4668</v>
      </c>
      <c r="G51" s="103">
        <v>10376</v>
      </c>
      <c r="H51" s="103">
        <v>2818</v>
      </c>
      <c r="I51" s="103">
        <v>1158</v>
      </c>
    </row>
    <row r="52" spans="1:226" s="101" customFormat="1" ht="18" customHeight="1">
      <c r="B52" s="94">
        <v>46</v>
      </c>
      <c r="C52" s="101" t="s">
        <v>90</v>
      </c>
      <c r="D52" s="103">
        <v>72710</v>
      </c>
      <c r="E52" s="103">
        <v>75.062941548617786</v>
      </c>
      <c r="F52" s="103">
        <v>17754</v>
      </c>
      <c r="G52" s="103">
        <v>38174</v>
      </c>
      <c r="H52" s="103">
        <v>11908</v>
      </c>
      <c r="I52" s="103">
        <v>4874</v>
      </c>
    </row>
    <row r="53" spans="1:226" s="97" customFormat="1" ht="18" customHeight="1">
      <c r="A53" s="8"/>
      <c r="B53" s="94"/>
      <c r="C53" s="95" t="s">
        <v>91</v>
      </c>
      <c r="D53" s="96">
        <v>34640</v>
      </c>
      <c r="E53" s="96">
        <v>81.810975600733514</v>
      </c>
      <c r="F53" s="96">
        <v>7134</v>
      </c>
      <c r="G53" s="96">
        <v>16286</v>
      </c>
      <c r="H53" s="96">
        <v>7257</v>
      </c>
      <c r="I53" s="96">
        <v>3963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0" customFormat="1" ht="18" customHeight="1">
      <c r="B54" s="94">
        <v>6</v>
      </c>
      <c r="C54" s="101" t="s">
        <v>92</v>
      </c>
      <c r="D54" s="103">
        <v>20192</v>
      </c>
      <c r="E54" s="103">
        <v>82.511288133914405</v>
      </c>
      <c r="F54" s="103">
        <v>4251</v>
      </c>
      <c r="G54" s="103">
        <v>9130</v>
      </c>
      <c r="H54" s="103">
        <v>4429</v>
      </c>
      <c r="I54" s="103">
        <v>2382</v>
      </c>
    </row>
    <row r="55" spans="1:226" s="101" customFormat="1" ht="18" customHeight="1">
      <c r="B55" s="94">
        <v>10</v>
      </c>
      <c r="C55" s="98" t="s">
        <v>93</v>
      </c>
      <c r="D55" s="99">
        <v>14448</v>
      </c>
      <c r="E55" s="99">
        <v>81.110663067552622</v>
      </c>
      <c r="F55" s="99">
        <v>2883</v>
      </c>
      <c r="G55" s="99">
        <v>7156</v>
      </c>
      <c r="H55" s="99">
        <v>2828</v>
      </c>
      <c r="I55" s="99">
        <v>1581</v>
      </c>
    </row>
    <row r="56" spans="1:226" s="97" customFormat="1" ht="18" customHeight="1">
      <c r="A56" s="8"/>
      <c r="B56" s="94"/>
      <c r="C56" s="95" t="s">
        <v>94</v>
      </c>
      <c r="D56" s="96">
        <v>98383</v>
      </c>
      <c r="E56" s="96">
        <v>69.845809698664311</v>
      </c>
      <c r="F56" s="96">
        <v>31210</v>
      </c>
      <c r="G56" s="96">
        <v>45498</v>
      </c>
      <c r="H56" s="96">
        <v>14937</v>
      </c>
      <c r="I56" s="96">
        <v>6738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0" customFormat="1" ht="18" customHeight="1">
      <c r="B57" s="94">
        <v>15</v>
      </c>
      <c r="C57" s="101" t="s">
        <v>200</v>
      </c>
      <c r="D57" s="103">
        <v>38769</v>
      </c>
      <c r="E57" s="103">
        <v>69.865166756945044</v>
      </c>
      <c r="F57" s="103">
        <v>12609</v>
      </c>
      <c r="G57" s="103">
        <v>17995</v>
      </c>
      <c r="H57" s="103">
        <v>5615</v>
      </c>
      <c r="I57" s="103">
        <v>2550</v>
      </c>
    </row>
    <row r="58" spans="1:226" s="101" customFormat="1" ht="18" customHeight="1">
      <c r="B58" s="94">
        <v>27</v>
      </c>
      <c r="C58" s="101" t="s">
        <v>95</v>
      </c>
      <c r="D58" s="103">
        <v>13765</v>
      </c>
      <c r="E58" s="103">
        <v>67.749338903014873</v>
      </c>
      <c r="F58" s="103">
        <v>5230</v>
      </c>
      <c r="G58" s="103">
        <v>6023</v>
      </c>
      <c r="H58" s="103">
        <v>1751</v>
      </c>
      <c r="I58" s="103">
        <v>761</v>
      </c>
    </row>
    <row r="59" spans="1:226" s="101" customFormat="1" ht="18" customHeight="1">
      <c r="B59" s="94">
        <v>32</v>
      </c>
      <c r="C59" s="101" t="s">
        <v>207</v>
      </c>
      <c r="D59" s="103">
        <v>12602</v>
      </c>
      <c r="E59" s="103">
        <v>67.195003174099369</v>
      </c>
      <c r="F59" s="103">
        <v>4418</v>
      </c>
      <c r="G59" s="103">
        <v>5750</v>
      </c>
      <c r="H59" s="103">
        <v>1730</v>
      </c>
      <c r="I59" s="103">
        <v>704</v>
      </c>
    </row>
    <row r="60" spans="1:226" s="101" customFormat="1" ht="18" customHeight="1">
      <c r="B60" s="94">
        <v>36</v>
      </c>
      <c r="C60" s="106" t="s">
        <v>96</v>
      </c>
      <c r="D60" s="103">
        <v>33247</v>
      </c>
      <c r="E60" s="103">
        <v>74.573729960597987</v>
      </c>
      <c r="F60" s="103">
        <v>8953</v>
      </c>
      <c r="G60" s="103">
        <v>15730</v>
      </c>
      <c r="H60" s="103">
        <v>5841</v>
      </c>
      <c r="I60" s="103">
        <v>2723</v>
      </c>
    </row>
    <row r="61" spans="1:226" s="97" customFormat="1" ht="18" customHeight="1">
      <c r="A61" s="8"/>
      <c r="B61" s="94">
        <v>28</v>
      </c>
      <c r="C61" s="95" t="s">
        <v>97</v>
      </c>
      <c r="D61" s="96">
        <v>159717</v>
      </c>
      <c r="E61" s="96">
        <v>75.927852138469888</v>
      </c>
      <c r="F61" s="96">
        <v>39456</v>
      </c>
      <c r="G61" s="96">
        <v>80600</v>
      </c>
      <c r="H61" s="96">
        <v>27418</v>
      </c>
      <c r="I61" s="96">
        <v>12243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7" customFormat="1" ht="18" customHeight="1">
      <c r="A62" s="8"/>
      <c r="B62" s="94">
        <v>30</v>
      </c>
      <c r="C62" s="95" t="s">
        <v>98</v>
      </c>
      <c r="D62" s="96">
        <v>36769</v>
      </c>
      <c r="E62" s="96">
        <v>85.107300715276466</v>
      </c>
      <c r="F62" s="96">
        <v>6545</v>
      </c>
      <c r="G62" s="96">
        <v>16602</v>
      </c>
      <c r="H62" s="96">
        <v>8676</v>
      </c>
      <c r="I62" s="96">
        <v>4946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7" customFormat="1" ht="18" customHeight="1">
      <c r="A63" s="8"/>
      <c r="B63" s="94">
        <v>31</v>
      </c>
      <c r="C63" s="95" t="s">
        <v>99</v>
      </c>
      <c r="D63" s="96">
        <v>18870</v>
      </c>
      <c r="E63" s="96">
        <v>76.4301271860095</v>
      </c>
      <c r="F63" s="96">
        <v>4395</v>
      </c>
      <c r="G63" s="96">
        <v>9926</v>
      </c>
      <c r="H63" s="96">
        <v>3047</v>
      </c>
      <c r="I63" s="96">
        <v>1502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7" customFormat="1" ht="18" customHeight="1">
      <c r="A64" s="8"/>
      <c r="B64" s="94"/>
      <c r="C64" s="95" t="s">
        <v>100</v>
      </c>
      <c r="D64" s="96">
        <v>72087</v>
      </c>
      <c r="E64" s="96">
        <v>72.606550890074914</v>
      </c>
      <c r="F64" s="96">
        <v>20830</v>
      </c>
      <c r="G64" s="96">
        <v>37011</v>
      </c>
      <c r="H64" s="96">
        <v>9913</v>
      </c>
      <c r="I64" s="96">
        <v>4333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0" customFormat="1" ht="18" customHeight="1">
      <c r="B65" s="94">
        <v>1</v>
      </c>
      <c r="C65" s="101" t="s">
        <v>202</v>
      </c>
      <c r="D65" s="99">
        <v>10931</v>
      </c>
      <c r="E65" s="99">
        <v>72.806649894794603</v>
      </c>
      <c r="F65" s="99">
        <v>2991</v>
      </c>
      <c r="G65" s="99">
        <v>5803</v>
      </c>
      <c r="H65" s="99">
        <v>1456</v>
      </c>
      <c r="I65" s="99">
        <v>681</v>
      </c>
    </row>
    <row r="66" spans="1:226" s="101" customFormat="1" ht="18" customHeight="1">
      <c r="B66" s="94">
        <v>20</v>
      </c>
      <c r="C66" s="101" t="s">
        <v>204</v>
      </c>
      <c r="D66" s="99">
        <v>23405</v>
      </c>
      <c r="E66" s="99">
        <v>74.212936552018846</v>
      </c>
      <c r="F66" s="99">
        <v>5766</v>
      </c>
      <c r="G66" s="99">
        <v>12674</v>
      </c>
      <c r="H66" s="99">
        <v>3531</v>
      </c>
      <c r="I66" s="99">
        <v>1434</v>
      </c>
    </row>
    <row r="67" spans="1:226" s="101" customFormat="1" ht="18" customHeight="1">
      <c r="B67" s="94">
        <v>48</v>
      </c>
      <c r="C67" s="101" t="s">
        <v>203</v>
      </c>
      <c r="D67" s="99">
        <v>37751</v>
      </c>
      <c r="E67" s="99">
        <v>70.800066223411307</v>
      </c>
      <c r="F67" s="99">
        <v>12073</v>
      </c>
      <c r="G67" s="99">
        <v>18534</v>
      </c>
      <c r="H67" s="99">
        <v>4926</v>
      </c>
      <c r="I67" s="99">
        <v>2218</v>
      </c>
    </row>
    <row r="68" spans="1:226" s="97" customFormat="1" ht="18" customHeight="1">
      <c r="A68" s="8"/>
      <c r="B68" s="94">
        <v>26</v>
      </c>
      <c r="C68" s="95" t="s">
        <v>101</v>
      </c>
      <c r="D68" s="96">
        <v>9906</v>
      </c>
      <c r="E68" s="96">
        <v>73.839719362002853</v>
      </c>
      <c r="F68" s="96">
        <v>2639</v>
      </c>
      <c r="G68" s="96">
        <v>5080</v>
      </c>
      <c r="H68" s="96">
        <v>1534</v>
      </c>
      <c r="I68" s="96">
        <v>653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7" customFormat="1" ht="18" customHeight="1">
      <c r="A69" s="8"/>
      <c r="B69" s="94">
        <v>51</v>
      </c>
      <c r="C69" s="101" t="s">
        <v>102</v>
      </c>
      <c r="D69" s="99">
        <v>1677</v>
      </c>
      <c r="E69" s="99">
        <v>88.530709600477053</v>
      </c>
      <c r="F69" s="99">
        <v>289</v>
      </c>
      <c r="G69" s="99">
        <v>714</v>
      </c>
      <c r="H69" s="99">
        <v>383</v>
      </c>
      <c r="I69" s="99">
        <v>291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7" customFormat="1" ht="18" customHeight="1">
      <c r="A70" s="8"/>
      <c r="B70" s="94">
        <v>52</v>
      </c>
      <c r="C70" s="101" t="s">
        <v>103</v>
      </c>
      <c r="D70" s="99">
        <v>1496</v>
      </c>
      <c r="E70" s="99">
        <v>92.637914438502676</v>
      </c>
      <c r="F70" s="99">
        <v>263</v>
      </c>
      <c r="G70" s="99">
        <v>535</v>
      </c>
      <c r="H70" s="99">
        <v>353</v>
      </c>
      <c r="I70" s="99">
        <v>345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4"/>
      <c r="C71" s="266" t="s">
        <v>45</v>
      </c>
      <c r="D71" s="264">
        <v>1324934</v>
      </c>
      <c r="E71" s="265">
        <v>77.04361611974636</v>
      </c>
      <c r="F71" s="264">
        <v>322125</v>
      </c>
      <c r="G71" s="264">
        <v>651737</v>
      </c>
      <c r="H71" s="264">
        <v>236658</v>
      </c>
      <c r="I71" s="264">
        <v>114413</v>
      </c>
      <c r="M71" s="211"/>
      <c r="N71" s="211"/>
      <c r="O71" s="211"/>
    </row>
    <row r="72" spans="1:226" ht="18" customHeight="1">
      <c r="B72" s="107"/>
      <c r="D72" s="87"/>
      <c r="E72" s="108"/>
      <c r="F72" s="108"/>
      <c r="G72" s="109"/>
      <c r="H72" s="108"/>
      <c r="I72" s="108"/>
    </row>
    <row r="73" spans="1:226" ht="18" customHeight="1">
      <c r="B73" s="222"/>
      <c r="C73" s="217"/>
      <c r="D73" s="223"/>
      <c r="E73" s="224"/>
      <c r="F73" s="217"/>
      <c r="G73" s="225"/>
      <c r="H73" s="108"/>
      <c r="I73" s="108"/>
    </row>
    <row r="74" spans="1:226" ht="18" customHeight="1">
      <c r="B74" s="222"/>
      <c r="C74" s="585" t="s">
        <v>212</v>
      </c>
      <c r="D74" s="444" t="s">
        <v>4</v>
      </c>
      <c r="E74" s="443" t="s">
        <v>3</v>
      </c>
      <c r="F74" s="442" t="s">
        <v>182</v>
      </c>
      <c r="G74" s="217"/>
      <c r="I74" s="108"/>
    </row>
    <row r="75" spans="1:226" ht="18" customHeight="1">
      <c r="B75" s="218"/>
      <c r="C75" s="585"/>
      <c r="D75" s="445">
        <v>1044785</v>
      </c>
      <c r="E75" s="446">
        <v>280149</v>
      </c>
      <c r="F75" s="267">
        <f>D75+E75</f>
        <v>1324934</v>
      </c>
      <c r="G75" s="217"/>
    </row>
    <row r="76" spans="1:226" ht="18" customHeight="1">
      <c r="B76" s="218"/>
      <c r="C76" s="292"/>
      <c r="D76" s="293"/>
      <c r="E76" s="292"/>
      <c r="F76" s="292"/>
      <c r="G76" s="217"/>
    </row>
    <row r="77" spans="1:226" ht="18" customHeight="1">
      <c r="B77" s="291"/>
      <c r="D77" s="211"/>
      <c r="E77" s="294"/>
      <c r="F77" s="349"/>
      <c r="G77" s="349"/>
      <c r="H77" s="349"/>
      <c r="I77" s="349"/>
    </row>
    <row r="78" spans="1:226">
      <c r="C78" s="586"/>
      <c r="D78" s="586"/>
      <c r="E78" s="586"/>
      <c r="F78" s="212"/>
      <c r="G78" s="212"/>
      <c r="H78" s="212"/>
    </row>
    <row r="79" spans="1:226">
      <c r="B79" s="404"/>
      <c r="C79" s="350"/>
      <c r="D79" s="427"/>
      <c r="E79" s="427"/>
      <c r="F79" s="211"/>
      <c r="G79" s="211"/>
      <c r="H79" s="211"/>
    </row>
    <row r="80" spans="1:226">
      <c r="D80" s="88"/>
    </row>
    <row r="81" spans="4:4">
      <c r="D81" s="88"/>
    </row>
    <row r="82" spans="4:4">
      <c r="D82" s="88"/>
    </row>
    <row r="83" spans="4:4">
      <c r="D83" s="88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T97"/>
  <sheetViews>
    <sheetView showGridLines="0" showRowColHeaders="0" showZeros="0" showOutlineSymbols="0" zoomScaleNormal="100" workbookViewId="0">
      <selection activeCell="T6" sqref="T6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2.5703125" style="26" customWidth="1"/>
    <col min="4" max="4" width="12.7109375" style="26" customWidth="1"/>
    <col min="5" max="5" width="11.570312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1.5703125" style="26" customWidth="1"/>
    <col min="10" max="10" width="3.28515625" style="26" customWidth="1"/>
    <col min="11" max="11" width="8.85546875" style="26" customWidth="1"/>
    <col min="12" max="15" width="11.28515625" style="26" customWidth="1"/>
    <col min="16" max="18" width="11.5703125" style="26"/>
    <col min="19" max="19" width="11.5703125" style="325"/>
    <col min="20" max="16384" width="11.5703125" style="26"/>
  </cols>
  <sheetData>
    <row r="1" spans="2:20" ht="51.75" customHeight="1">
      <c r="B1" s="348" t="s">
        <v>240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O1" s="303" t="s">
        <v>168</v>
      </c>
    </row>
    <row r="2" spans="2:20" ht="46.5" customHeight="1">
      <c r="B2" s="27"/>
      <c r="C2" s="27"/>
      <c r="D2" s="27"/>
      <c r="E2" s="27"/>
      <c r="F2" s="27"/>
      <c r="G2" s="27"/>
      <c r="H2" s="27"/>
      <c r="I2" s="27"/>
      <c r="R2" s="335"/>
      <c r="S2" s="335"/>
      <c r="T2" s="335"/>
    </row>
    <row r="3" spans="2:20" ht="15.95" customHeight="1">
      <c r="B3" s="318" t="s">
        <v>191</v>
      </c>
      <c r="C3" s="318"/>
      <c r="D3" s="319"/>
      <c r="E3" s="320" t="s">
        <v>192</v>
      </c>
      <c r="F3" s="339"/>
      <c r="G3" s="483" t="s">
        <v>184</v>
      </c>
      <c r="H3" s="482"/>
      <c r="I3" s="484" t="s">
        <v>185</v>
      </c>
      <c r="K3" s="343"/>
      <c r="R3" s="335"/>
      <c r="S3" s="335"/>
      <c r="T3" s="335"/>
    </row>
    <row r="4" spans="2:20" ht="18.95" customHeight="1">
      <c r="B4" s="290" t="s">
        <v>186</v>
      </c>
      <c r="C4" s="28"/>
      <c r="D4" s="30"/>
      <c r="E4" s="301">
        <v>9455429</v>
      </c>
      <c r="F4" s="342"/>
      <c r="G4" s="476">
        <v>4695636</v>
      </c>
      <c r="H4" s="342"/>
      <c r="I4" s="479">
        <v>4759752</v>
      </c>
      <c r="J4" s="31"/>
      <c r="K4" s="344"/>
      <c r="L4" s="332">
        <f>H4/E4</f>
        <v>0</v>
      </c>
      <c r="M4" s="326"/>
      <c r="N4" s="326"/>
      <c r="O4" s="333"/>
      <c r="P4" s="326"/>
      <c r="Q4" s="326"/>
      <c r="R4" s="336"/>
      <c r="S4" s="336"/>
      <c r="T4" s="337"/>
    </row>
    <row r="5" spans="2:20" ht="18.95" customHeight="1">
      <c r="B5" s="26" t="s">
        <v>153</v>
      </c>
      <c r="C5" s="28"/>
      <c r="D5" s="30"/>
      <c r="E5" s="30">
        <v>10452674</v>
      </c>
      <c r="F5" s="340"/>
      <c r="G5" s="477">
        <v>5518091</v>
      </c>
      <c r="H5" s="340"/>
      <c r="I5" s="480">
        <v>4934541</v>
      </c>
      <c r="J5" s="31"/>
      <c r="K5" s="345"/>
      <c r="L5" s="194"/>
      <c r="M5" s="194"/>
      <c r="N5" s="194"/>
      <c r="O5" s="195"/>
      <c r="P5" s="194"/>
      <c r="Q5" s="194"/>
      <c r="R5" s="336"/>
      <c r="S5" s="336"/>
      <c r="T5" s="337"/>
    </row>
    <row r="6" spans="2:20" ht="18.95" customHeight="1">
      <c r="B6" s="26" t="s">
        <v>187</v>
      </c>
      <c r="C6" s="28"/>
      <c r="D6" s="30"/>
      <c r="E6" s="302">
        <v>1.1000000000000001</v>
      </c>
      <c r="F6" s="340"/>
      <c r="G6" s="478">
        <v>1.17</v>
      </c>
      <c r="H6" s="341"/>
      <c r="I6" s="481">
        <v>1.04</v>
      </c>
      <c r="J6" s="31"/>
      <c r="K6" s="345"/>
      <c r="L6" s="194"/>
      <c r="M6" s="194"/>
      <c r="N6" s="194"/>
      <c r="O6" s="195"/>
      <c r="P6" s="194"/>
      <c r="Q6" s="194"/>
      <c r="R6" s="336"/>
      <c r="S6" s="336"/>
      <c r="T6" s="336"/>
    </row>
    <row r="7" spans="2:20" ht="7.5" customHeight="1">
      <c r="B7" s="530"/>
      <c r="C7" s="530"/>
      <c r="F7" s="29"/>
      <c r="H7" s="29"/>
      <c r="K7" s="343"/>
      <c r="R7" s="335"/>
      <c r="S7" s="335"/>
      <c r="T7" s="335"/>
    </row>
    <row r="8" spans="2:20" ht="7.5" customHeight="1">
      <c r="B8" s="29"/>
      <c r="C8" s="29"/>
      <c r="F8" s="29"/>
      <c r="H8" s="29"/>
      <c r="K8" s="343"/>
      <c r="R8" s="335"/>
      <c r="S8" s="335"/>
      <c r="T8" s="335"/>
    </row>
    <row r="9" spans="2:20" ht="7.5" customHeight="1">
      <c r="B9" s="29"/>
      <c r="C9" s="29"/>
      <c r="F9" s="29"/>
      <c r="H9" s="29"/>
      <c r="R9" s="335"/>
      <c r="S9" s="335"/>
      <c r="T9" s="335"/>
    </row>
    <row r="10" spans="2:20" ht="7.5" customHeight="1">
      <c r="B10" s="29"/>
      <c r="C10" s="29"/>
      <c r="F10" s="29"/>
      <c r="H10" s="29"/>
      <c r="R10" s="335"/>
      <c r="S10" s="335"/>
      <c r="T10" s="335"/>
    </row>
    <row r="11" spans="2:20" ht="7.5" customHeight="1">
      <c r="B11" s="29"/>
      <c r="C11" s="29"/>
      <c r="F11" s="29"/>
      <c r="H11" s="29"/>
      <c r="R11" s="335"/>
      <c r="S11" s="335"/>
      <c r="T11" s="335"/>
    </row>
    <row r="12" spans="2:20" ht="7.5" customHeight="1">
      <c r="B12" s="29"/>
      <c r="C12" s="29"/>
      <c r="F12" s="29"/>
      <c r="H12" s="29"/>
      <c r="R12" s="335"/>
      <c r="S12" s="335"/>
      <c r="T12" s="335"/>
    </row>
    <row r="13" spans="2:20" ht="7.5" customHeight="1">
      <c r="B13" s="29"/>
      <c r="C13" s="29"/>
      <c r="F13" s="29"/>
      <c r="H13" s="29"/>
      <c r="R13" s="335"/>
      <c r="S13" s="335"/>
      <c r="T13" s="335"/>
    </row>
    <row r="14" spans="2:20" ht="7.5" customHeight="1">
      <c r="B14" s="29"/>
      <c r="C14" s="29"/>
      <c r="F14" s="29"/>
      <c r="H14" s="29"/>
      <c r="R14" s="335"/>
      <c r="S14" s="335"/>
      <c r="T14" s="335"/>
    </row>
    <row r="15" spans="2:20" ht="7.5" customHeight="1">
      <c r="B15" s="29"/>
      <c r="C15" s="29"/>
      <c r="F15" s="29"/>
      <c r="H15" s="29"/>
      <c r="R15" s="335"/>
      <c r="S15" s="335"/>
      <c r="T15" s="335"/>
    </row>
    <row r="16" spans="2:20" ht="7.5" customHeight="1">
      <c r="B16" s="29"/>
      <c r="C16" s="29"/>
      <c r="F16" s="29"/>
      <c r="H16" s="29"/>
      <c r="R16" s="335"/>
      <c r="S16" s="335"/>
      <c r="T16" s="335"/>
    </row>
    <row r="17" spans="1:20" s="304" customFormat="1" ht="15.95" customHeight="1">
      <c r="B17" s="322" t="s">
        <v>193</v>
      </c>
      <c r="C17" s="318"/>
      <c r="D17" s="319"/>
      <c r="E17" s="320" t="s">
        <v>192</v>
      </c>
      <c r="F17" s="321"/>
      <c r="G17" s="483" t="s">
        <v>184</v>
      </c>
      <c r="H17" s="482"/>
      <c r="I17" s="484" t="s">
        <v>185</v>
      </c>
      <c r="L17" s="310"/>
      <c r="M17" s="310"/>
      <c r="N17" s="310"/>
      <c r="O17" s="311"/>
      <c r="P17" s="310"/>
      <c r="Q17" s="310"/>
      <c r="R17" s="338"/>
      <c r="S17" s="338"/>
      <c r="T17" s="338"/>
    </row>
    <row r="18" spans="1:20" ht="6.75" customHeight="1">
      <c r="B18" s="23"/>
      <c r="C18" s="24"/>
      <c r="D18" s="297"/>
      <c r="E18" s="297"/>
      <c r="F18" s="297"/>
      <c r="G18" s="297"/>
      <c r="H18" s="297"/>
      <c r="I18" s="297"/>
      <c r="R18" s="335"/>
      <c r="S18" s="335"/>
      <c r="T18" s="335"/>
    </row>
    <row r="19" spans="1:20" ht="20.100000000000001" customHeight="1">
      <c r="B19" s="26" t="s">
        <v>49</v>
      </c>
      <c r="C19" s="28"/>
      <c r="D19" s="30"/>
      <c r="E19" s="30">
        <v>6559061</v>
      </c>
      <c r="F19" s="29"/>
      <c r="G19" s="477">
        <v>2691164</v>
      </c>
      <c r="H19" s="29"/>
      <c r="I19" s="480">
        <v>3867878</v>
      </c>
      <c r="K19" s="34"/>
      <c r="R19" s="335"/>
      <c r="S19" s="335"/>
      <c r="T19" s="335"/>
    </row>
    <row r="20" spans="1:20" ht="20.100000000000001" customHeight="1">
      <c r="B20" s="26" t="s">
        <v>50</v>
      </c>
      <c r="C20" s="28"/>
      <c r="D20" s="30"/>
      <c r="E20" s="30">
        <v>1482273</v>
      </c>
      <c r="F20" s="29"/>
      <c r="G20" s="477">
        <v>1418547</v>
      </c>
      <c r="H20" s="29"/>
      <c r="I20" s="480">
        <v>63719</v>
      </c>
      <c r="K20" s="34"/>
      <c r="R20" s="335"/>
      <c r="S20" s="335"/>
      <c r="T20" s="335"/>
    </row>
    <row r="21" spans="1:20" ht="20.100000000000001" customHeight="1">
      <c r="B21" s="26" t="s">
        <v>48</v>
      </c>
      <c r="E21" s="30">
        <v>1049580</v>
      </c>
      <c r="F21" s="30"/>
      <c r="G21" s="477">
        <v>404593</v>
      </c>
      <c r="I21" s="480">
        <v>644987</v>
      </c>
      <c r="K21" s="34"/>
    </row>
    <row r="22" spans="1:20" ht="20.100000000000001" customHeight="1">
      <c r="B22" s="26" t="s">
        <v>104</v>
      </c>
      <c r="C22" s="28"/>
      <c r="D22" s="30"/>
      <c r="E22" s="30">
        <v>318163</v>
      </c>
      <c r="F22" s="29"/>
      <c r="G22" s="477">
        <v>151430</v>
      </c>
      <c r="H22" s="29"/>
      <c r="I22" s="480">
        <v>166718</v>
      </c>
      <c r="K22" s="34"/>
    </row>
    <row r="23" spans="1:20" ht="20.100000000000001" customHeight="1">
      <c r="B23" s="26" t="s">
        <v>105</v>
      </c>
      <c r="C23" s="28"/>
      <c r="D23" s="30"/>
      <c r="E23" s="30">
        <v>46352</v>
      </c>
      <c r="F23" s="29"/>
      <c r="G23" s="477">
        <v>29902</v>
      </c>
      <c r="H23" s="29"/>
      <c r="I23" s="480">
        <v>16450</v>
      </c>
      <c r="K23" s="34"/>
    </row>
    <row r="24" spans="1:20" ht="5.25" customHeight="1">
      <c r="C24" s="28"/>
      <c r="D24" s="30"/>
      <c r="E24" s="30"/>
      <c r="F24" s="29"/>
      <c r="G24" s="30"/>
      <c r="H24" s="29"/>
      <c r="I24" s="30"/>
      <c r="K24" s="34"/>
    </row>
    <row r="25" spans="1:20" s="304" customFormat="1" ht="24" hidden="1" customHeight="1">
      <c r="B25" s="305" t="s">
        <v>45</v>
      </c>
      <c r="C25" s="306"/>
      <c r="D25" s="306"/>
      <c r="E25" s="306">
        <f>SUM(E19:E24)</f>
        <v>9455429</v>
      </c>
      <c r="F25" s="309"/>
      <c r="G25" s="306">
        <f>SUM(G19:G24)</f>
        <v>4695636</v>
      </c>
      <c r="H25" s="306">
        <f>SUM(H19:H24)</f>
        <v>0</v>
      </c>
      <c r="I25" s="306">
        <f>SUM(I19:I24)</f>
        <v>4759752</v>
      </c>
      <c r="K25" s="307"/>
      <c r="S25" s="328"/>
    </row>
    <row r="26" spans="1:20" ht="9.9499999999999993" customHeight="1">
      <c r="B26" s="530"/>
      <c r="C26" s="530"/>
      <c r="F26" s="29"/>
      <c r="H26" s="29"/>
    </row>
    <row r="27" spans="1:20" ht="50.1" customHeight="1">
      <c r="B27" s="530"/>
      <c r="C27" s="530"/>
      <c r="D27" s="26" t="s">
        <v>124</v>
      </c>
      <c r="E27" s="30"/>
      <c r="F27" s="30"/>
      <c r="G27" s="30"/>
      <c r="H27" s="30"/>
      <c r="I27" s="30"/>
    </row>
    <row r="28" spans="1:20" s="304" customFormat="1" ht="18.75" customHeight="1">
      <c r="C28" s="309"/>
      <c r="D28" s="309"/>
      <c r="E28" s="309"/>
      <c r="F28" s="308"/>
      <c r="G28" s="309"/>
      <c r="H28" s="308"/>
      <c r="I28" s="309"/>
      <c r="L28" s="310"/>
      <c r="M28" s="310"/>
      <c r="N28" s="310"/>
      <c r="O28" s="311"/>
      <c r="P28" s="310"/>
      <c r="Q28" s="310"/>
      <c r="R28" s="310"/>
      <c r="S28" s="327"/>
      <c r="T28" s="310"/>
    </row>
    <row r="29" spans="1:20">
      <c r="D29" s="31"/>
    </row>
    <row r="30" spans="1:20" s="118" customFormat="1" ht="15.95" customHeight="1">
      <c r="A30" s="213"/>
      <c r="B30" s="322" t="s">
        <v>188</v>
      </c>
      <c r="C30" s="318"/>
      <c r="D30" s="323"/>
      <c r="E30" s="320" t="s">
        <v>192</v>
      </c>
      <c r="F30" s="321"/>
      <c r="G30" s="483" t="s">
        <v>184</v>
      </c>
      <c r="H30" s="482"/>
      <c r="I30" s="484" t="s">
        <v>185</v>
      </c>
      <c r="L30" s="114"/>
      <c r="M30" s="449"/>
      <c r="N30" s="449"/>
      <c r="O30" s="114"/>
      <c r="S30" s="329"/>
    </row>
    <row r="31" spans="1:20" s="124" customFormat="1" ht="24.95" customHeight="1">
      <c r="C31" s="316" t="s">
        <v>52</v>
      </c>
      <c r="D31"/>
      <c r="E31" s="312">
        <v>1562781</v>
      </c>
      <c r="F31" s="312"/>
      <c r="G31" s="485">
        <v>769860</v>
      </c>
      <c r="H31" s="312"/>
      <c r="I31" s="486">
        <v>792919</v>
      </c>
      <c r="K31" s="324"/>
      <c r="L31" s="450"/>
      <c r="M31" s="125"/>
      <c r="N31" s="451"/>
      <c r="O31" s="123"/>
      <c r="S31" s="329"/>
    </row>
    <row r="32" spans="1:20" s="124" customFormat="1" ht="24.95" customHeight="1">
      <c r="C32" s="315" t="s">
        <v>61</v>
      </c>
      <c r="D32"/>
      <c r="E32" s="312">
        <v>290292</v>
      </c>
      <c r="F32" s="312"/>
      <c r="G32" s="485">
        <v>141946</v>
      </c>
      <c r="H32" s="312"/>
      <c r="I32" s="486">
        <v>148346</v>
      </c>
      <c r="L32" s="450"/>
      <c r="M32" s="123"/>
      <c r="N32" s="450"/>
      <c r="O32" s="123"/>
      <c r="S32" s="329"/>
    </row>
    <row r="33" spans="3:19" s="124" customFormat="1" ht="24.95" customHeight="1">
      <c r="C33" s="315" t="s">
        <v>65</v>
      </c>
      <c r="D33"/>
      <c r="E33" s="312">
        <v>274096</v>
      </c>
      <c r="F33" s="312"/>
      <c r="G33" s="485">
        <v>131866</v>
      </c>
      <c r="H33" s="312"/>
      <c r="I33" s="486">
        <v>142224</v>
      </c>
      <c r="L33" s="451"/>
      <c r="M33" s="125"/>
      <c r="N33" s="451"/>
      <c r="O33" s="123"/>
      <c r="S33" s="330">
        <v>1467756</v>
      </c>
    </row>
    <row r="34" spans="3:19" s="124" customFormat="1" ht="24.95" customHeight="1">
      <c r="C34" s="315" t="s">
        <v>205</v>
      </c>
      <c r="D34"/>
      <c r="E34" s="312">
        <v>191665</v>
      </c>
      <c r="F34" s="312"/>
      <c r="G34" s="485">
        <v>98405</v>
      </c>
      <c r="H34" s="312"/>
      <c r="I34" s="486">
        <v>93260</v>
      </c>
      <c r="L34" s="450"/>
      <c r="M34" s="123"/>
      <c r="N34" s="450"/>
      <c r="O34" s="123"/>
      <c r="S34" s="330">
        <v>280326</v>
      </c>
    </row>
    <row r="35" spans="3:19" s="124" customFormat="1" ht="24.95" customHeight="1">
      <c r="C35" s="315" t="s">
        <v>66</v>
      </c>
      <c r="D35"/>
      <c r="E35" s="312">
        <v>351426</v>
      </c>
      <c r="F35" s="312"/>
      <c r="G35" s="485">
        <v>170958</v>
      </c>
      <c r="H35" s="312"/>
      <c r="I35" s="486">
        <v>180466</v>
      </c>
      <c r="L35" s="451"/>
      <c r="M35" s="125"/>
      <c r="N35" s="451"/>
      <c r="O35" s="123"/>
      <c r="S35" s="330">
        <v>270289</v>
      </c>
    </row>
    <row r="36" spans="3:19" s="124" customFormat="1" ht="24.95" customHeight="1">
      <c r="C36" s="315" t="s">
        <v>69</v>
      </c>
      <c r="D36"/>
      <c r="E36" s="312">
        <v>135112</v>
      </c>
      <c r="F36" s="312"/>
      <c r="G36" s="485">
        <v>65430</v>
      </c>
      <c r="H36" s="312"/>
      <c r="I36" s="486">
        <v>69681</v>
      </c>
      <c r="K36" s="126"/>
      <c r="L36" s="451"/>
      <c r="M36" s="123"/>
      <c r="N36" s="450"/>
      <c r="O36" s="123"/>
      <c r="S36" s="330">
        <v>178292</v>
      </c>
    </row>
    <row r="37" spans="3:19" s="124" customFormat="1" ht="24.95" customHeight="1">
      <c r="C37" s="315" t="s">
        <v>70</v>
      </c>
      <c r="D37"/>
      <c r="E37" s="312">
        <v>584334</v>
      </c>
      <c r="F37" s="312"/>
      <c r="G37" s="485">
        <v>273805</v>
      </c>
      <c r="H37" s="312"/>
      <c r="I37" s="486">
        <v>310529</v>
      </c>
      <c r="K37" s="126"/>
      <c r="L37" s="451"/>
      <c r="M37" s="123"/>
      <c r="N37" s="450"/>
      <c r="O37" s="123"/>
      <c r="S37" s="330">
        <v>322017</v>
      </c>
    </row>
    <row r="38" spans="3:19" s="126" customFormat="1" ht="24.95" customHeight="1">
      <c r="C38" s="315" t="s">
        <v>80</v>
      </c>
      <c r="D38"/>
      <c r="E38" s="312">
        <v>383454</v>
      </c>
      <c r="F38" s="312"/>
      <c r="G38" s="485">
        <v>169942</v>
      </c>
      <c r="H38" s="312"/>
      <c r="I38" s="486">
        <v>213511</v>
      </c>
      <c r="L38" s="451"/>
      <c r="M38" s="123"/>
      <c r="N38" s="450"/>
      <c r="O38" s="125"/>
      <c r="S38" s="330">
        <v>129473</v>
      </c>
    </row>
    <row r="39" spans="3:19" s="126" customFormat="1" ht="24.95" customHeight="1">
      <c r="C39" s="315" t="s">
        <v>86</v>
      </c>
      <c r="D39"/>
      <c r="E39" s="312">
        <v>1601075</v>
      </c>
      <c r="F39" s="312"/>
      <c r="G39" s="485">
        <v>833961</v>
      </c>
      <c r="H39" s="312"/>
      <c r="I39" s="486">
        <v>767105</v>
      </c>
      <c r="L39" s="451"/>
      <c r="M39" s="125"/>
      <c r="N39" s="451"/>
      <c r="O39" s="125"/>
      <c r="S39" s="330">
        <v>565026</v>
      </c>
    </row>
    <row r="40" spans="3:19" s="126" customFormat="1" ht="24.95" customHeight="1">
      <c r="C40" s="315" t="s">
        <v>89</v>
      </c>
      <c r="D40"/>
      <c r="E40" s="312">
        <v>968879</v>
      </c>
      <c r="F40" s="312"/>
      <c r="G40" s="485">
        <v>481312</v>
      </c>
      <c r="H40" s="312"/>
      <c r="I40" s="486">
        <v>487563</v>
      </c>
      <c r="L40" s="451"/>
      <c r="M40" s="125"/>
      <c r="N40" s="451"/>
      <c r="O40" s="125"/>
      <c r="S40" s="330">
        <v>360756</v>
      </c>
    </row>
    <row r="41" spans="3:19" s="126" customFormat="1" ht="24.95" customHeight="1">
      <c r="C41" s="315" t="s">
        <v>91</v>
      </c>
      <c r="D41"/>
      <c r="E41" s="312">
        <v>229567</v>
      </c>
      <c r="F41" s="312"/>
      <c r="G41" s="485">
        <v>106285</v>
      </c>
      <c r="H41" s="312"/>
      <c r="I41" s="486">
        <v>123282</v>
      </c>
      <c r="L41" s="451"/>
      <c r="M41" s="125"/>
      <c r="N41" s="451"/>
      <c r="O41" s="125"/>
      <c r="S41" s="330">
        <v>1542221</v>
      </c>
    </row>
    <row r="42" spans="3:19" s="126" customFormat="1" ht="24.95" customHeight="1">
      <c r="C42" s="315" t="s">
        <v>94</v>
      </c>
      <c r="D42"/>
      <c r="E42" s="312">
        <v>699376</v>
      </c>
      <c r="F42" s="312"/>
      <c r="G42" s="485">
        <v>354943</v>
      </c>
      <c r="H42" s="312"/>
      <c r="I42" s="486">
        <v>344431</v>
      </c>
      <c r="L42" s="450"/>
      <c r="M42" s="125"/>
      <c r="N42" s="451"/>
      <c r="O42" s="125"/>
      <c r="S42" s="330">
        <v>917315</v>
      </c>
    </row>
    <row r="43" spans="3:19" s="126" customFormat="1" ht="24.95" customHeight="1">
      <c r="C43" s="315" t="s">
        <v>97</v>
      </c>
      <c r="D43"/>
      <c r="E43" s="312">
        <v>1183629</v>
      </c>
      <c r="F43" s="312"/>
      <c r="G43" s="485">
        <v>608741</v>
      </c>
      <c r="H43" s="312"/>
      <c r="I43" s="486">
        <v>574877</v>
      </c>
      <c r="L43" s="450"/>
      <c r="M43" s="125"/>
      <c r="N43" s="451"/>
      <c r="O43" s="125"/>
      <c r="S43" s="330">
        <v>217095</v>
      </c>
    </row>
    <row r="44" spans="3:19" s="126" customFormat="1" ht="24.95" customHeight="1">
      <c r="C44" s="315" t="s">
        <v>98</v>
      </c>
      <c r="D44"/>
      <c r="E44" s="312">
        <v>245786</v>
      </c>
      <c r="F44" s="312"/>
      <c r="G44" s="485">
        <v>118664</v>
      </c>
      <c r="H44" s="312"/>
      <c r="I44" s="486">
        <v>127122</v>
      </c>
      <c r="L44" s="451"/>
      <c r="M44" s="125"/>
      <c r="N44" s="451"/>
      <c r="O44" s="125"/>
      <c r="S44" s="330">
        <v>679402</v>
      </c>
    </row>
    <row r="45" spans="3:19" s="126" customFormat="1" ht="24.95" customHeight="1">
      <c r="C45" s="315" t="s">
        <v>99</v>
      </c>
      <c r="D45"/>
      <c r="E45" s="312">
        <v>135869</v>
      </c>
      <c r="F45" s="312"/>
      <c r="G45" s="485">
        <v>65740</v>
      </c>
      <c r="H45" s="312"/>
      <c r="I45" s="486">
        <v>70128</v>
      </c>
      <c r="L45" s="450"/>
      <c r="M45" s="125"/>
      <c r="N45" s="451"/>
      <c r="O45" s="125"/>
      <c r="S45" s="330">
        <v>1105001</v>
      </c>
    </row>
    <row r="46" spans="3:19" s="126" customFormat="1" ht="24.95" customHeight="1">
      <c r="C46" s="315" t="s">
        <v>155</v>
      </c>
      <c r="D46"/>
      <c r="E46" s="312">
        <v>531628</v>
      </c>
      <c r="F46" s="312"/>
      <c r="G46" s="485">
        <v>261611</v>
      </c>
      <c r="H46" s="312"/>
      <c r="I46" s="486">
        <v>270016</v>
      </c>
      <c r="L46" s="450"/>
      <c r="M46" s="123"/>
      <c r="N46" s="450"/>
      <c r="O46" s="125"/>
      <c r="S46" s="330">
        <v>230177</v>
      </c>
    </row>
    <row r="47" spans="3:19" s="126" customFormat="1" ht="24.95" customHeight="1">
      <c r="C47" s="315" t="s">
        <v>151</v>
      </c>
      <c r="D47"/>
      <c r="E47" s="312">
        <v>68708</v>
      </c>
      <c r="F47" s="312"/>
      <c r="G47" s="485">
        <v>33351</v>
      </c>
      <c r="H47" s="312"/>
      <c r="I47" s="486">
        <v>35356</v>
      </c>
      <c r="L47" s="451"/>
      <c r="M47" s="125"/>
      <c r="N47" s="451"/>
      <c r="O47" s="125"/>
      <c r="S47" s="330">
        <v>129080</v>
      </c>
    </row>
    <row r="48" spans="3:19" s="126" customFormat="1" ht="24.95" customHeight="1">
      <c r="C48" s="315" t="s">
        <v>189</v>
      </c>
      <c r="D48"/>
      <c r="E48" s="312">
        <v>9019</v>
      </c>
      <c r="F48" s="312"/>
      <c r="G48" s="485">
        <v>4531</v>
      </c>
      <c r="H48" s="312"/>
      <c r="I48" s="486">
        <v>4488</v>
      </c>
      <c r="L48" s="451"/>
      <c r="M48" s="125"/>
      <c r="N48" s="451"/>
      <c r="O48" s="125"/>
      <c r="S48" s="330">
        <v>514162</v>
      </c>
    </row>
    <row r="49" spans="2:19" s="126" customFormat="1" ht="24.95" customHeight="1">
      <c r="C49" s="315" t="s">
        <v>190</v>
      </c>
      <c r="D49"/>
      <c r="E49" s="312">
        <v>8733</v>
      </c>
      <c r="F49" s="312"/>
      <c r="G49" s="485">
        <v>4285</v>
      </c>
      <c r="H49" s="312"/>
      <c r="I49" s="486">
        <v>4448</v>
      </c>
      <c r="K49" s="118"/>
      <c r="L49" s="451"/>
      <c r="M49" s="123"/>
      <c r="N49" s="450"/>
      <c r="O49" s="125"/>
      <c r="S49" s="330">
        <v>65074</v>
      </c>
    </row>
    <row r="50" spans="2:19" s="126" customFormat="1" ht="17.25" customHeight="1">
      <c r="B50" s="313"/>
      <c r="C50" s="313"/>
      <c r="D50"/>
      <c r="E50" s="312"/>
      <c r="F50" s="312"/>
      <c r="G50" s="312"/>
      <c r="H50" s="312"/>
      <c r="I50" s="312"/>
      <c r="L50" s="125"/>
      <c r="M50" s="125"/>
      <c r="N50" s="125"/>
      <c r="O50" s="125"/>
      <c r="S50" s="330">
        <v>8388</v>
      </c>
    </row>
    <row r="51" spans="2:19" s="118" customFormat="1" ht="18.600000000000001" customHeight="1">
      <c r="C51" s="317" t="s">
        <v>45</v>
      </c>
      <c r="E51" s="314">
        <f>$E$4</f>
        <v>9455429</v>
      </c>
      <c r="F51" s="346">
        <v>0.4922996311893304</v>
      </c>
      <c r="G51" s="487">
        <f>$G$4</f>
        <v>4695636</v>
      </c>
      <c r="H51" s="346">
        <v>0.50770502733165346</v>
      </c>
      <c r="I51" s="488">
        <f>$I$4</f>
        <v>4759752</v>
      </c>
      <c r="S51" s="330">
        <v>7802</v>
      </c>
    </row>
    <row r="52" spans="2:19">
      <c r="E52" s="30"/>
      <c r="F52" s="30"/>
      <c r="G52" s="30"/>
      <c r="H52" s="30"/>
      <c r="I52" s="30"/>
      <c r="S52" s="325">
        <f>SUM(S33:S51)</f>
        <v>8989652</v>
      </c>
    </row>
    <row r="53" spans="2:19">
      <c r="E53" s="30"/>
      <c r="F53" s="30"/>
      <c r="G53" s="30"/>
      <c r="H53" s="30"/>
      <c r="I53" s="30"/>
      <c r="J53" s="30"/>
    </row>
    <row r="54" spans="2:19">
      <c r="E54" s="30"/>
      <c r="F54" s="30"/>
      <c r="G54" s="30"/>
      <c r="H54" s="30"/>
      <c r="I54" s="30"/>
    </row>
    <row r="55" spans="2:19" ht="18">
      <c r="B55" s="331" t="s">
        <v>194</v>
      </c>
    </row>
    <row r="56" spans="2:19" ht="18">
      <c r="B56" s="331" t="s">
        <v>195</v>
      </c>
    </row>
    <row r="61" spans="2:19">
      <c r="E61" s="30"/>
      <c r="F61" s="30"/>
      <c r="G61" s="30"/>
      <c r="H61" s="30"/>
      <c r="I61" s="30"/>
    </row>
    <row r="79" spans="3:4">
      <c r="C79" s="316"/>
      <c r="D79"/>
    </row>
    <row r="80" spans="3:4">
      <c r="C80" s="315"/>
      <c r="D80"/>
    </row>
    <row r="81" spans="3:4">
      <c r="C81" s="315"/>
      <c r="D81"/>
    </row>
    <row r="82" spans="3:4">
      <c r="C82" s="315"/>
      <c r="D82"/>
    </row>
    <row r="83" spans="3:4">
      <c r="C83" s="315"/>
      <c r="D83"/>
    </row>
    <row r="84" spans="3:4">
      <c r="C84" s="315"/>
      <c r="D84"/>
    </row>
    <row r="85" spans="3:4">
      <c r="C85" s="315"/>
      <c r="D85"/>
    </row>
    <row r="86" spans="3:4">
      <c r="C86" s="315"/>
      <c r="D86"/>
    </row>
    <row r="87" spans="3:4">
      <c r="C87" s="315"/>
      <c r="D87"/>
    </row>
    <row r="88" spans="3:4">
      <c r="C88" s="315"/>
      <c r="D88"/>
    </row>
    <row r="89" spans="3:4">
      <c r="C89" s="315"/>
      <c r="D89"/>
    </row>
    <row r="90" spans="3:4">
      <c r="C90" s="315"/>
      <c r="D90"/>
    </row>
    <row r="91" spans="3:4">
      <c r="C91" s="315"/>
      <c r="D91"/>
    </row>
    <row r="92" spans="3:4">
      <c r="C92" s="315"/>
      <c r="D92"/>
    </row>
    <row r="93" spans="3:4">
      <c r="C93" s="315"/>
      <c r="D93"/>
    </row>
    <row r="94" spans="3:4">
      <c r="C94" s="315"/>
      <c r="D94"/>
    </row>
    <row r="95" spans="3:4">
      <c r="C95" s="315"/>
      <c r="D95"/>
    </row>
    <row r="96" spans="3:4">
      <c r="C96" s="315"/>
      <c r="D96"/>
    </row>
    <row r="97" spans="3:4">
      <c r="C97" s="315"/>
      <c r="D97"/>
    </row>
  </sheetData>
  <mergeCells count="3">
    <mergeCell ref="B7:C7"/>
    <mergeCell ref="B27:C27"/>
    <mergeCell ref="B26:C26"/>
  </mergeCells>
  <hyperlinks>
    <hyperlink ref="O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4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Normal="100" workbookViewId="0">
      <selection activeCell="I21" sqref="I21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2"/>
      <c r="B1" s="12"/>
      <c r="C1" s="12"/>
      <c r="D1" s="12"/>
      <c r="E1" s="12"/>
    </row>
    <row r="2" spans="1:18">
      <c r="A2" s="12"/>
      <c r="B2" s="12"/>
      <c r="C2" s="12"/>
      <c r="D2" s="12"/>
      <c r="E2" s="12"/>
    </row>
    <row r="3" spans="1:18">
      <c r="A3" s="12"/>
      <c r="B3" s="12"/>
      <c r="C3" s="12"/>
      <c r="D3" s="12"/>
      <c r="E3" s="12"/>
    </row>
    <row r="4" spans="1:18" ht="15.75">
      <c r="A4" s="12"/>
      <c r="B4" s="12"/>
      <c r="C4" s="12"/>
      <c r="D4" s="12"/>
      <c r="E4" s="12"/>
      <c r="H4" s="7"/>
    </row>
    <row r="5" spans="1:18">
      <c r="A5" s="12"/>
      <c r="B5" s="12"/>
      <c r="C5" s="12"/>
      <c r="D5" s="12"/>
      <c r="E5" s="12"/>
    </row>
    <row r="6" spans="1:18">
      <c r="A6" s="12"/>
      <c r="B6" s="12"/>
      <c r="C6" s="12"/>
      <c r="D6" s="12"/>
      <c r="E6" s="12"/>
    </row>
    <row r="7" spans="1:18">
      <c r="A7" s="12"/>
      <c r="B7" s="12"/>
      <c r="C7" s="12"/>
      <c r="D7" s="12"/>
      <c r="E7" s="12"/>
    </row>
    <row r="8" spans="1:18">
      <c r="A8" s="12"/>
      <c r="B8" s="12"/>
      <c r="C8" s="12"/>
      <c r="D8" s="12"/>
      <c r="E8" s="12"/>
    </row>
    <row r="9" spans="1:18">
      <c r="A9" s="12"/>
      <c r="B9" s="12"/>
      <c r="C9" s="12"/>
      <c r="D9" s="12"/>
      <c r="E9" s="12"/>
    </row>
    <row r="10" spans="1:18">
      <c r="A10" s="12"/>
      <c r="B10" s="12"/>
      <c r="C10" s="12"/>
      <c r="D10" s="12"/>
      <c r="E10" s="12"/>
    </row>
    <row r="11" spans="1:18">
      <c r="A11" s="12"/>
      <c r="B11" s="12"/>
      <c r="C11" s="12"/>
      <c r="D11" s="12"/>
      <c r="E11" s="12"/>
      <c r="L11" s="129"/>
      <c r="M11" s="129"/>
    </row>
    <row r="12" spans="1:18">
      <c r="A12" s="12"/>
      <c r="B12" s="12"/>
      <c r="C12" s="12"/>
      <c r="D12" s="12"/>
      <c r="E12" s="12"/>
      <c r="L12" s="129"/>
      <c r="M12" s="129"/>
    </row>
    <row r="13" spans="1:18">
      <c r="A13" s="12"/>
      <c r="B13" s="12"/>
      <c r="C13" s="12"/>
      <c r="D13" s="12"/>
      <c r="E13" s="12"/>
      <c r="L13" s="129"/>
      <c r="M13" s="129"/>
    </row>
    <row r="14" spans="1:18">
      <c r="A14" s="12"/>
      <c r="B14" s="12"/>
      <c r="C14" s="12"/>
      <c r="D14" s="12"/>
      <c r="E14" s="12"/>
    </row>
    <row r="15" spans="1:18">
      <c r="A15" s="12"/>
      <c r="B15" s="12"/>
      <c r="C15" s="12"/>
      <c r="D15" s="12"/>
      <c r="E15" s="12"/>
    </row>
    <row r="16" spans="1:18" ht="15.75">
      <c r="A16" s="12"/>
      <c r="B16" s="12"/>
      <c r="C16" s="12"/>
      <c r="D16" s="12"/>
      <c r="E16" s="12"/>
      <c r="P16" s="133"/>
      <c r="Q16" s="134"/>
      <c r="R16" s="135"/>
    </row>
    <row r="17" spans="1:13">
      <c r="A17" s="12"/>
      <c r="B17" s="12"/>
      <c r="C17" s="12"/>
      <c r="D17" s="12"/>
      <c r="E17" s="12"/>
    </row>
    <row r="18" spans="1:13" ht="1.35" customHeight="1">
      <c r="A18" s="12"/>
      <c r="B18" s="12"/>
      <c r="C18" s="12"/>
      <c r="D18" s="12"/>
      <c r="E18" s="12"/>
      <c r="L18" s="134"/>
      <c r="M18" s="135"/>
    </row>
    <row r="19" spans="1:13">
      <c r="A19" s="12"/>
      <c r="B19" s="12"/>
      <c r="C19" s="12"/>
      <c r="D19" s="12"/>
      <c r="E19" s="12"/>
    </row>
    <row r="20" spans="1:13">
      <c r="A20" s="12"/>
      <c r="B20" s="12"/>
      <c r="C20" s="12"/>
      <c r="D20" s="12"/>
      <c r="E20" s="12"/>
    </row>
    <row r="21" spans="1:13">
      <c r="A21" s="12"/>
      <c r="B21" s="12"/>
      <c r="C21" s="12"/>
      <c r="D21" s="12"/>
      <c r="E21" s="12"/>
    </row>
    <row r="22" spans="1:13">
      <c r="A22" s="12"/>
      <c r="B22" s="12"/>
      <c r="C22" s="12"/>
      <c r="D22" s="12"/>
      <c r="E22" s="12"/>
      <c r="I22" s="66"/>
    </row>
    <row r="23" spans="1:13">
      <c r="A23" s="12"/>
      <c r="B23" s="12"/>
      <c r="C23" s="12"/>
      <c r="D23" s="12"/>
      <c r="E23" s="12"/>
    </row>
    <row r="24" spans="1:13">
      <c r="A24" s="12"/>
      <c r="B24" s="12"/>
      <c r="C24" s="12"/>
      <c r="D24" s="12"/>
      <c r="E24" s="12"/>
    </row>
    <row r="25" spans="1:13">
      <c r="A25" s="12"/>
      <c r="B25" s="12"/>
      <c r="C25" s="12"/>
      <c r="D25" s="12"/>
      <c r="E25" s="12"/>
    </row>
    <row r="26" spans="1:13">
      <c r="A26" s="12"/>
      <c r="B26" s="12"/>
      <c r="C26" s="12"/>
      <c r="D26" s="12"/>
      <c r="E26" s="12"/>
    </row>
    <row r="27" spans="1:13">
      <c r="A27" s="12"/>
      <c r="B27" s="12"/>
      <c r="C27" s="12"/>
      <c r="D27" s="12"/>
      <c r="E27" s="12"/>
    </row>
    <row r="28" spans="1:13">
      <c r="A28" s="12"/>
      <c r="B28" s="12"/>
      <c r="C28" s="12"/>
      <c r="D28" s="12"/>
      <c r="E28" s="12"/>
    </row>
    <row r="29" spans="1:13">
      <c r="A29" s="12"/>
      <c r="B29" s="12"/>
      <c r="C29" s="12"/>
      <c r="D29" s="12"/>
      <c r="E29" s="12"/>
    </row>
    <row r="30" spans="1:13">
      <c r="A30" s="12"/>
      <c r="B30" s="12"/>
      <c r="C30" s="12"/>
      <c r="D30" s="12"/>
      <c r="E30" s="12"/>
      <c r="H30" s="66"/>
    </row>
    <row r="31" spans="1:13">
      <c r="A31" s="12"/>
      <c r="B31" s="12"/>
      <c r="C31" s="12"/>
      <c r="D31" s="12"/>
      <c r="E31" s="12"/>
    </row>
    <row r="32" spans="1:13" ht="15.75">
      <c r="A32" s="12"/>
      <c r="B32" s="12"/>
      <c r="C32" s="12"/>
      <c r="D32" s="12"/>
      <c r="E32" s="12"/>
      <c r="I32" s="13"/>
    </row>
    <row r="33" spans="1:10" ht="15.75">
      <c r="A33" s="12"/>
      <c r="B33" s="12"/>
      <c r="C33" s="12"/>
      <c r="D33" s="12"/>
      <c r="E33" s="12"/>
      <c r="J33" s="133"/>
    </row>
    <row r="34" spans="1:10">
      <c r="A34" s="12"/>
      <c r="B34" s="12"/>
      <c r="C34" s="12"/>
      <c r="D34" s="12"/>
      <c r="E34" s="12"/>
    </row>
    <row r="35" spans="1:10">
      <c r="A35" s="12"/>
      <c r="B35" s="12"/>
      <c r="C35" s="12"/>
      <c r="D35" s="12"/>
      <c r="E35" s="12"/>
    </row>
    <row r="36" spans="1:10">
      <c r="A36" s="12"/>
      <c r="B36" s="12"/>
      <c r="C36" s="12"/>
      <c r="D36" s="12"/>
      <c r="E36" s="12"/>
    </row>
    <row r="37" spans="1:10">
      <c r="A37" s="12"/>
      <c r="B37" s="12"/>
      <c r="C37" s="12"/>
      <c r="D37" s="12"/>
      <c r="E37" s="12"/>
    </row>
    <row r="38" spans="1:10">
      <c r="A38" s="12"/>
      <c r="B38" s="12"/>
      <c r="C38" s="12"/>
      <c r="D38" s="12"/>
      <c r="E38" s="12"/>
    </row>
    <row r="39" spans="1:10">
      <c r="A39" s="12"/>
      <c r="B39" s="12"/>
      <c r="C39" s="12"/>
      <c r="D39" s="12"/>
      <c r="E39" s="12"/>
    </row>
    <row r="40" spans="1:10">
      <c r="A40" s="12"/>
      <c r="B40" s="12"/>
      <c r="C40" s="12"/>
      <c r="D40" s="12"/>
      <c r="E40" s="12"/>
    </row>
    <row r="41" spans="1:10">
      <c r="A41" s="12"/>
      <c r="B41" s="12"/>
      <c r="C41" s="12"/>
      <c r="D41" s="12"/>
      <c r="E41" s="12"/>
    </row>
    <row r="42" spans="1:10">
      <c r="A42" s="12"/>
      <c r="B42" s="12"/>
      <c r="C42" s="12"/>
      <c r="D42" s="12"/>
      <c r="E42" s="12"/>
    </row>
    <row r="43" spans="1:10">
      <c r="A43" s="12"/>
      <c r="B43" s="12"/>
      <c r="C43" s="12"/>
      <c r="D43" s="12"/>
      <c r="E43" s="12"/>
    </row>
    <row r="44" spans="1:10">
      <c r="A44" s="12"/>
      <c r="B44" s="12"/>
      <c r="C44" s="12"/>
      <c r="D44" s="12"/>
      <c r="E44" s="12"/>
    </row>
    <row r="45" spans="1:10" ht="15.75">
      <c r="A45" s="12"/>
      <c r="B45" s="12"/>
      <c r="C45" s="12"/>
      <c r="D45" s="12"/>
      <c r="E45" s="12"/>
      <c r="G45" s="133"/>
    </row>
    <row r="46" spans="1:10">
      <c r="A46" s="12"/>
      <c r="B46" s="12"/>
      <c r="C46" s="12"/>
      <c r="D46" s="12"/>
      <c r="E46" s="12"/>
    </row>
    <row r="47" spans="1:10">
      <c r="A47" s="12"/>
      <c r="B47" s="12"/>
      <c r="C47" s="12"/>
      <c r="D47" s="12"/>
      <c r="E47" s="12"/>
    </row>
    <row r="48" spans="1:10" ht="15.75">
      <c r="A48" s="12"/>
      <c r="B48" s="12"/>
      <c r="C48" s="12"/>
      <c r="D48" s="12"/>
      <c r="E48" s="12"/>
      <c r="G48" s="14"/>
      <c r="J48" s="14"/>
    </row>
    <row r="49" spans="1:14">
      <c r="A49" s="12"/>
      <c r="B49" s="12"/>
      <c r="C49" s="12"/>
      <c r="D49" s="12"/>
      <c r="E49" s="12"/>
    </row>
    <row r="50" spans="1:14" ht="15.75">
      <c r="A50" s="12"/>
      <c r="B50" s="12"/>
      <c r="C50" s="12"/>
      <c r="D50" s="12"/>
      <c r="E50" s="12"/>
      <c r="G50" s="14"/>
      <c r="H50" s="66"/>
    </row>
    <row r="51" spans="1:14" ht="31.5" customHeight="1">
      <c r="A51" s="12"/>
      <c r="B51" s="12"/>
      <c r="C51" s="12"/>
      <c r="D51" s="12"/>
      <c r="E51" s="12"/>
      <c r="N51" s="300"/>
    </row>
    <row r="55" spans="1:14" ht="17.25">
      <c r="B55" s="417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M21" sqref="M21"/>
    </sheetView>
  </sheetViews>
  <sheetFormatPr baseColWidth="10" defaultColWidth="11.42578125" defaultRowHeight="12.75"/>
  <cols>
    <col min="1" max="1" width="3.28515625" style="15" customWidth="1"/>
    <col min="2" max="3" width="11.42578125" style="15"/>
    <col min="4" max="4" width="11.42578125" style="15" customWidth="1"/>
    <col min="5" max="16384" width="11.42578125" style="15"/>
  </cols>
  <sheetData>
    <row r="3" spans="1:10">
      <c r="C3" s="16"/>
    </row>
    <row r="6" spans="1:10" ht="35.25" customHeight="1">
      <c r="J6" s="7"/>
    </row>
    <row r="7" spans="1:10" ht="18.75">
      <c r="B7" s="528" t="s">
        <v>156</v>
      </c>
      <c r="C7" s="528"/>
      <c r="D7" s="528"/>
      <c r="E7" s="528"/>
      <c r="F7" s="528"/>
      <c r="G7" s="528"/>
      <c r="H7" s="528"/>
      <c r="I7" s="528"/>
    </row>
    <row r="8" spans="1:10" ht="24.95" customHeight="1">
      <c r="B8" s="17"/>
      <c r="C8" s="17"/>
      <c r="D8" s="17"/>
      <c r="E8" s="17"/>
      <c r="F8" s="18"/>
      <c r="G8" s="18"/>
      <c r="H8" s="19"/>
      <c r="I8" s="19"/>
    </row>
    <row r="9" spans="1:10" s="18" customFormat="1" ht="24" customHeight="1">
      <c r="B9" s="7" t="s">
        <v>172</v>
      </c>
      <c r="C9" s="7"/>
      <c r="D9" s="20"/>
      <c r="E9" s="17"/>
      <c r="H9" s="19"/>
      <c r="I9" s="19"/>
    </row>
    <row r="10" spans="1:10" s="18" customFormat="1" ht="24" customHeight="1">
      <c r="B10" s="7" t="s">
        <v>165</v>
      </c>
      <c r="C10" s="7"/>
      <c r="D10" s="7"/>
      <c r="E10" s="7"/>
      <c r="F10" s="7"/>
      <c r="G10" s="7"/>
      <c r="H10" s="21"/>
      <c r="I10" s="19"/>
    </row>
    <row r="11" spans="1:10" s="18" customFormat="1" ht="24" customHeight="1">
      <c r="A11" s="206"/>
      <c r="B11" s="7" t="s">
        <v>171</v>
      </c>
      <c r="C11" s="207"/>
      <c r="D11" s="207"/>
      <c r="E11" s="207"/>
      <c r="F11" s="207"/>
      <c r="G11" s="207"/>
      <c r="H11" s="19"/>
      <c r="I11" s="19"/>
    </row>
    <row r="12" spans="1:10" s="18" customFormat="1" ht="24" customHeight="1">
      <c r="B12" s="7" t="s">
        <v>159</v>
      </c>
      <c r="C12" s="7"/>
      <c r="D12" s="7"/>
      <c r="E12" s="7"/>
      <c r="H12" s="19"/>
      <c r="I12" s="19"/>
    </row>
    <row r="13" spans="1:10" s="18" customFormat="1" ht="24" customHeight="1">
      <c r="B13" s="7" t="s">
        <v>158</v>
      </c>
      <c r="C13" s="7"/>
      <c r="D13" s="7"/>
      <c r="E13" s="7"/>
      <c r="F13" s="7"/>
      <c r="H13" s="19"/>
      <c r="I13" s="19"/>
    </row>
    <row r="14" spans="1:10" s="18" customFormat="1" ht="24" customHeight="1">
      <c r="B14" s="7" t="s">
        <v>160</v>
      </c>
      <c r="C14" s="7"/>
      <c r="D14" s="7"/>
      <c r="E14" s="7"/>
      <c r="H14" s="19"/>
      <c r="I14" s="19"/>
    </row>
    <row r="15" spans="1:10" s="18" customFormat="1" ht="24" customHeight="1">
      <c r="B15" s="7" t="s">
        <v>162</v>
      </c>
      <c r="C15" s="7"/>
      <c r="D15" s="7"/>
      <c r="E15" s="7"/>
      <c r="H15" s="19"/>
      <c r="I15" s="19"/>
    </row>
    <row r="16" spans="1:10" s="18" customFormat="1" ht="24" customHeight="1">
      <c r="B16" s="7" t="s">
        <v>161</v>
      </c>
      <c r="C16" s="7"/>
      <c r="D16" s="7"/>
      <c r="E16" s="7"/>
      <c r="H16" s="19"/>
      <c r="I16" s="19"/>
    </row>
    <row r="17" spans="2:9" s="18" customFormat="1" ht="24" customHeight="1">
      <c r="B17" s="7" t="s">
        <v>163</v>
      </c>
      <c r="C17" s="7"/>
      <c r="D17" s="7"/>
      <c r="E17" s="7"/>
      <c r="F17" s="7"/>
      <c r="G17" s="7"/>
      <c r="H17" s="21"/>
      <c r="I17" s="21"/>
    </row>
    <row r="18" spans="2:9" s="18" customFormat="1" ht="24" customHeight="1">
      <c r="B18" s="7" t="s">
        <v>164</v>
      </c>
      <c r="C18" s="7"/>
      <c r="D18" s="7"/>
      <c r="E18" s="7"/>
      <c r="F18" s="7"/>
      <c r="G18" s="7"/>
      <c r="H18" s="21"/>
      <c r="I18" s="19"/>
    </row>
    <row r="19" spans="2:9" s="18" customFormat="1" ht="24" customHeight="1">
      <c r="B19" s="7" t="s">
        <v>166</v>
      </c>
      <c r="C19" s="7"/>
      <c r="D19" s="7"/>
      <c r="E19" s="7"/>
      <c r="F19" s="7"/>
      <c r="H19" s="19"/>
      <c r="I19" s="19"/>
    </row>
    <row r="20" spans="2:9" s="18" customFormat="1" ht="24" customHeight="1">
      <c r="B20" s="7" t="s">
        <v>167</v>
      </c>
      <c r="C20" s="7"/>
      <c r="D20" s="7"/>
      <c r="E20" s="7"/>
      <c r="H20" s="19"/>
      <c r="I20" s="19"/>
    </row>
    <row r="21" spans="2:9" ht="20.100000000000001" customHeight="1">
      <c r="B21" s="7" t="s">
        <v>174</v>
      </c>
      <c r="C21" s="7"/>
      <c r="D21" s="7"/>
      <c r="E21" s="7"/>
      <c r="F21" s="7"/>
      <c r="G21" s="7"/>
    </row>
    <row r="22" spans="2:9" ht="20.100000000000001" customHeight="1">
      <c r="B22" s="207" t="s">
        <v>183</v>
      </c>
      <c r="C22" s="7"/>
      <c r="D22" s="7"/>
      <c r="E22" s="7"/>
      <c r="F22" s="7"/>
      <c r="G22" s="7"/>
    </row>
    <row r="23" spans="2:9" ht="20.100000000000001" customHeight="1">
      <c r="B23" s="7"/>
      <c r="C23" s="22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="85" zoomScaleNormal="85" workbookViewId="0">
      <selection activeCell="AB31" sqref="AB31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6" style="26" customWidth="1"/>
    <col min="4" max="4" width="2" style="26" customWidth="1"/>
    <col min="5" max="5" width="12.710937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0.42578125" style="26" customWidth="1"/>
    <col min="10" max="10" width="1.140625" style="26" customWidth="1"/>
    <col min="11" max="11" width="12.7109375" style="26" customWidth="1"/>
    <col min="12" max="12" width="1.140625" style="26" customWidth="1"/>
    <col min="13" max="13" width="11.5703125" style="26" customWidth="1"/>
    <col min="14" max="14" width="1.140625" style="26" customWidth="1"/>
    <col min="15" max="15" width="10.42578125" style="26" customWidth="1"/>
    <col min="16" max="16" width="1.140625" style="26" customWidth="1"/>
    <col min="17" max="17" width="12.7109375" style="26" customWidth="1"/>
    <col min="18" max="18" width="1.140625" style="26" customWidth="1"/>
    <col min="19" max="19" width="11.5703125" style="26" customWidth="1"/>
    <col min="20" max="20" width="1.140625" style="26" customWidth="1"/>
    <col min="21" max="21" width="10.42578125" style="26" customWidth="1"/>
    <col min="22" max="22" width="3.28515625" style="26" customWidth="1"/>
    <col min="23" max="23" width="8.85546875" style="26" customWidth="1"/>
    <col min="24" max="28" width="11.28515625" style="26" customWidth="1"/>
    <col min="29" max="16384" width="11.5703125" style="26"/>
  </cols>
  <sheetData>
    <row r="1" spans="2:40" ht="65.849999999999994" customHeight="1">
      <c r="B1" s="23" t="s">
        <v>230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24"/>
      <c r="N1" s="25"/>
      <c r="O1" s="24"/>
      <c r="P1" s="24"/>
      <c r="Q1" s="24"/>
      <c r="R1" s="25"/>
      <c r="S1" s="24"/>
      <c r="T1" s="25"/>
      <c r="U1" s="24"/>
      <c r="W1" s="7" t="s">
        <v>168</v>
      </c>
    </row>
    <row r="2" spans="2:40" ht="39.950000000000003" customHeight="1">
      <c r="B2" s="23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4"/>
      <c r="N2" s="25"/>
      <c r="O2" s="24"/>
      <c r="P2" s="24"/>
      <c r="Q2" s="24"/>
      <c r="R2" s="25"/>
      <c r="S2" s="24"/>
      <c r="T2" s="25"/>
      <c r="U2" s="24"/>
    </row>
    <row r="3" spans="2:40" ht="43.15" customHeight="1">
      <c r="B3" s="27" t="s">
        <v>129</v>
      </c>
      <c r="C3" s="27"/>
      <c r="D3" s="27"/>
      <c r="E3" s="27"/>
      <c r="F3" s="27"/>
      <c r="G3" s="27"/>
      <c r="H3" s="27"/>
      <c r="I3" s="27"/>
      <c r="J3" s="27"/>
      <c r="K3" s="27"/>
      <c r="L3" s="281"/>
      <c r="M3" s="27"/>
      <c r="N3" s="281"/>
      <c r="O3" s="27"/>
      <c r="P3" s="27"/>
      <c r="Q3" s="27"/>
      <c r="R3" s="281"/>
      <c r="S3" s="27"/>
      <c r="T3" s="281"/>
      <c r="U3" s="27"/>
    </row>
    <row r="4" spans="2:40" ht="27.95" customHeight="1">
      <c r="B4" s="537" t="s">
        <v>130</v>
      </c>
      <c r="C4" s="537"/>
      <c r="D4" s="272"/>
      <c r="E4" s="532" t="s">
        <v>131</v>
      </c>
      <c r="F4" s="532"/>
      <c r="G4" s="532"/>
      <c r="H4" s="532"/>
      <c r="I4" s="532"/>
      <c r="J4" s="272"/>
      <c r="K4" s="532" t="s">
        <v>49</v>
      </c>
      <c r="L4" s="532"/>
      <c r="M4" s="532"/>
      <c r="N4" s="532"/>
      <c r="O4" s="532"/>
      <c r="P4" s="272"/>
      <c r="Q4" s="532" t="s">
        <v>50</v>
      </c>
      <c r="R4" s="532"/>
      <c r="S4" s="532"/>
      <c r="T4" s="532"/>
      <c r="U4" s="532"/>
    </row>
    <row r="5" spans="2:40" ht="4.5" customHeight="1">
      <c r="B5" s="209"/>
      <c r="C5" s="209"/>
      <c r="D5" s="208"/>
      <c r="E5" s="209"/>
      <c r="F5" s="273"/>
      <c r="G5" s="273"/>
      <c r="H5" s="273"/>
      <c r="I5" s="273"/>
      <c r="J5" s="209"/>
      <c r="K5" s="209"/>
      <c r="L5" s="273"/>
      <c r="M5" s="273"/>
      <c r="N5" s="273"/>
      <c r="O5" s="273"/>
      <c r="P5" s="209"/>
      <c r="Q5" s="209"/>
      <c r="R5" s="273"/>
      <c r="S5" s="273"/>
      <c r="T5" s="273"/>
      <c r="U5" s="273"/>
    </row>
    <row r="6" spans="2:40" ht="27.95" customHeight="1">
      <c r="B6" s="274" t="s">
        <v>132</v>
      </c>
      <c r="C6" s="275"/>
      <c r="D6" s="176"/>
      <c r="E6" s="276" t="s">
        <v>7</v>
      </c>
      <c r="F6" s="277"/>
      <c r="G6" s="276" t="s">
        <v>133</v>
      </c>
      <c r="H6" s="277"/>
      <c r="I6" s="276" t="s">
        <v>134</v>
      </c>
      <c r="J6" s="278"/>
      <c r="K6" s="276" t="s">
        <v>7</v>
      </c>
      <c r="L6" s="277"/>
      <c r="M6" s="276" t="s">
        <v>133</v>
      </c>
      <c r="N6" s="277"/>
      <c r="O6" s="276" t="s">
        <v>134</v>
      </c>
      <c r="P6" s="278"/>
      <c r="Q6" s="276" t="s">
        <v>7</v>
      </c>
      <c r="R6" s="277"/>
      <c r="S6" s="276" t="s">
        <v>133</v>
      </c>
      <c r="T6" s="277"/>
      <c r="U6" s="276" t="s">
        <v>134</v>
      </c>
    </row>
    <row r="7" spans="2:40" ht="9.9499999999999993" customHeight="1">
      <c r="L7" s="279"/>
      <c r="N7" s="279"/>
      <c r="R7" s="279"/>
      <c r="T7" s="279"/>
    </row>
    <row r="8" spans="2:40" ht="18.95" customHeight="1">
      <c r="B8" s="26" t="s">
        <v>135</v>
      </c>
      <c r="C8" s="28"/>
      <c r="D8" s="29"/>
      <c r="E8" s="30">
        <v>814024</v>
      </c>
      <c r="F8" s="30"/>
      <c r="G8" s="30">
        <v>1037443.0084999994</v>
      </c>
      <c r="H8" s="30"/>
      <c r="I8" s="31">
        <v>1274.4624341542749</v>
      </c>
      <c r="J8" s="29"/>
      <c r="K8" s="30">
        <v>4980419</v>
      </c>
      <c r="L8" s="32"/>
      <c r="M8" s="30">
        <v>8586767.9316799697</v>
      </c>
      <c r="N8" s="32"/>
      <c r="O8" s="31">
        <v>1724.1055284063389</v>
      </c>
      <c r="P8" s="29"/>
      <c r="Q8" s="30">
        <v>1752936</v>
      </c>
      <c r="R8" s="32"/>
      <c r="S8" s="30">
        <v>1806200.8047600002</v>
      </c>
      <c r="T8" s="32"/>
      <c r="U8" s="31">
        <v>1030.3860521776039</v>
      </c>
      <c r="V8" s="31"/>
      <c r="W8" s="31"/>
      <c r="X8" s="194"/>
      <c r="Y8" s="194"/>
      <c r="Z8" s="194"/>
      <c r="AA8" s="194"/>
      <c r="AB8" s="195"/>
      <c r="AC8" s="194"/>
      <c r="AD8" s="194"/>
      <c r="AE8" s="194"/>
      <c r="AF8" s="194"/>
      <c r="AG8" s="194"/>
      <c r="AH8" s="195"/>
      <c r="AI8" s="194"/>
      <c r="AJ8" s="194"/>
      <c r="AK8" s="194"/>
      <c r="AL8" s="194"/>
      <c r="AM8" s="194"/>
      <c r="AN8" s="195"/>
    </row>
    <row r="9" spans="2:40" ht="27.95" customHeight="1">
      <c r="B9" s="26" t="s">
        <v>136</v>
      </c>
      <c r="C9" s="28"/>
      <c r="D9" s="29"/>
      <c r="E9" s="30">
        <v>124320</v>
      </c>
      <c r="F9" s="30"/>
      <c r="G9" s="30">
        <v>121306.23373999994</v>
      </c>
      <c r="H9" s="30"/>
      <c r="I9" s="31">
        <v>975.75799340411788</v>
      </c>
      <c r="J9" s="29"/>
      <c r="K9" s="30">
        <v>1357121</v>
      </c>
      <c r="L9" s="32"/>
      <c r="M9" s="30">
        <v>1430931.1226399997</v>
      </c>
      <c r="N9" s="32"/>
      <c r="O9" s="31">
        <v>1054.3872820772795</v>
      </c>
      <c r="P9" s="29"/>
      <c r="Q9" s="30">
        <v>465653</v>
      </c>
      <c r="R9" s="32"/>
      <c r="S9" s="30">
        <v>332906.93310999987</v>
      </c>
      <c r="T9" s="32"/>
      <c r="U9" s="31">
        <v>714.92491857670814</v>
      </c>
      <c r="V9" s="31"/>
      <c r="W9" s="31"/>
      <c r="X9" s="194"/>
      <c r="Y9" s="194"/>
      <c r="Z9" s="194"/>
      <c r="AA9" s="194"/>
      <c r="AB9" s="195"/>
      <c r="AC9" s="194"/>
      <c r="AD9" s="194"/>
      <c r="AE9" s="194"/>
      <c r="AF9" s="194"/>
      <c r="AG9" s="194"/>
      <c r="AH9" s="195"/>
      <c r="AI9" s="194"/>
      <c r="AJ9" s="194"/>
      <c r="AK9" s="194"/>
      <c r="AL9" s="194"/>
      <c r="AM9" s="194"/>
      <c r="AN9" s="195"/>
    </row>
    <row r="10" spans="2:40" ht="27.95" customHeight="1">
      <c r="B10" s="26" t="s">
        <v>137</v>
      </c>
      <c r="C10" s="28"/>
      <c r="D10" s="29"/>
      <c r="E10" s="30">
        <v>7149</v>
      </c>
      <c r="F10" s="30"/>
      <c r="G10" s="30">
        <v>9196.5825799999966</v>
      </c>
      <c r="H10" s="30"/>
      <c r="I10" s="31">
        <v>1286.4152440900821</v>
      </c>
      <c r="J10" s="29"/>
      <c r="K10" s="30">
        <v>63349</v>
      </c>
      <c r="L10" s="32"/>
      <c r="M10" s="30">
        <v>109474.10396999985</v>
      </c>
      <c r="N10" s="32"/>
      <c r="O10" s="31">
        <v>1728.111003646464</v>
      </c>
      <c r="P10" s="29"/>
      <c r="Q10" s="30">
        <v>38589</v>
      </c>
      <c r="R10" s="32"/>
      <c r="S10" s="30">
        <v>37336.86963999999</v>
      </c>
      <c r="T10" s="32"/>
      <c r="U10" s="31">
        <v>967.55214283863256</v>
      </c>
      <c r="V10" s="31"/>
      <c r="W10" s="31"/>
      <c r="X10" s="194"/>
      <c r="Y10" s="194"/>
      <c r="Z10" s="194"/>
      <c r="AA10" s="194"/>
      <c r="AB10" s="195"/>
      <c r="AC10" s="194"/>
      <c r="AD10" s="194"/>
      <c r="AE10" s="194"/>
      <c r="AF10" s="194"/>
      <c r="AG10" s="194"/>
      <c r="AH10" s="195"/>
      <c r="AI10" s="194"/>
      <c r="AJ10" s="194"/>
      <c r="AK10" s="194"/>
      <c r="AL10" s="194"/>
      <c r="AM10" s="194"/>
      <c r="AN10" s="195"/>
    </row>
    <row r="11" spans="2:40" ht="27.95" customHeight="1">
      <c r="B11" s="26" t="s">
        <v>138</v>
      </c>
      <c r="C11" s="28"/>
      <c r="D11" s="29"/>
      <c r="E11" s="30">
        <v>1609</v>
      </c>
      <c r="F11" s="30"/>
      <c r="G11" s="30">
        <v>3381.9959299999996</v>
      </c>
      <c r="H11" s="30"/>
      <c r="I11" s="31">
        <v>2101.9241330018644</v>
      </c>
      <c r="J11" s="29"/>
      <c r="K11" s="30">
        <v>33632</v>
      </c>
      <c r="L11" s="32"/>
      <c r="M11" s="30">
        <v>100665.57852</v>
      </c>
      <c r="N11" s="32"/>
      <c r="O11" s="31">
        <v>2993.1487428639389</v>
      </c>
      <c r="P11" s="29"/>
      <c r="Q11" s="30">
        <v>18917</v>
      </c>
      <c r="R11" s="32"/>
      <c r="S11" s="30">
        <v>27480.822559999997</v>
      </c>
      <c r="T11" s="32"/>
      <c r="U11" s="31">
        <v>1452.7051096896971</v>
      </c>
      <c r="V11" s="31"/>
      <c r="W11" s="31"/>
      <c r="X11" s="194"/>
      <c r="Y11" s="194"/>
      <c r="Z11" s="194"/>
      <c r="AA11" s="194"/>
      <c r="AB11" s="195"/>
      <c r="AC11" s="194"/>
      <c r="AD11" s="194"/>
      <c r="AE11" s="194"/>
      <c r="AF11" s="194"/>
      <c r="AG11" s="194"/>
      <c r="AH11" s="195"/>
      <c r="AI11" s="194"/>
      <c r="AJ11" s="194"/>
      <c r="AK11" s="194"/>
      <c r="AL11" s="194"/>
      <c r="AM11" s="194"/>
      <c r="AN11" s="195"/>
    </row>
    <row r="12" spans="2:40" ht="27.95" customHeight="1">
      <c r="B12" s="26" t="s">
        <v>139</v>
      </c>
      <c r="C12" s="28"/>
      <c r="D12" s="29"/>
      <c r="E12" s="30">
        <v>92349</v>
      </c>
      <c r="F12" s="30"/>
      <c r="G12" s="30">
        <v>131237.98038999998</v>
      </c>
      <c r="H12" s="30"/>
      <c r="I12" s="31">
        <v>1421.108841351828</v>
      </c>
      <c r="J12" s="29"/>
      <c r="K12" s="30">
        <v>52200</v>
      </c>
      <c r="L12" s="32"/>
      <c r="M12" s="30">
        <v>84450.498509999845</v>
      </c>
      <c r="N12" s="32"/>
      <c r="O12" s="31">
        <v>1617.8256419540201</v>
      </c>
      <c r="P12" s="29"/>
      <c r="Q12" s="30">
        <v>48831</v>
      </c>
      <c r="R12" s="32"/>
      <c r="S12" s="30">
        <v>57125.031370000026</v>
      </c>
      <c r="T12" s="32"/>
      <c r="U12" s="31">
        <v>1169.8517615858784</v>
      </c>
      <c r="V12" s="31"/>
      <c r="W12" s="31"/>
      <c r="X12" s="194"/>
      <c r="Y12" s="194"/>
      <c r="Z12" s="194"/>
      <c r="AA12" s="194"/>
      <c r="AB12" s="195"/>
      <c r="AC12" s="194"/>
      <c r="AD12" s="194"/>
      <c r="AE12" s="194"/>
      <c r="AF12" s="194"/>
      <c r="AG12" s="194"/>
      <c r="AH12" s="195"/>
      <c r="AI12" s="194"/>
      <c r="AJ12" s="194"/>
      <c r="AK12" s="194"/>
      <c r="AL12" s="194"/>
      <c r="AM12" s="194"/>
      <c r="AN12" s="195"/>
    </row>
    <row r="13" spans="2:40" ht="27.95" customHeight="1">
      <c r="B13" s="26" t="s">
        <v>140</v>
      </c>
      <c r="C13" s="28"/>
      <c r="D13" s="29"/>
      <c r="E13" s="30">
        <v>12468</v>
      </c>
      <c r="F13" s="30"/>
      <c r="G13" s="30">
        <v>17004.255390000006</v>
      </c>
      <c r="H13" s="30"/>
      <c r="I13" s="31">
        <v>1363.8318407122235</v>
      </c>
      <c r="J13" s="29"/>
      <c r="K13" s="30">
        <v>9645</v>
      </c>
      <c r="L13" s="32"/>
      <c r="M13" s="30">
        <v>19437.868569999995</v>
      </c>
      <c r="N13" s="32"/>
      <c r="O13" s="31">
        <v>2015.331111456713</v>
      </c>
      <c r="P13" s="29"/>
      <c r="Q13" s="30">
        <v>8168</v>
      </c>
      <c r="R13" s="32"/>
      <c r="S13" s="30">
        <v>12815.46005</v>
      </c>
      <c r="T13" s="32"/>
      <c r="U13" s="31">
        <v>1568.983845494613</v>
      </c>
      <c r="V13" s="31"/>
      <c r="W13" s="31"/>
      <c r="X13" s="194"/>
      <c r="Y13" s="194"/>
      <c r="Z13" s="194"/>
      <c r="AA13" s="194"/>
      <c r="AB13" s="195"/>
      <c r="AC13" s="194"/>
      <c r="AD13" s="194"/>
      <c r="AE13" s="194"/>
      <c r="AF13" s="194"/>
      <c r="AG13" s="194"/>
      <c r="AH13" s="195"/>
      <c r="AI13" s="194"/>
      <c r="AJ13" s="194"/>
      <c r="AK13" s="194"/>
      <c r="AL13" s="194"/>
      <c r="AM13" s="194"/>
      <c r="AN13" s="195"/>
    </row>
    <row r="14" spans="2:40" ht="27.95" customHeight="1">
      <c r="B14" s="26" t="s">
        <v>141</v>
      </c>
      <c r="C14" s="28"/>
      <c r="D14" s="29"/>
      <c r="E14" s="30">
        <v>1924</v>
      </c>
      <c r="F14" s="30"/>
      <c r="G14" s="30">
        <v>1086.6087199999997</v>
      </c>
      <c r="H14" s="30"/>
      <c r="I14" s="31">
        <v>564.76544698544683</v>
      </c>
      <c r="J14" s="29"/>
      <c r="K14" s="30">
        <v>170497</v>
      </c>
      <c r="L14" s="32"/>
      <c r="M14" s="30">
        <v>92322.006949999923</v>
      </c>
      <c r="N14" s="32"/>
      <c r="O14" s="31">
        <v>541.48757426816849</v>
      </c>
      <c r="P14" s="29"/>
      <c r="Q14" s="30">
        <v>15496</v>
      </c>
      <c r="R14" s="32"/>
      <c r="S14" s="30">
        <v>8753.1939499999862</v>
      </c>
      <c r="T14" s="32"/>
      <c r="U14" s="31">
        <v>564.86796270005073</v>
      </c>
      <c r="V14" s="31"/>
      <c r="W14" s="31"/>
      <c r="X14" s="194"/>
      <c r="Y14" s="194"/>
      <c r="Z14" s="194"/>
      <c r="AA14" s="194"/>
      <c r="AB14" s="195"/>
      <c r="AC14" s="194"/>
      <c r="AD14" s="194"/>
      <c r="AE14" s="194"/>
      <c r="AF14" s="194"/>
      <c r="AG14" s="194"/>
      <c r="AH14" s="195"/>
      <c r="AI14" s="194"/>
      <c r="AJ14" s="194"/>
      <c r="AK14" s="194"/>
      <c r="AL14" s="194"/>
      <c r="AM14" s="194"/>
      <c r="AN14" s="195"/>
    </row>
    <row r="15" spans="2:40" ht="16.149999999999999" customHeight="1">
      <c r="C15" s="28"/>
      <c r="D15" s="29"/>
      <c r="E15" s="30"/>
      <c r="F15" s="30"/>
      <c r="G15" s="30"/>
      <c r="H15" s="30"/>
      <c r="I15" s="31"/>
      <c r="J15" s="29"/>
      <c r="K15" s="30"/>
      <c r="L15" s="32"/>
      <c r="M15" s="30"/>
      <c r="N15" s="32"/>
      <c r="O15" s="31"/>
      <c r="P15" s="29"/>
      <c r="Q15" s="30"/>
      <c r="R15" s="32"/>
      <c r="S15" s="30"/>
      <c r="T15" s="32"/>
      <c r="U15" s="31"/>
      <c r="X15" s="194"/>
      <c r="Y15" s="194"/>
      <c r="Z15" s="194"/>
      <c r="AA15" s="194"/>
      <c r="AB15" s="195"/>
      <c r="AC15" s="194"/>
      <c r="AD15" s="194"/>
      <c r="AE15" s="194"/>
      <c r="AF15" s="194"/>
      <c r="AG15" s="194"/>
      <c r="AH15" s="195"/>
      <c r="AI15" s="194"/>
      <c r="AJ15" s="194"/>
      <c r="AK15" s="194"/>
      <c r="AL15" s="194"/>
      <c r="AM15" s="194"/>
      <c r="AN15" s="195"/>
    </row>
    <row r="16" spans="2:40" ht="19.5" customHeight="1">
      <c r="B16" s="234" t="s">
        <v>142</v>
      </c>
      <c r="C16" s="230"/>
      <c r="D16" s="231"/>
      <c r="E16" s="230">
        <v>1053843</v>
      </c>
      <c r="F16" s="230"/>
      <c r="G16" s="230">
        <v>1320656.6652500012</v>
      </c>
      <c r="H16" s="230"/>
      <c r="I16" s="232">
        <v>1253.1816079340103</v>
      </c>
      <c r="J16" s="231"/>
      <c r="K16" s="230">
        <v>6666863</v>
      </c>
      <c r="L16" s="233"/>
      <c r="M16" s="230">
        <v>10424049.110840028</v>
      </c>
      <c r="N16" s="233"/>
      <c r="O16" s="232">
        <v>1563.5613197451378</v>
      </c>
      <c r="P16" s="231"/>
      <c r="Q16" s="230">
        <v>2348590</v>
      </c>
      <c r="R16" s="233"/>
      <c r="S16" s="230">
        <v>2282619.1154399966</v>
      </c>
      <c r="T16" s="233"/>
      <c r="U16" s="232">
        <v>971.91042942361025</v>
      </c>
      <c r="X16" s="196"/>
      <c r="Y16" s="196"/>
      <c r="Z16" s="196"/>
      <c r="AA16" s="196"/>
      <c r="AB16" s="197"/>
      <c r="AC16" s="196"/>
      <c r="AD16" s="196"/>
      <c r="AE16" s="196"/>
      <c r="AF16" s="196"/>
      <c r="AG16" s="196"/>
      <c r="AH16" s="197"/>
      <c r="AI16" s="196"/>
      <c r="AJ16" s="196"/>
      <c r="AK16" s="196"/>
      <c r="AL16" s="196"/>
      <c r="AM16" s="196"/>
      <c r="AN16" s="197"/>
    </row>
    <row r="17" spans="2:23" ht="13.9" customHeight="1">
      <c r="B17" s="23"/>
      <c r="C17" s="24"/>
      <c r="D17" s="24"/>
      <c r="E17" s="297"/>
      <c r="F17" s="297"/>
      <c r="G17" s="297"/>
      <c r="H17" s="297"/>
      <c r="I17" s="297"/>
      <c r="J17" s="297"/>
      <c r="K17" s="297"/>
      <c r="L17" s="298"/>
      <c r="M17" s="297"/>
      <c r="N17" s="298"/>
      <c r="O17" s="297"/>
      <c r="P17" s="297"/>
      <c r="Q17" s="297"/>
      <c r="R17" s="298"/>
      <c r="S17" s="297"/>
      <c r="T17" s="298"/>
      <c r="U17" s="297"/>
    </row>
    <row r="18" spans="2:23" ht="50.25" customHeight="1">
      <c r="B18" s="538"/>
      <c r="C18" s="538"/>
      <c r="D18" s="27"/>
    </row>
    <row r="19" spans="2:23" ht="9.9499999999999993" customHeight="1">
      <c r="B19" s="538"/>
      <c r="C19" s="538"/>
      <c r="D19" s="27"/>
    </row>
    <row r="20" spans="2:23" ht="27.95" customHeight="1">
      <c r="B20" s="537" t="s">
        <v>130</v>
      </c>
      <c r="C20" s="537"/>
      <c r="D20" s="272"/>
      <c r="E20" s="532" t="s">
        <v>104</v>
      </c>
      <c r="F20" s="532"/>
      <c r="G20" s="532"/>
      <c r="H20" s="532"/>
      <c r="I20" s="532"/>
      <c r="J20" s="299"/>
      <c r="K20" s="532" t="s">
        <v>105</v>
      </c>
      <c r="L20" s="532"/>
      <c r="M20" s="532"/>
      <c r="N20" s="532"/>
      <c r="O20" s="532"/>
      <c r="P20" s="299"/>
      <c r="Q20" s="532" t="s">
        <v>143</v>
      </c>
      <c r="R20" s="532"/>
      <c r="S20" s="532"/>
      <c r="T20" s="532"/>
      <c r="U20" s="532"/>
    </row>
    <row r="21" spans="2:23" ht="4.5" customHeight="1">
      <c r="B21" s="209"/>
      <c r="C21" s="209"/>
      <c r="D21" s="208"/>
      <c r="E21" s="209"/>
      <c r="F21" s="273"/>
      <c r="G21" s="273"/>
      <c r="H21" s="273"/>
      <c r="I21" s="273"/>
      <c r="J21" s="209"/>
      <c r="K21" s="209"/>
      <c r="L21" s="273"/>
      <c r="M21" s="273"/>
      <c r="N21" s="273"/>
      <c r="O21" s="273"/>
      <c r="P21" s="209"/>
      <c r="Q21" s="209"/>
      <c r="R21" s="273"/>
      <c r="S21" s="273"/>
      <c r="T21" s="273"/>
      <c r="U21" s="273"/>
    </row>
    <row r="22" spans="2:23" ht="27.95" customHeight="1">
      <c r="B22" s="274" t="s">
        <v>132</v>
      </c>
      <c r="C22" s="275"/>
      <c r="D22" s="176"/>
      <c r="E22" s="276" t="s">
        <v>7</v>
      </c>
      <c r="F22" s="277"/>
      <c r="G22" s="276" t="s">
        <v>133</v>
      </c>
      <c r="H22" s="277"/>
      <c r="I22" s="276" t="s">
        <v>134</v>
      </c>
      <c r="J22" s="278"/>
      <c r="K22" s="276" t="s">
        <v>7</v>
      </c>
      <c r="L22" s="277"/>
      <c r="M22" s="276" t="s">
        <v>133</v>
      </c>
      <c r="N22" s="277"/>
      <c r="O22" s="276" t="s">
        <v>134</v>
      </c>
      <c r="P22" s="278"/>
      <c r="Q22" s="276" t="s">
        <v>7</v>
      </c>
      <c r="R22" s="277"/>
      <c r="S22" s="276" t="s">
        <v>133</v>
      </c>
      <c r="T22" s="277"/>
      <c r="U22" s="276" t="s">
        <v>134</v>
      </c>
    </row>
    <row r="23" spans="2:23" ht="9.9499999999999993" customHeight="1">
      <c r="B23" s="529"/>
      <c r="C23" s="529"/>
      <c r="L23" s="279"/>
      <c r="N23" s="279"/>
      <c r="R23" s="280"/>
      <c r="T23" s="280"/>
    </row>
    <row r="24" spans="2:23" ht="19.5" customHeight="1">
      <c r="B24" s="26" t="s">
        <v>135</v>
      </c>
      <c r="C24" s="28"/>
      <c r="D24" s="29"/>
      <c r="E24" s="30">
        <v>258561</v>
      </c>
      <c r="F24" s="30"/>
      <c r="G24" s="30">
        <v>145801.72837000006</v>
      </c>
      <c r="H24" s="30"/>
      <c r="I24" s="31">
        <v>563.8968304191277</v>
      </c>
      <c r="J24" s="29"/>
      <c r="K24" s="30">
        <v>34436</v>
      </c>
      <c r="L24" s="32"/>
      <c r="M24" s="30">
        <v>29228.293739999976</v>
      </c>
      <c r="N24" s="32"/>
      <c r="O24" s="31">
        <v>848.7714525496566</v>
      </c>
      <c r="P24" s="29"/>
      <c r="Q24" s="30">
        <v>7840376</v>
      </c>
      <c r="R24" s="32"/>
      <c r="S24" s="30">
        <v>11605441.767050033</v>
      </c>
      <c r="T24" s="32"/>
      <c r="U24" s="31">
        <v>1480.2149497740968</v>
      </c>
      <c r="W24" s="34"/>
    </row>
    <row r="25" spans="2:23" ht="27.95" customHeight="1">
      <c r="B25" s="26" t="s">
        <v>136</v>
      </c>
      <c r="C25" s="28"/>
      <c r="D25" s="29"/>
      <c r="E25" s="30">
        <v>60898</v>
      </c>
      <c r="F25" s="30"/>
      <c r="G25" s="30">
        <v>27994.450280000001</v>
      </c>
      <c r="H25" s="30"/>
      <c r="I25" s="31">
        <v>459.69408322112389</v>
      </c>
      <c r="J25" s="29"/>
      <c r="K25" s="30">
        <v>9808</v>
      </c>
      <c r="L25" s="32"/>
      <c r="M25" s="30">
        <v>6279.3103700000011</v>
      </c>
      <c r="N25" s="32"/>
      <c r="O25" s="31">
        <v>640.22332483686796</v>
      </c>
      <c r="P25" s="29"/>
      <c r="Q25" s="30">
        <v>2017800</v>
      </c>
      <c r="R25" s="32"/>
      <c r="S25" s="30">
        <v>1919418.0501399967</v>
      </c>
      <c r="T25" s="32"/>
      <c r="U25" s="31">
        <v>951.242962701951</v>
      </c>
      <c r="W25" s="34"/>
    </row>
    <row r="26" spans="2:23" ht="27.95" customHeight="1">
      <c r="B26" s="26" t="s">
        <v>137</v>
      </c>
      <c r="C26" s="28"/>
      <c r="D26" s="29"/>
      <c r="E26" s="30">
        <v>4618</v>
      </c>
      <c r="F26" s="30"/>
      <c r="G26" s="30">
        <v>3157.4837700000007</v>
      </c>
      <c r="H26" s="30"/>
      <c r="I26" s="31">
        <v>683.73403421394562</v>
      </c>
      <c r="J26" s="29"/>
      <c r="K26" s="30">
        <v>1316</v>
      </c>
      <c r="L26" s="32"/>
      <c r="M26" s="30">
        <v>1141.6644999999996</v>
      </c>
      <c r="N26" s="32"/>
      <c r="O26" s="31">
        <v>867.52621580547077</v>
      </c>
      <c r="P26" s="29"/>
      <c r="Q26" s="30">
        <v>115021</v>
      </c>
      <c r="R26" s="32"/>
      <c r="S26" s="30">
        <v>160306.70445999975</v>
      </c>
      <c r="T26" s="32"/>
      <c r="U26" s="31">
        <v>1393.716838316479</v>
      </c>
      <c r="W26" s="34"/>
    </row>
    <row r="27" spans="2:23" ht="27.95" customHeight="1">
      <c r="B27" s="26" t="s">
        <v>138</v>
      </c>
      <c r="C27" s="28"/>
      <c r="D27" s="29"/>
      <c r="E27" s="30">
        <v>1777</v>
      </c>
      <c r="F27" s="30"/>
      <c r="G27" s="30">
        <v>1825.0190600000001</v>
      </c>
      <c r="H27" s="30"/>
      <c r="I27" s="31">
        <v>1027.0225436128305</v>
      </c>
      <c r="J27" s="29"/>
      <c r="K27" s="30">
        <v>674</v>
      </c>
      <c r="L27" s="32"/>
      <c r="M27" s="30">
        <v>894.17633000000012</v>
      </c>
      <c r="N27" s="32"/>
      <c r="O27" s="31">
        <v>1326.6711127596441</v>
      </c>
      <c r="P27" s="29"/>
      <c r="Q27" s="30">
        <v>56609</v>
      </c>
      <c r="R27" s="32"/>
      <c r="S27" s="30">
        <v>134247.59240000005</v>
      </c>
      <c r="T27" s="32"/>
      <c r="U27" s="31">
        <v>2371.4884982953254</v>
      </c>
      <c r="W27" s="34"/>
    </row>
    <row r="28" spans="2:23" ht="27.95" customHeight="1">
      <c r="B28" s="26" t="s">
        <v>139</v>
      </c>
      <c r="C28" s="28"/>
      <c r="D28" s="29"/>
      <c r="E28" s="30">
        <v>9721</v>
      </c>
      <c r="F28" s="30"/>
      <c r="G28" s="30">
        <v>5274.3749899999957</v>
      </c>
      <c r="H28" s="30"/>
      <c r="I28" s="31">
        <v>542.575351301306</v>
      </c>
      <c r="J28" s="29"/>
      <c r="K28" s="30">
        <v>419</v>
      </c>
      <c r="L28" s="32"/>
      <c r="M28" s="30">
        <v>485.30021000000016</v>
      </c>
      <c r="N28" s="32"/>
      <c r="O28" s="31">
        <v>1158.2343914081148</v>
      </c>
      <c r="P28" s="29"/>
      <c r="Q28" s="30">
        <v>203520</v>
      </c>
      <c r="R28" s="32"/>
      <c r="S28" s="30">
        <v>278573.18546999979</v>
      </c>
      <c r="T28" s="32"/>
      <c r="U28" s="31">
        <v>1368.7754789209896</v>
      </c>
      <c r="W28" s="34"/>
    </row>
    <row r="29" spans="2:23" ht="27.95" customHeight="1">
      <c r="B29" s="26" t="s">
        <v>140</v>
      </c>
      <c r="C29" s="28"/>
      <c r="D29" s="29"/>
      <c r="E29" s="30">
        <v>961</v>
      </c>
      <c r="F29" s="30"/>
      <c r="G29" s="30">
        <v>1005.5248000000003</v>
      </c>
      <c r="H29" s="30"/>
      <c r="I29" s="31">
        <v>1046.3317377731532</v>
      </c>
      <c r="J29" s="29"/>
      <c r="K29" s="30">
        <v>189</v>
      </c>
      <c r="L29" s="32"/>
      <c r="M29" s="30">
        <v>301.79570000000001</v>
      </c>
      <c r="N29" s="32"/>
      <c r="O29" s="31">
        <v>1596.8026455026456</v>
      </c>
      <c r="P29" s="29"/>
      <c r="Q29" s="30">
        <v>31431</v>
      </c>
      <c r="R29" s="32"/>
      <c r="S29" s="30">
        <v>50564.90450999992</v>
      </c>
      <c r="T29" s="32"/>
      <c r="U29" s="31">
        <v>1608.7590121217881</v>
      </c>
      <c r="W29" s="34"/>
    </row>
    <row r="30" spans="2:23" ht="27.95" customHeight="1">
      <c r="B30" s="26" t="s">
        <v>141</v>
      </c>
      <c r="C30" s="28"/>
      <c r="D30" s="29"/>
      <c r="E30" s="30"/>
      <c r="F30" s="30"/>
      <c r="G30" s="30"/>
      <c r="H30" s="30"/>
      <c r="I30" s="31"/>
      <c r="J30" s="29"/>
      <c r="K30" s="30"/>
      <c r="L30" s="32"/>
      <c r="M30" s="30"/>
      <c r="N30" s="32"/>
      <c r="O30" s="31"/>
      <c r="P30" s="29"/>
      <c r="Q30" s="30">
        <v>187917</v>
      </c>
      <c r="R30" s="32"/>
      <c r="S30" s="30">
        <v>102161.80961999991</v>
      </c>
      <c r="T30" s="32"/>
      <c r="U30" s="31">
        <v>543.65389837002465</v>
      </c>
      <c r="W30" s="34"/>
    </row>
    <row r="31" spans="2:23" ht="16.149999999999999" customHeight="1">
      <c r="C31" s="28"/>
      <c r="D31" s="29"/>
      <c r="E31" s="30"/>
      <c r="F31" s="30"/>
      <c r="G31" s="30"/>
      <c r="H31" s="30"/>
      <c r="I31" s="31"/>
      <c r="J31" s="29"/>
      <c r="K31" s="30"/>
      <c r="L31" s="32"/>
      <c r="M31" s="30"/>
      <c r="N31" s="32"/>
      <c r="O31" s="31"/>
      <c r="P31" s="29"/>
      <c r="Q31" s="30"/>
      <c r="R31" s="32"/>
      <c r="S31" s="30"/>
      <c r="T31" s="32"/>
      <c r="U31" s="31"/>
      <c r="W31" s="34"/>
    </row>
    <row r="32" spans="2:23" ht="24" customHeight="1">
      <c r="B32" s="234" t="s">
        <v>142</v>
      </c>
      <c r="C32" s="230"/>
      <c r="D32" s="231"/>
      <c r="E32" s="230">
        <v>336536</v>
      </c>
      <c r="F32" s="230"/>
      <c r="G32" s="230">
        <v>185058.58127000011</v>
      </c>
      <c r="H32" s="230"/>
      <c r="I32" s="232">
        <v>549.89237784367822</v>
      </c>
      <c r="J32" s="231"/>
      <c r="K32" s="230">
        <v>46842</v>
      </c>
      <c r="L32" s="233"/>
      <c r="M32" s="230">
        <v>38330.540849999961</v>
      </c>
      <c r="N32" s="233"/>
      <c r="O32" s="232">
        <v>818.29428397591823</v>
      </c>
      <c r="P32" s="231"/>
      <c r="Q32" s="230">
        <v>10452674</v>
      </c>
      <c r="R32" s="233"/>
      <c r="S32" s="230">
        <v>14250714.013650022</v>
      </c>
      <c r="T32" s="233"/>
      <c r="U32" s="232">
        <v>1363.3558277671361</v>
      </c>
      <c r="W32" s="34"/>
    </row>
    <row r="33" spans="2:40" ht="9.9499999999999993" customHeight="1">
      <c r="B33" s="530"/>
      <c r="C33" s="530"/>
      <c r="D33" s="29"/>
      <c r="J33" s="29"/>
      <c r="P33" s="29"/>
    </row>
    <row r="34" spans="2:40" ht="50.1" customHeight="1">
      <c r="B34" s="530"/>
      <c r="C34" s="530"/>
      <c r="D34" s="29"/>
      <c r="J34" s="28"/>
    </row>
    <row r="35" spans="2:40" ht="68.099999999999994" customHeight="1">
      <c r="B35" s="23" t="s">
        <v>144</v>
      </c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40" ht="27.95" customHeight="1">
      <c r="B36" s="36" t="s">
        <v>231</v>
      </c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40" ht="24.95" customHeight="1">
      <c r="B37" s="531"/>
      <c r="C37" s="531"/>
      <c r="D37" s="27"/>
      <c r="E37" s="27"/>
      <c r="F37" s="27"/>
      <c r="G37" s="27"/>
      <c r="H37" s="27"/>
      <c r="I37" s="27"/>
      <c r="J37" s="27"/>
      <c r="K37" s="27"/>
      <c r="L37" s="281"/>
      <c r="M37" s="27"/>
      <c r="N37" s="281"/>
      <c r="O37" s="27"/>
      <c r="P37" s="27"/>
      <c r="Q37" s="27"/>
      <c r="R37" s="281"/>
      <c r="S37" s="27"/>
      <c r="T37" s="281"/>
      <c r="U37" s="27"/>
    </row>
    <row r="38" spans="2:40" ht="27.95" customHeight="1">
      <c r="B38" s="532" t="s">
        <v>146</v>
      </c>
      <c r="C38" s="533"/>
      <c r="D38" s="282"/>
      <c r="E38" s="532" t="s">
        <v>145</v>
      </c>
      <c r="F38" s="534"/>
      <c r="G38" s="534"/>
      <c r="H38" s="534"/>
      <c r="I38" s="534"/>
      <c r="J38" s="282"/>
      <c r="K38" s="532" t="s">
        <v>142</v>
      </c>
      <c r="L38" s="534"/>
      <c r="M38" s="534"/>
      <c r="N38" s="534"/>
      <c r="O38" s="534"/>
      <c r="P38" s="282"/>
      <c r="Q38" s="535" t="s">
        <v>169</v>
      </c>
      <c r="R38" s="536"/>
      <c r="S38" s="536"/>
      <c r="T38" s="536"/>
      <c r="U38" s="536"/>
      <c r="X38" s="194"/>
      <c r="Y38" s="199"/>
      <c r="Z38" s="194"/>
      <c r="AA38" s="198"/>
      <c r="AB38" s="195"/>
      <c r="AC38" s="198"/>
      <c r="AD38" s="194"/>
      <c r="AE38" s="199"/>
      <c r="AF38" s="194"/>
      <c r="AG38" s="198"/>
      <c r="AH38" s="195"/>
      <c r="AI38" s="198"/>
      <c r="AJ38" s="195"/>
      <c r="AK38" s="195"/>
      <c r="AL38" s="195"/>
      <c r="AM38" s="195"/>
      <c r="AN38" s="195"/>
    </row>
    <row r="39" spans="2:40" ht="4.5" customHeight="1">
      <c r="B39" s="532"/>
      <c r="C39" s="533"/>
      <c r="D39" s="284"/>
      <c r="E39" s="273"/>
      <c r="F39" s="285"/>
      <c r="G39" s="285"/>
      <c r="H39" s="285"/>
      <c r="I39" s="285"/>
      <c r="J39" s="284"/>
      <c r="K39" s="273"/>
      <c r="L39" s="285"/>
      <c r="M39" s="285"/>
      <c r="N39" s="285"/>
      <c r="O39" s="285"/>
      <c r="P39" s="284"/>
      <c r="Q39" s="273"/>
      <c r="R39" s="285"/>
      <c r="S39" s="285"/>
      <c r="T39" s="285"/>
      <c r="U39" s="285"/>
      <c r="X39" s="194"/>
      <c r="Y39" s="199"/>
      <c r="Z39" s="194"/>
      <c r="AA39" s="198"/>
      <c r="AB39" s="195"/>
      <c r="AC39" s="198"/>
      <c r="AD39" s="194"/>
      <c r="AE39" s="199"/>
      <c r="AF39" s="194"/>
      <c r="AG39" s="198"/>
      <c r="AH39" s="195"/>
      <c r="AI39" s="198"/>
      <c r="AJ39" s="195"/>
      <c r="AK39" s="195"/>
      <c r="AL39" s="195"/>
      <c r="AM39" s="195"/>
      <c r="AN39" s="195"/>
    </row>
    <row r="40" spans="2:40" ht="27.95" customHeight="1">
      <c r="B40" s="533" t="s">
        <v>146</v>
      </c>
      <c r="C40" s="533"/>
      <c r="D40" s="176"/>
      <c r="E40" s="276" t="s">
        <v>7</v>
      </c>
      <c r="F40" s="283"/>
      <c r="G40" s="276"/>
      <c r="H40" s="283"/>
      <c r="I40" s="276" t="s">
        <v>134</v>
      </c>
      <c r="J40" s="278"/>
      <c r="K40" s="276" t="s">
        <v>7</v>
      </c>
      <c r="L40" s="277"/>
      <c r="M40" s="276"/>
      <c r="N40" s="277"/>
      <c r="O40" s="276" t="s">
        <v>134</v>
      </c>
      <c r="P40" s="278"/>
      <c r="Q40" s="276" t="s">
        <v>7</v>
      </c>
      <c r="R40" s="277"/>
      <c r="S40" s="276"/>
      <c r="T40" s="277"/>
      <c r="U40" s="276" t="s">
        <v>134</v>
      </c>
      <c r="X40" s="194"/>
      <c r="Y40" s="199"/>
      <c r="Z40" s="194"/>
      <c r="AA40" s="198"/>
      <c r="AB40" s="195"/>
      <c r="AC40" s="198"/>
      <c r="AD40" s="194"/>
      <c r="AE40" s="199"/>
      <c r="AF40" s="194"/>
      <c r="AG40" s="198"/>
      <c r="AH40" s="195"/>
      <c r="AI40" s="198"/>
      <c r="AJ40" s="195"/>
      <c r="AK40" s="195"/>
      <c r="AL40" s="195"/>
      <c r="AM40" s="195"/>
      <c r="AN40" s="195"/>
    </row>
    <row r="41" spans="2:40" ht="9.9499999999999993" customHeight="1">
      <c r="B41" s="529"/>
      <c r="C41" s="529"/>
      <c r="X41" s="194"/>
      <c r="Y41" s="199"/>
      <c r="Z41" s="194"/>
      <c r="AA41" s="198"/>
      <c r="AB41" s="195"/>
      <c r="AC41" s="198"/>
      <c r="AD41" s="194"/>
      <c r="AE41" s="199"/>
      <c r="AF41" s="194"/>
      <c r="AG41" s="198"/>
      <c r="AH41" s="195"/>
      <c r="AI41" s="198"/>
      <c r="AJ41" s="195"/>
      <c r="AK41" s="195"/>
      <c r="AL41" s="195"/>
      <c r="AM41" s="195"/>
      <c r="AN41" s="195"/>
    </row>
    <row r="42" spans="2:40" ht="18" customHeight="1">
      <c r="B42" s="26" t="s">
        <v>48</v>
      </c>
      <c r="E42" s="30">
        <v>5343</v>
      </c>
      <c r="F42" s="405"/>
      <c r="G42" s="30"/>
      <c r="I42" s="31">
        <v>1132.9724929814718</v>
      </c>
      <c r="K42" s="30">
        <v>6630</v>
      </c>
      <c r="L42" s="30"/>
      <c r="M42" s="30"/>
      <c r="O42" s="31">
        <v>1114.0632247360488</v>
      </c>
      <c r="Q42" s="31">
        <v>80.588235294117652</v>
      </c>
      <c r="R42" s="31"/>
      <c r="S42" s="31"/>
      <c r="T42" s="31"/>
      <c r="U42" s="31">
        <v>101.69732451673943</v>
      </c>
    </row>
    <row r="43" spans="2:40" ht="9.9499999999999993" customHeight="1">
      <c r="E43" s="30"/>
      <c r="F43" s="405"/>
      <c r="G43" s="30"/>
      <c r="I43" s="31"/>
      <c r="K43" s="30"/>
      <c r="L43" s="30"/>
      <c r="M43" s="30"/>
      <c r="O43" s="31"/>
      <c r="Q43" s="31"/>
      <c r="R43" s="31"/>
      <c r="S43" s="31"/>
      <c r="T43" s="31"/>
      <c r="U43" s="31"/>
    </row>
    <row r="44" spans="2:40" ht="18" customHeight="1">
      <c r="B44" s="26" t="s">
        <v>49</v>
      </c>
      <c r="E44" s="30">
        <v>26812</v>
      </c>
      <c r="F44" s="405"/>
      <c r="G44" s="30"/>
      <c r="I44" s="31">
        <v>1788.5224854542735</v>
      </c>
      <c r="K44" s="30">
        <v>32659</v>
      </c>
      <c r="L44" s="30"/>
      <c r="M44" s="30"/>
      <c r="O44" s="31">
        <v>1678.5559438439632</v>
      </c>
      <c r="Q44" s="31">
        <v>82.09681864110965</v>
      </c>
      <c r="R44" s="31"/>
      <c r="S44" s="31"/>
      <c r="T44" s="31"/>
      <c r="U44" s="31">
        <v>106.55125865858734</v>
      </c>
    </row>
    <row r="45" spans="2:40" ht="9.9499999999999993" customHeight="1">
      <c r="B45" s="530"/>
      <c r="C45" s="530"/>
      <c r="D45" s="286"/>
      <c r="E45" s="406"/>
      <c r="F45" s="406"/>
      <c r="G45" s="406"/>
      <c r="H45" s="406"/>
      <c r="I45" s="406"/>
      <c r="J45" s="286"/>
      <c r="K45" s="28"/>
      <c r="L45" s="290"/>
      <c r="M45" s="28"/>
      <c r="N45" s="290"/>
      <c r="O45" s="28"/>
      <c r="P45" s="286"/>
      <c r="R45" s="407"/>
      <c r="T45" s="407"/>
    </row>
    <row r="46" spans="2:40">
      <c r="D46" s="31"/>
      <c r="E46" s="31"/>
      <c r="F46" s="31"/>
      <c r="G46" s="31"/>
      <c r="H46" s="31"/>
      <c r="I46" s="31"/>
    </row>
    <row r="47" spans="2:40">
      <c r="D47" s="31"/>
      <c r="E47" s="31"/>
      <c r="F47" s="31"/>
      <c r="G47" s="31"/>
      <c r="H47" s="31"/>
      <c r="I47" s="31"/>
    </row>
    <row r="48" spans="2:40">
      <c r="D48" s="31"/>
      <c r="E48" s="31"/>
      <c r="F48" s="31"/>
      <c r="G48" s="31"/>
      <c r="H48" s="31"/>
      <c r="I48" s="31"/>
      <c r="Q48" s="37"/>
    </row>
    <row r="49" spans="4:9">
      <c r="D49" s="31"/>
      <c r="E49" s="31"/>
      <c r="F49" s="31"/>
      <c r="G49" s="31"/>
      <c r="H49" s="31"/>
      <c r="I49" s="31"/>
    </row>
    <row r="50" spans="4:9">
      <c r="D50" s="31"/>
      <c r="E50" s="31"/>
      <c r="F50" s="31"/>
      <c r="G50" s="31"/>
      <c r="H50" s="31"/>
      <c r="I50" s="31"/>
    </row>
    <row r="51" spans="4:9">
      <c r="D51" s="31"/>
      <c r="E51" s="31"/>
      <c r="F51" s="31"/>
      <c r="G51" s="31"/>
      <c r="H51" s="31"/>
      <c r="I51" s="31"/>
    </row>
    <row r="52" spans="4:9">
      <c r="D52" s="31"/>
      <c r="E52" s="31"/>
      <c r="F52" s="31"/>
      <c r="G52" s="31"/>
      <c r="H52" s="31"/>
      <c r="I52" s="31"/>
    </row>
    <row r="53" spans="4:9">
      <c r="D53" s="31"/>
      <c r="E53" s="31"/>
      <c r="F53" s="31"/>
      <c r="G53" s="31"/>
      <c r="H53" s="31"/>
      <c r="I53" s="31"/>
    </row>
    <row r="54" spans="4:9">
      <c r="D54" s="31"/>
      <c r="E54" s="31"/>
      <c r="F54" s="31"/>
      <c r="G54" s="31"/>
      <c r="H54" s="31"/>
      <c r="I54" s="31"/>
    </row>
    <row r="55" spans="4:9">
      <c r="D55" s="31"/>
      <c r="E55" s="31"/>
      <c r="F55" s="31"/>
      <c r="G55" s="31"/>
      <c r="H55" s="31"/>
      <c r="I55" s="31"/>
    </row>
    <row r="56" spans="4:9">
      <c r="D56" s="31"/>
      <c r="E56" s="31"/>
      <c r="F56" s="31"/>
      <c r="G56" s="31"/>
      <c r="H56" s="31"/>
      <c r="I56" s="31"/>
    </row>
    <row r="57" spans="4:9">
      <c r="D57" s="31"/>
      <c r="E57" s="31"/>
      <c r="F57" s="31"/>
      <c r="G57" s="31"/>
      <c r="H57" s="31"/>
      <c r="I57" s="31"/>
    </row>
    <row r="58" spans="4:9">
      <c r="D58" s="31"/>
      <c r="E58" s="31"/>
      <c r="F58" s="31"/>
      <c r="G58" s="31"/>
      <c r="H58" s="31"/>
      <c r="I58" s="31"/>
    </row>
    <row r="59" spans="4:9">
      <c r="D59" s="31"/>
      <c r="E59" s="31"/>
      <c r="F59" s="31"/>
      <c r="G59" s="31"/>
      <c r="H59" s="31"/>
      <c r="I59" s="31"/>
    </row>
    <row r="60" spans="4:9">
      <c r="D60" s="31"/>
      <c r="E60" s="31"/>
      <c r="F60" s="31"/>
      <c r="G60" s="31"/>
      <c r="H60" s="31"/>
      <c r="I60" s="31"/>
    </row>
    <row r="61" spans="4:9">
      <c r="D61" s="31"/>
      <c r="E61" s="31"/>
      <c r="F61" s="31"/>
      <c r="G61" s="31"/>
      <c r="H61" s="31"/>
      <c r="I61" s="31"/>
    </row>
    <row r="62" spans="4:9">
      <c r="D62" s="31"/>
      <c r="E62" s="31"/>
      <c r="F62" s="31"/>
      <c r="G62" s="31"/>
      <c r="H62" s="31"/>
      <c r="I62" s="31"/>
    </row>
    <row r="63" spans="4:9">
      <c r="D63" s="31"/>
      <c r="E63" s="31"/>
      <c r="F63" s="31"/>
      <c r="G63" s="31"/>
      <c r="H63" s="31"/>
      <c r="I63" s="31"/>
    </row>
    <row r="64" spans="4:9">
      <c r="D64" s="31"/>
      <c r="E64" s="31"/>
      <c r="F64" s="31"/>
      <c r="G64" s="31"/>
      <c r="H64" s="31"/>
      <c r="I64" s="31"/>
    </row>
    <row r="65" spans="4:9">
      <c r="D65" s="31"/>
      <c r="E65" s="31"/>
      <c r="F65" s="31"/>
      <c r="G65" s="31"/>
      <c r="H65" s="31"/>
      <c r="I65" s="31"/>
    </row>
    <row r="66" spans="4:9">
      <c r="D66" s="31"/>
      <c r="E66" s="31"/>
      <c r="F66" s="31"/>
      <c r="G66" s="31"/>
      <c r="H66" s="31"/>
      <c r="I66" s="31"/>
    </row>
    <row r="67" spans="4:9">
      <c r="D67" s="31"/>
      <c r="E67" s="31"/>
      <c r="F67" s="31"/>
      <c r="G67" s="31"/>
      <c r="H67" s="31"/>
      <c r="I67" s="31"/>
    </row>
    <row r="68" spans="4:9">
      <c r="D68" s="31"/>
      <c r="E68" s="31"/>
      <c r="F68" s="31"/>
      <c r="G68" s="31"/>
      <c r="H68" s="31"/>
      <c r="I68" s="31"/>
    </row>
    <row r="69" spans="4:9">
      <c r="D69" s="31"/>
      <c r="E69" s="31"/>
      <c r="F69" s="31"/>
      <c r="G69" s="31"/>
      <c r="H69" s="31"/>
      <c r="I69" s="31"/>
    </row>
    <row r="70" spans="4:9">
      <c r="D70" s="31"/>
      <c r="E70" s="31"/>
      <c r="F70" s="31"/>
      <c r="G70" s="31"/>
      <c r="H70" s="31"/>
      <c r="I70" s="31"/>
    </row>
    <row r="71" spans="4:9">
      <c r="D71" s="31"/>
      <c r="E71" s="31"/>
      <c r="F71" s="31"/>
      <c r="G71" s="31"/>
      <c r="H71" s="31"/>
      <c r="I71" s="31"/>
    </row>
    <row r="72" spans="4:9">
      <c r="D72" s="31"/>
      <c r="E72" s="31"/>
      <c r="F72" s="31"/>
      <c r="G72" s="31"/>
      <c r="H72" s="31"/>
      <c r="I72" s="31"/>
    </row>
    <row r="73" spans="4:9">
      <c r="D73" s="31"/>
      <c r="E73" s="31"/>
      <c r="F73" s="31"/>
      <c r="G73" s="31"/>
      <c r="H73" s="31"/>
      <c r="I73" s="31"/>
    </row>
    <row r="74" spans="4:9">
      <c r="D74" s="31"/>
      <c r="E74" s="31"/>
      <c r="F74" s="31"/>
      <c r="G74" s="31"/>
      <c r="H74" s="31"/>
      <c r="I74" s="31"/>
    </row>
    <row r="75" spans="4:9">
      <c r="D75" s="31"/>
      <c r="E75" s="31"/>
      <c r="F75" s="31"/>
      <c r="G75" s="31"/>
      <c r="H75" s="31"/>
      <c r="I75" s="31"/>
    </row>
    <row r="76" spans="4:9">
      <c r="D76" s="31"/>
      <c r="E76" s="31"/>
      <c r="F76" s="31"/>
      <c r="G76" s="31"/>
      <c r="H76" s="31"/>
      <c r="I76" s="31"/>
    </row>
    <row r="77" spans="4:9">
      <c r="D77" s="31"/>
      <c r="E77" s="31"/>
      <c r="F77" s="31"/>
      <c r="G77" s="31"/>
      <c r="H77" s="31"/>
      <c r="I77" s="31"/>
    </row>
    <row r="78" spans="4:9">
      <c r="D78" s="31"/>
      <c r="E78" s="31"/>
      <c r="F78" s="31"/>
      <c r="G78" s="31"/>
      <c r="H78" s="31"/>
      <c r="I78" s="31"/>
    </row>
    <row r="79" spans="4:9">
      <c r="D79" s="31"/>
      <c r="E79" s="31"/>
      <c r="F79" s="31"/>
      <c r="G79" s="31"/>
      <c r="H79" s="31"/>
      <c r="I79" s="31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3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G83"/>
  <sheetViews>
    <sheetView showGridLines="0" showRowColHeaders="0" showZeros="0" zoomScaleNormal="100" workbookViewId="0">
      <selection activeCell="F86" sqref="F86"/>
    </sheetView>
  </sheetViews>
  <sheetFormatPr baseColWidth="10" defaultColWidth="10.140625" defaultRowHeight="12.75"/>
  <cols>
    <col min="1" max="1" width="2" style="38" customWidth="1"/>
    <col min="2" max="2" width="10" style="38" customWidth="1"/>
    <col min="3" max="14" width="10.7109375" style="38" customWidth="1"/>
    <col min="15" max="15" width="6.28515625" style="38" customWidth="1"/>
    <col min="16" max="18" width="7.7109375" style="38" customWidth="1"/>
    <col min="19" max="16384" width="10.140625" style="38"/>
  </cols>
  <sheetData>
    <row r="1" spans="1:33" ht="18.95" customHeight="1">
      <c r="B1" s="539" t="s">
        <v>170</v>
      </c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</row>
    <row r="2" spans="1:33" ht="18.95" customHeight="1">
      <c r="B2" s="541" t="s">
        <v>232</v>
      </c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P2" s="7" t="s">
        <v>168</v>
      </c>
      <c r="R2" s="192"/>
    </row>
    <row r="3" spans="1:33" ht="18.95" customHeight="1">
      <c r="B3" s="541" t="s">
        <v>173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</row>
    <row r="4" spans="1:33" ht="14.25" customHeight="1">
      <c r="A4" s="235"/>
      <c r="B4" s="236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1:33" ht="14.25" customHeight="1">
      <c r="A5" s="235"/>
      <c r="B5" s="543" t="s">
        <v>0</v>
      </c>
      <c r="C5" s="544" t="s">
        <v>2</v>
      </c>
      <c r="D5" s="544"/>
      <c r="E5" s="544"/>
      <c r="F5" s="544"/>
      <c r="G5" s="544"/>
      <c r="H5" s="544"/>
      <c r="I5" s="544" t="s">
        <v>28</v>
      </c>
      <c r="J5" s="544"/>
      <c r="K5" s="544"/>
      <c r="L5" s="544"/>
      <c r="M5" s="544"/>
      <c r="N5" s="544"/>
    </row>
    <row r="6" spans="1:33" ht="14.25" customHeight="1">
      <c r="A6" s="235"/>
      <c r="B6" s="543"/>
      <c r="C6" s="545" t="s">
        <v>6</v>
      </c>
      <c r="D6" s="545"/>
      <c r="E6" s="546" t="s">
        <v>3</v>
      </c>
      <c r="F6" s="546"/>
      <c r="G6" s="547" t="s">
        <v>4</v>
      </c>
      <c r="H6" s="547"/>
      <c r="I6" s="545" t="s">
        <v>6</v>
      </c>
      <c r="J6" s="545"/>
      <c r="K6" s="546" t="s">
        <v>3</v>
      </c>
      <c r="L6" s="546"/>
      <c r="M6" s="547" t="s">
        <v>4</v>
      </c>
      <c r="N6" s="547"/>
    </row>
    <row r="7" spans="1:33" ht="14.25" customHeight="1">
      <c r="A7" s="235"/>
      <c r="B7" s="543"/>
      <c r="C7" s="440" t="s">
        <v>7</v>
      </c>
      <c r="D7" s="441" t="s">
        <v>8</v>
      </c>
      <c r="E7" s="437" t="s">
        <v>7</v>
      </c>
      <c r="F7" s="438" t="s">
        <v>8</v>
      </c>
      <c r="G7" s="439" t="s">
        <v>7</v>
      </c>
      <c r="H7" s="439" t="s">
        <v>8</v>
      </c>
      <c r="I7" s="440" t="s">
        <v>7</v>
      </c>
      <c r="J7" s="441" t="s">
        <v>8</v>
      </c>
      <c r="K7" s="437" t="s">
        <v>7</v>
      </c>
      <c r="L7" s="438" t="s">
        <v>8</v>
      </c>
      <c r="M7" s="439" t="s">
        <v>7</v>
      </c>
      <c r="N7" s="439" t="s">
        <v>8</v>
      </c>
    </row>
    <row r="8" spans="1:33" ht="14.25" customHeight="1">
      <c r="A8" s="235"/>
      <c r="B8" s="241" t="s">
        <v>6</v>
      </c>
      <c r="C8" s="435">
        <v>10452674</v>
      </c>
      <c r="D8" s="436">
        <v>1363.3558277671366</v>
      </c>
      <c r="E8" s="431">
        <v>4934541</v>
      </c>
      <c r="F8" s="432">
        <v>1627.1191224128092</v>
      </c>
      <c r="G8" s="433">
        <v>5518091</v>
      </c>
      <c r="H8" s="434">
        <v>1127.4901678225315</v>
      </c>
      <c r="I8" s="435">
        <v>1053843</v>
      </c>
      <c r="J8" s="436">
        <v>1253.1816079340097</v>
      </c>
      <c r="K8" s="431">
        <v>647169</v>
      </c>
      <c r="L8" s="432">
        <v>1316.5111906009099</v>
      </c>
      <c r="M8" s="433">
        <v>406674</v>
      </c>
      <c r="N8" s="434">
        <v>1152.4007793466026</v>
      </c>
      <c r="R8" s="191"/>
      <c r="S8" s="190"/>
      <c r="T8" s="191"/>
      <c r="U8" s="190"/>
      <c r="V8" s="191"/>
      <c r="W8" s="190"/>
      <c r="X8" s="191"/>
      <c r="Y8" s="190"/>
      <c r="Z8" s="191"/>
      <c r="AA8" s="190"/>
      <c r="AB8" s="191"/>
      <c r="AC8" s="190"/>
      <c r="AD8" s="191"/>
      <c r="AE8" s="190"/>
      <c r="AF8" s="191"/>
      <c r="AG8" s="190"/>
    </row>
    <row r="9" spans="1:33" ht="14.25" customHeight="1">
      <c r="A9" s="235"/>
      <c r="B9" s="237" t="s">
        <v>9</v>
      </c>
      <c r="C9" s="238">
        <v>2126</v>
      </c>
      <c r="D9" s="239">
        <v>378.91522577610561</v>
      </c>
      <c r="E9" s="423">
        <v>1103</v>
      </c>
      <c r="F9" s="424">
        <v>377.54487760652796</v>
      </c>
      <c r="G9" s="425">
        <v>1023</v>
      </c>
      <c r="H9" s="426">
        <v>380.39273704789844</v>
      </c>
      <c r="I9" s="238">
        <v>0</v>
      </c>
      <c r="J9" s="239">
        <v>0</v>
      </c>
      <c r="K9" s="423">
        <v>0</v>
      </c>
      <c r="L9" s="424">
        <v>0</v>
      </c>
      <c r="M9" s="425">
        <v>0</v>
      </c>
      <c r="N9" s="426">
        <v>0</v>
      </c>
      <c r="R9" s="200"/>
      <c r="S9" s="193"/>
      <c r="T9" s="200"/>
      <c r="U9" s="193"/>
      <c r="V9" s="200"/>
      <c r="W9" s="193"/>
      <c r="X9" s="200"/>
      <c r="Y9" s="193"/>
      <c r="Z9" s="200"/>
      <c r="AA9" s="193"/>
      <c r="AB9" s="200"/>
      <c r="AC9" s="193"/>
      <c r="AD9" s="200"/>
      <c r="AE9" s="193"/>
      <c r="AF9" s="200"/>
      <c r="AG9" s="193"/>
    </row>
    <row r="10" spans="1:33" ht="14.25" customHeight="1">
      <c r="A10" s="235"/>
      <c r="B10" s="240" t="s">
        <v>10</v>
      </c>
      <c r="C10" s="238">
        <v>10339</v>
      </c>
      <c r="D10" s="239">
        <v>383.78785956088592</v>
      </c>
      <c r="E10" s="423">
        <v>5298</v>
      </c>
      <c r="F10" s="424">
        <v>384.72469611174051</v>
      </c>
      <c r="G10" s="425">
        <v>5041</v>
      </c>
      <c r="H10" s="426">
        <v>382.80326125768659</v>
      </c>
      <c r="I10" s="238">
        <v>0</v>
      </c>
      <c r="J10" s="239">
        <v>0</v>
      </c>
      <c r="K10" s="423">
        <v>0</v>
      </c>
      <c r="L10" s="424">
        <v>0</v>
      </c>
      <c r="M10" s="425">
        <v>0</v>
      </c>
      <c r="N10" s="426">
        <v>0</v>
      </c>
      <c r="P10" s="38">
        <v>0</v>
      </c>
      <c r="R10" s="200"/>
      <c r="S10" s="193"/>
      <c r="T10" s="200"/>
      <c r="U10" s="193"/>
      <c r="V10" s="200"/>
      <c r="W10" s="193"/>
      <c r="X10" s="200"/>
      <c r="Y10" s="193"/>
      <c r="Z10" s="200"/>
      <c r="AA10" s="193"/>
      <c r="AB10" s="200"/>
      <c r="AC10" s="193"/>
      <c r="AD10" s="200"/>
      <c r="AE10" s="193"/>
      <c r="AF10" s="200"/>
      <c r="AG10" s="193"/>
    </row>
    <row r="11" spans="1:33" ht="14.25" customHeight="1">
      <c r="A11" s="235"/>
      <c r="B11" s="237" t="s">
        <v>11</v>
      </c>
      <c r="C11" s="238">
        <v>26600</v>
      </c>
      <c r="D11" s="239">
        <v>387.49513458646629</v>
      </c>
      <c r="E11" s="423">
        <v>13506</v>
      </c>
      <c r="F11" s="424">
        <v>387.10461054346229</v>
      </c>
      <c r="G11" s="425">
        <v>13094</v>
      </c>
      <c r="H11" s="426">
        <v>387.89794638765864</v>
      </c>
      <c r="I11" s="238">
        <v>0</v>
      </c>
      <c r="J11" s="239">
        <v>0</v>
      </c>
      <c r="K11" s="423">
        <v>0</v>
      </c>
      <c r="L11" s="424">
        <v>0</v>
      </c>
      <c r="M11" s="425">
        <v>0</v>
      </c>
      <c r="N11" s="426">
        <v>0</v>
      </c>
      <c r="P11" s="38">
        <v>0</v>
      </c>
      <c r="R11" s="200"/>
      <c r="S11" s="193"/>
      <c r="T11" s="200"/>
      <c r="U11" s="193"/>
      <c r="V11" s="200"/>
      <c r="W11" s="193"/>
      <c r="X11" s="200"/>
      <c r="Y11" s="193"/>
      <c r="Z11" s="200"/>
      <c r="AA11" s="193"/>
      <c r="AB11" s="200"/>
      <c r="AC11" s="193"/>
      <c r="AD11" s="200"/>
      <c r="AE11" s="193"/>
      <c r="AF11" s="200"/>
      <c r="AG11" s="193"/>
    </row>
    <row r="12" spans="1:33" ht="14.25" customHeight="1">
      <c r="A12" s="235"/>
      <c r="B12" s="237" t="s">
        <v>12</v>
      </c>
      <c r="C12" s="238">
        <v>58540</v>
      </c>
      <c r="D12" s="239">
        <v>392.41290177656316</v>
      </c>
      <c r="E12" s="423">
        <v>30017</v>
      </c>
      <c r="F12" s="424">
        <v>393.95942632508297</v>
      </c>
      <c r="G12" s="425">
        <v>28511</v>
      </c>
      <c r="H12" s="426">
        <v>390.81642138122095</v>
      </c>
      <c r="I12" s="238">
        <v>4</v>
      </c>
      <c r="J12" s="239">
        <v>801.46</v>
      </c>
      <c r="K12" s="423">
        <v>3</v>
      </c>
      <c r="L12" s="424">
        <v>979.74333333333334</v>
      </c>
      <c r="M12" s="425">
        <v>1</v>
      </c>
      <c r="N12" s="426">
        <v>266.61</v>
      </c>
      <c r="P12" s="38">
        <v>0</v>
      </c>
      <c r="R12" s="200"/>
      <c r="S12" s="193"/>
      <c r="T12" s="200"/>
      <c r="U12" s="193"/>
      <c r="V12" s="200"/>
      <c r="W12" s="193"/>
      <c r="X12" s="200"/>
      <c r="Y12" s="193"/>
      <c r="Z12" s="200"/>
      <c r="AA12" s="193"/>
      <c r="AB12" s="200"/>
      <c r="AC12" s="193"/>
      <c r="AD12" s="200"/>
      <c r="AE12" s="193"/>
      <c r="AF12" s="200"/>
      <c r="AG12" s="193"/>
    </row>
    <row r="13" spans="1:33" ht="14.25" customHeight="1">
      <c r="A13" s="235"/>
      <c r="B13" s="237" t="s">
        <v>13</v>
      </c>
      <c r="C13" s="238">
        <v>90785</v>
      </c>
      <c r="D13" s="239">
        <v>403.64348196287955</v>
      </c>
      <c r="E13" s="423">
        <v>45094</v>
      </c>
      <c r="F13" s="424">
        <v>404.87197165920037</v>
      </c>
      <c r="G13" s="425">
        <v>45689</v>
      </c>
      <c r="H13" s="426">
        <v>402.4248703188959</v>
      </c>
      <c r="I13" s="238">
        <v>497</v>
      </c>
      <c r="J13" s="239">
        <v>916.28358148893381</v>
      </c>
      <c r="K13" s="423">
        <v>369</v>
      </c>
      <c r="L13" s="424">
        <v>927.57409214092161</v>
      </c>
      <c r="M13" s="425">
        <v>128</v>
      </c>
      <c r="N13" s="426">
        <v>883.73515625000039</v>
      </c>
      <c r="P13" s="38">
        <v>0</v>
      </c>
      <c r="R13" s="200"/>
      <c r="S13" s="193"/>
      <c r="T13" s="200"/>
      <c r="U13" s="193"/>
      <c r="V13" s="200"/>
      <c r="W13" s="193"/>
      <c r="X13" s="200"/>
      <c r="Y13" s="193"/>
      <c r="Z13" s="200"/>
      <c r="AA13" s="193"/>
      <c r="AB13" s="200"/>
      <c r="AC13" s="193"/>
      <c r="AD13" s="200"/>
      <c r="AE13" s="193"/>
      <c r="AF13" s="200"/>
      <c r="AG13" s="193"/>
    </row>
    <row r="14" spans="1:33" ht="14.25" customHeight="1">
      <c r="A14" s="235"/>
      <c r="B14" s="237" t="s">
        <v>14</v>
      </c>
      <c r="C14" s="238">
        <v>6556</v>
      </c>
      <c r="D14" s="239">
        <v>699.00837400854152</v>
      </c>
      <c r="E14" s="423">
        <v>3759</v>
      </c>
      <c r="F14" s="424">
        <v>723.77974993349289</v>
      </c>
      <c r="G14" s="425">
        <v>2797</v>
      </c>
      <c r="H14" s="426">
        <v>665.71713264211621</v>
      </c>
      <c r="I14" s="238">
        <v>2803</v>
      </c>
      <c r="J14" s="239">
        <v>998.37597574027802</v>
      </c>
      <c r="K14" s="423">
        <v>1796</v>
      </c>
      <c r="L14" s="424">
        <v>1023.101731625835</v>
      </c>
      <c r="M14" s="425">
        <v>1007</v>
      </c>
      <c r="N14" s="426">
        <v>954.27720953326661</v>
      </c>
      <c r="P14" s="38">
        <v>0</v>
      </c>
      <c r="R14" s="200"/>
      <c r="S14" s="193"/>
      <c r="T14" s="200"/>
      <c r="U14" s="193"/>
      <c r="V14" s="200"/>
      <c r="W14" s="193"/>
      <c r="X14" s="200"/>
      <c r="Y14" s="193"/>
      <c r="Z14" s="200"/>
      <c r="AA14" s="193"/>
      <c r="AB14" s="200"/>
      <c r="AC14" s="193"/>
      <c r="AD14" s="200"/>
      <c r="AE14" s="193"/>
      <c r="AF14" s="200"/>
      <c r="AG14" s="193"/>
    </row>
    <row r="15" spans="1:33" ht="14.25" customHeight="1">
      <c r="A15" s="235"/>
      <c r="B15" s="237" t="s">
        <v>15</v>
      </c>
      <c r="C15" s="238">
        <v>12802</v>
      </c>
      <c r="D15" s="239">
        <v>861.07878768942294</v>
      </c>
      <c r="E15" s="423">
        <v>7618</v>
      </c>
      <c r="F15" s="424">
        <v>877.90462457337787</v>
      </c>
      <c r="G15" s="425">
        <v>5184</v>
      </c>
      <c r="H15" s="426">
        <v>836.35285686728412</v>
      </c>
      <c r="I15" s="238">
        <v>8596</v>
      </c>
      <c r="J15" s="239">
        <v>1010.5513704048384</v>
      </c>
      <c r="K15" s="423">
        <v>5432</v>
      </c>
      <c r="L15" s="424">
        <v>1037.0818004418247</v>
      </c>
      <c r="M15" s="425">
        <v>3164</v>
      </c>
      <c r="N15" s="426">
        <v>965.00355246523395</v>
      </c>
      <c r="P15" s="38">
        <v>0</v>
      </c>
      <c r="R15" s="200"/>
      <c r="S15" s="193"/>
      <c r="T15" s="200"/>
      <c r="U15" s="193"/>
      <c r="V15" s="200"/>
      <c r="W15" s="193"/>
      <c r="X15" s="200"/>
      <c r="Y15" s="193"/>
      <c r="Z15" s="200"/>
      <c r="AA15" s="193"/>
      <c r="AB15" s="200"/>
      <c r="AC15" s="193"/>
      <c r="AD15" s="200"/>
      <c r="AE15" s="193"/>
      <c r="AF15" s="200"/>
      <c r="AG15" s="193"/>
    </row>
    <row r="16" spans="1:33" ht="14.25" customHeight="1">
      <c r="A16" s="235"/>
      <c r="B16" s="237" t="s">
        <v>16</v>
      </c>
      <c r="C16" s="238">
        <v>32791</v>
      </c>
      <c r="D16" s="239">
        <v>956.72418803940116</v>
      </c>
      <c r="E16" s="423">
        <v>19135</v>
      </c>
      <c r="F16" s="424">
        <v>969.25387300757768</v>
      </c>
      <c r="G16" s="425">
        <v>13656</v>
      </c>
      <c r="H16" s="426">
        <v>939.16739821323984</v>
      </c>
      <c r="I16" s="238">
        <v>24598</v>
      </c>
      <c r="J16" s="239">
        <v>1045.0709659321899</v>
      </c>
      <c r="K16" s="423">
        <v>15595</v>
      </c>
      <c r="L16" s="424">
        <v>1066.4226207117667</v>
      </c>
      <c r="M16" s="425">
        <v>9003</v>
      </c>
      <c r="N16" s="426">
        <v>1008.0856214595141</v>
      </c>
      <c r="P16" s="38">
        <v>0</v>
      </c>
      <c r="R16" s="200"/>
      <c r="S16" s="193"/>
      <c r="T16" s="200"/>
      <c r="U16" s="193"/>
      <c r="V16" s="200"/>
      <c r="W16" s="193"/>
      <c r="X16" s="200"/>
      <c r="Y16" s="193"/>
      <c r="Z16" s="200"/>
      <c r="AA16" s="193"/>
      <c r="AB16" s="200"/>
      <c r="AC16" s="193"/>
      <c r="AD16" s="200"/>
      <c r="AE16" s="193"/>
      <c r="AF16" s="200"/>
      <c r="AG16" s="193"/>
    </row>
    <row r="17" spans="1:33" ht="14.25" customHeight="1">
      <c r="A17" s="235"/>
      <c r="B17" s="237" t="s">
        <v>17</v>
      </c>
      <c r="C17" s="238">
        <v>74542</v>
      </c>
      <c r="D17" s="239">
        <v>1025.2202803788466</v>
      </c>
      <c r="E17" s="423">
        <v>41759</v>
      </c>
      <c r="F17" s="424">
        <v>1041.3101113532409</v>
      </c>
      <c r="G17" s="425">
        <v>32783</v>
      </c>
      <c r="H17" s="426">
        <v>1004.7250465180123</v>
      </c>
      <c r="I17" s="238">
        <v>57434</v>
      </c>
      <c r="J17" s="239">
        <v>1094.7033992060449</v>
      </c>
      <c r="K17" s="423">
        <v>35245</v>
      </c>
      <c r="L17" s="424">
        <v>1118.5155885941267</v>
      </c>
      <c r="M17" s="425">
        <v>22189</v>
      </c>
      <c r="N17" s="426">
        <v>1056.880125737978</v>
      </c>
      <c r="P17" s="38">
        <v>0</v>
      </c>
      <c r="R17" s="200"/>
      <c r="S17" s="193"/>
      <c r="T17" s="200"/>
      <c r="U17" s="193"/>
      <c r="V17" s="200"/>
      <c r="W17" s="193"/>
      <c r="X17" s="200"/>
      <c r="Y17" s="193"/>
      <c r="Z17" s="200"/>
      <c r="AA17" s="193"/>
      <c r="AB17" s="200"/>
      <c r="AC17" s="193"/>
      <c r="AD17" s="200"/>
      <c r="AE17" s="193"/>
      <c r="AF17" s="200"/>
      <c r="AG17" s="193"/>
    </row>
    <row r="18" spans="1:33" ht="14.25" customHeight="1">
      <c r="A18" s="235"/>
      <c r="B18" s="237" t="s">
        <v>18</v>
      </c>
      <c r="C18" s="238">
        <v>147967</v>
      </c>
      <c r="D18" s="239">
        <v>1071.8361938134856</v>
      </c>
      <c r="E18" s="423">
        <v>80610</v>
      </c>
      <c r="F18" s="424">
        <v>1102.2012514576356</v>
      </c>
      <c r="G18" s="425">
        <v>67357</v>
      </c>
      <c r="H18" s="426">
        <v>1035.4965810531946</v>
      </c>
      <c r="I18" s="238">
        <v>111283</v>
      </c>
      <c r="J18" s="239">
        <v>1142.1271796231233</v>
      </c>
      <c r="K18" s="423">
        <v>67776</v>
      </c>
      <c r="L18" s="424">
        <v>1175.5222103694523</v>
      </c>
      <c r="M18" s="425">
        <v>43507</v>
      </c>
      <c r="N18" s="426">
        <v>1090.1037901946818</v>
      </c>
      <c r="P18" s="38">
        <v>0</v>
      </c>
      <c r="R18" s="200"/>
      <c r="S18" s="193"/>
      <c r="T18" s="200"/>
      <c r="U18" s="193"/>
      <c r="V18" s="200"/>
      <c r="W18" s="193"/>
      <c r="X18" s="200"/>
      <c r="Y18" s="193"/>
      <c r="Z18" s="200"/>
      <c r="AA18" s="193"/>
      <c r="AB18" s="200"/>
      <c r="AC18" s="193"/>
      <c r="AD18" s="200"/>
      <c r="AE18" s="193"/>
      <c r="AF18" s="200"/>
      <c r="AG18" s="193"/>
    </row>
    <row r="19" spans="1:33" ht="14.25" customHeight="1">
      <c r="A19" s="235"/>
      <c r="B19" s="237" t="s">
        <v>19</v>
      </c>
      <c r="C19" s="238">
        <v>235432</v>
      </c>
      <c r="D19" s="239">
        <v>1077.6210816711409</v>
      </c>
      <c r="E19" s="423">
        <v>124379</v>
      </c>
      <c r="F19" s="424">
        <v>1115.770147613345</v>
      </c>
      <c r="G19" s="425">
        <v>111053</v>
      </c>
      <c r="H19" s="426">
        <v>1034.8942514835244</v>
      </c>
      <c r="I19" s="238">
        <v>167131</v>
      </c>
      <c r="J19" s="239">
        <v>1150.6349257169529</v>
      </c>
      <c r="K19" s="423">
        <v>101880</v>
      </c>
      <c r="L19" s="424">
        <v>1187.3800147232059</v>
      </c>
      <c r="M19" s="425">
        <v>65251</v>
      </c>
      <c r="N19" s="426">
        <v>1093.262783252361</v>
      </c>
      <c r="P19" s="38">
        <v>0</v>
      </c>
      <c r="R19" s="200"/>
      <c r="S19" s="193"/>
      <c r="T19" s="200"/>
      <c r="U19" s="193"/>
      <c r="V19" s="200"/>
      <c r="W19" s="193"/>
      <c r="X19" s="200"/>
      <c r="Y19" s="193"/>
      <c r="Z19" s="200"/>
      <c r="AA19" s="193"/>
      <c r="AB19" s="200"/>
      <c r="AC19" s="193"/>
      <c r="AD19" s="200"/>
      <c r="AE19" s="193"/>
      <c r="AF19" s="200"/>
      <c r="AG19" s="193"/>
    </row>
    <row r="20" spans="1:33" ht="14.25" customHeight="1">
      <c r="A20" s="235"/>
      <c r="B20" s="237" t="s">
        <v>20</v>
      </c>
      <c r="C20" s="238">
        <v>362968</v>
      </c>
      <c r="D20" s="239">
        <v>1189.3564335699007</v>
      </c>
      <c r="E20" s="423">
        <v>188398</v>
      </c>
      <c r="F20" s="424">
        <v>1307.3335074682316</v>
      </c>
      <c r="G20" s="425">
        <v>174569</v>
      </c>
      <c r="H20" s="426">
        <v>1062.0375327807335</v>
      </c>
      <c r="I20" s="238">
        <v>238057</v>
      </c>
      <c r="J20" s="239">
        <v>1263.927174332197</v>
      </c>
      <c r="K20" s="423">
        <v>148205</v>
      </c>
      <c r="L20" s="424">
        <v>1328.043169933537</v>
      </c>
      <c r="M20" s="425">
        <v>89852</v>
      </c>
      <c r="N20" s="426">
        <v>1158.1720311178376</v>
      </c>
      <c r="P20" s="38">
        <v>0</v>
      </c>
      <c r="R20" s="200"/>
      <c r="S20" s="193"/>
      <c r="T20" s="200"/>
      <c r="U20" s="193"/>
      <c r="V20" s="200"/>
      <c r="W20" s="193"/>
      <c r="X20" s="200"/>
      <c r="Y20" s="193"/>
      <c r="Z20" s="200"/>
      <c r="AA20" s="193"/>
      <c r="AB20" s="200"/>
      <c r="AC20" s="193"/>
      <c r="AD20" s="200"/>
      <c r="AE20" s="193"/>
      <c r="AF20" s="200"/>
      <c r="AG20" s="193"/>
    </row>
    <row r="21" spans="1:33" ht="14.25" customHeight="1">
      <c r="A21" s="235"/>
      <c r="B21" s="237" t="s">
        <v>21</v>
      </c>
      <c r="C21" s="238">
        <v>704641</v>
      </c>
      <c r="D21" s="239">
        <v>1476.685293035745</v>
      </c>
      <c r="E21" s="423">
        <v>391891</v>
      </c>
      <c r="F21" s="424">
        <v>1669.8117220094364</v>
      </c>
      <c r="G21" s="425">
        <v>312750</v>
      </c>
      <c r="H21" s="426">
        <v>1234.6884604956042</v>
      </c>
      <c r="I21" s="238">
        <v>329050</v>
      </c>
      <c r="J21" s="239">
        <v>1342.9939429569997</v>
      </c>
      <c r="K21" s="423">
        <v>204899</v>
      </c>
      <c r="L21" s="424">
        <v>1422.0806203544198</v>
      </c>
      <c r="M21" s="425">
        <v>124151</v>
      </c>
      <c r="N21" s="426">
        <v>1212.4691698012944</v>
      </c>
      <c r="P21" s="38">
        <v>0</v>
      </c>
      <c r="R21" s="200"/>
      <c r="S21" s="193"/>
      <c r="T21" s="200"/>
      <c r="U21" s="193"/>
      <c r="V21" s="200"/>
      <c r="W21" s="193"/>
      <c r="X21" s="200"/>
      <c r="Y21" s="193"/>
      <c r="Z21" s="200"/>
      <c r="AA21" s="193"/>
      <c r="AB21" s="200"/>
      <c r="AC21" s="193"/>
      <c r="AD21" s="200"/>
      <c r="AE21" s="193"/>
      <c r="AF21" s="200"/>
      <c r="AG21" s="193"/>
    </row>
    <row r="22" spans="1:33" ht="14.25" customHeight="1">
      <c r="A22" s="235"/>
      <c r="B22" s="237" t="s">
        <v>22</v>
      </c>
      <c r="C22" s="238">
        <v>1994151</v>
      </c>
      <c r="D22" s="239">
        <v>1603.3652992326058</v>
      </c>
      <c r="E22" s="423">
        <v>1055934</v>
      </c>
      <c r="F22" s="424">
        <v>1782.4482961908623</v>
      </c>
      <c r="G22" s="425">
        <v>938216</v>
      </c>
      <c r="H22" s="426">
        <v>1401.8132759513778</v>
      </c>
      <c r="I22" s="238">
        <v>112436</v>
      </c>
      <c r="J22" s="239">
        <v>1394.6699213774948</v>
      </c>
      <c r="K22" s="423">
        <v>65863</v>
      </c>
      <c r="L22" s="424">
        <v>1506.4149804898038</v>
      </c>
      <c r="M22" s="425">
        <v>46573</v>
      </c>
      <c r="N22" s="426">
        <v>1236.6413462735929</v>
      </c>
      <c r="P22" s="38">
        <v>0</v>
      </c>
      <c r="R22" s="200"/>
      <c r="S22" s="193"/>
      <c r="T22" s="200"/>
      <c r="U22" s="193"/>
      <c r="V22" s="200"/>
      <c r="W22" s="193"/>
      <c r="X22" s="200"/>
      <c r="Y22" s="193"/>
      <c r="Z22" s="200"/>
      <c r="AA22" s="193"/>
      <c r="AB22" s="200"/>
      <c r="AC22" s="193"/>
      <c r="AD22" s="200"/>
      <c r="AE22" s="193"/>
      <c r="AF22" s="200"/>
      <c r="AG22" s="193"/>
    </row>
    <row r="23" spans="1:33" ht="14.25" customHeight="1">
      <c r="A23" s="235"/>
      <c r="B23" s="237" t="s">
        <v>23</v>
      </c>
      <c r="C23" s="238">
        <v>1899957</v>
      </c>
      <c r="D23" s="239">
        <v>1553.1644532113116</v>
      </c>
      <c r="E23" s="423">
        <v>959594</v>
      </c>
      <c r="F23" s="424">
        <v>1800.2563459338057</v>
      </c>
      <c r="G23" s="425">
        <v>940363</v>
      </c>
      <c r="H23" s="426">
        <v>1301.0193797607942</v>
      </c>
      <c r="I23" s="238">
        <v>18</v>
      </c>
      <c r="J23" s="239">
        <v>884.40444444444449</v>
      </c>
      <c r="K23" s="423">
        <v>13</v>
      </c>
      <c r="L23" s="424">
        <v>955.68000000000006</v>
      </c>
      <c r="M23" s="425">
        <v>5</v>
      </c>
      <c r="N23" s="426">
        <v>699.08800000000008</v>
      </c>
      <c r="P23" s="38">
        <v>0</v>
      </c>
      <c r="R23" s="200"/>
      <c r="S23" s="193"/>
      <c r="T23" s="200"/>
      <c r="U23" s="193"/>
      <c r="V23" s="200"/>
      <c r="W23" s="193"/>
      <c r="X23" s="200"/>
      <c r="Y23" s="193"/>
      <c r="Z23" s="200"/>
      <c r="AA23" s="193"/>
      <c r="AB23" s="200"/>
      <c r="AC23" s="193"/>
      <c r="AD23" s="200"/>
      <c r="AE23" s="193"/>
      <c r="AF23" s="200"/>
      <c r="AG23" s="193"/>
    </row>
    <row r="24" spans="1:33" ht="14.25" customHeight="1">
      <c r="A24" s="235"/>
      <c r="B24" s="237" t="s">
        <v>24</v>
      </c>
      <c r="C24" s="238">
        <v>1680552</v>
      </c>
      <c r="D24" s="239">
        <v>1443.7783104598984</v>
      </c>
      <c r="E24" s="423">
        <v>812071</v>
      </c>
      <c r="F24" s="424">
        <v>1771.8921370545211</v>
      </c>
      <c r="G24" s="425">
        <v>868479</v>
      </c>
      <c r="H24" s="426">
        <v>1136.975670591921</v>
      </c>
      <c r="I24" s="238">
        <v>35</v>
      </c>
      <c r="J24" s="239">
        <v>769.87</v>
      </c>
      <c r="K24" s="423">
        <v>7</v>
      </c>
      <c r="L24" s="424">
        <v>1182.2842857142859</v>
      </c>
      <c r="M24" s="425">
        <v>28</v>
      </c>
      <c r="N24" s="426">
        <v>666.76642857142849</v>
      </c>
      <c r="P24" s="38">
        <v>0</v>
      </c>
      <c r="R24" s="200"/>
      <c r="S24" s="193"/>
      <c r="T24" s="200"/>
      <c r="U24" s="193"/>
      <c r="V24" s="200"/>
      <c r="W24" s="193"/>
      <c r="X24" s="200"/>
      <c r="Y24" s="193"/>
      <c r="Z24" s="200"/>
      <c r="AA24" s="193"/>
      <c r="AB24" s="200"/>
      <c r="AC24" s="193"/>
      <c r="AD24" s="200"/>
      <c r="AE24" s="193"/>
      <c r="AF24" s="200"/>
      <c r="AG24" s="193"/>
    </row>
    <row r="25" spans="1:33" ht="14.25" customHeight="1">
      <c r="A25" s="235"/>
      <c r="B25" s="237" t="s">
        <v>25</v>
      </c>
      <c r="C25" s="238">
        <v>1376384</v>
      </c>
      <c r="D25" s="239">
        <v>1269.195606415075</v>
      </c>
      <c r="E25" s="423">
        <v>590832</v>
      </c>
      <c r="F25" s="424">
        <v>1634.0671967666053</v>
      </c>
      <c r="G25" s="425">
        <v>785548</v>
      </c>
      <c r="H25" s="426">
        <v>994.76624299215257</v>
      </c>
      <c r="I25" s="238">
        <v>131</v>
      </c>
      <c r="J25" s="239">
        <v>548.16091603053394</v>
      </c>
      <c r="K25" s="423">
        <v>21</v>
      </c>
      <c r="L25" s="424">
        <v>542.31428571428592</v>
      </c>
      <c r="M25" s="425">
        <v>110</v>
      </c>
      <c r="N25" s="426">
        <v>549.27709090909036</v>
      </c>
      <c r="P25" s="38">
        <v>0</v>
      </c>
      <c r="R25" s="200"/>
      <c r="S25" s="193"/>
      <c r="T25" s="200"/>
      <c r="U25" s="193"/>
      <c r="V25" s="200"/>
      <c r="W25" s="193"/>
      <c r="X25" s="200"/>
      <c r="Y25" s="193"/>
      <c r="Z25" s="200"/>
      <c r="AA25" s="193"/>
      <c r="AB25" s="200"/>
      <c r="AC25" s="193"/>
      <c r="AD25" s="200"/>
      <c r="AE25" s="193"/>
      <c r="AF25" s="200"/>
      <c r="AG25" s="193"/>
    </row>
    <row r="26" spans="1:33" ht="14.25" customHeight="1">
      <c r="A26" s="235"/>
      <c r="B26" s="237" t="s">
        <v>26</v>
      </c>
      <c r="C26" s="238">
        <v>1735463</v>
      </c>
      <c r="D26" s="239">
        <v>1063.9001349726343</v>
      </c>
      <c r="E26" s="423">
        <v>563483</v>
      </c>
      <c r="F26" s="424">
        <v>1379.6247752993622</v>
      </c>
      <c r="G26" s="425">
        <v>1171960</v>
      </c>
      <c r="H26" s="426">
        <v>912.09901802109482</v>
      </c>
      <c r="I26" s="238">
        <v>1768</v>
      </c>
      <c r="J26" s="239">
        <v>565.55487556560774</v>
      </c>
      <c r="K26" s="423">
        <v>63</v>
      </c>
      <c r="L26" s="424">
        <v>581.57222222222163</v>
      </c>
      <c r="M26" s="425">
        <v>1705</v>
      </c>
      <c r="N26" s="426">
        <v>564.96303225806139</v>
      </c>
      <c r="P26" s="38">
        <v>0</v>
      </c>
      <c r="R26" s="200"/>
      <c r="S26" s="193"/>
      <c r="T26" s="200"/>
      <c r="U26" s="193"/>
      <c r="V26" s="200"/>
      <c r="W26" s="193"/>
      <c r="X26" s="200" t="s">
        <v>229</v>
      </c>
      <c r="Y26" s="193"/>
      <c r="Z26" s="200"/>
      <c r="AA26" s="193"/>
      <c r="AB26" s="200"/>
      <c r="AC26" s="193"/>
      <c r="AD26" s="200"/>
      <c r="AE26" s="193"/>
      <c r="AF26" s="200"/>
      <c r="AG26" s="193"/>
    </row>
    <row r="27" spans="1:33" ht="14.25" customHeight="1">
      <c r="A27" s="235"/>
      <c r="B27" s="237" t="s">
        <v>5</v>
      </c>
      <c r="C27" s="238">
        <v>78</v>
      </c>
      <c r="D27" s="239">
        <v>2302.0080769230772</v>
      </c>
      <c r="E27" s="423">
        <v>60</v>
      </c>
      <c r="F27" s="424">
        <v>2525.2193333333335</v>
      </c>
      <c r="G27" s="425">
        <v>18</v>
      </c>
      <c r="H27" s="426">
        <v>1557.9705555555556</v>
      </c>
      <c r="I27" s="238">
        <v>2</v>
      </c>
      <c r="J27" s="239">
        <v>1206.6500000000001</v>
      </c>
      <c r="K27" s="423">
        <v>2</v>
      </c>
      <c r="L27" s="424">
        <v>1206.6500000000001</v>
      </c>
      <c r="M27" s="425">
        <v>0</v>
      </c>
      <c r="N27" s="426">
        <v>0</v>
      </c>
      <c r="P27" s="38">
        <v>0</v>
      </c>
      <c r="R27" s="200"/>
      <c r="S27" s="193"/>
      <c r="T27" s="200"/>
      <c r="U27" s="193"/>
      <c r="V27" s="200"/>
      <c r="W27" s="193"/>
      <c r="X27" s="200"/>
      <c r="Y27" s="193"/>
      <c r="Z27" s="200"/>
      <c r="AA27" s="193"/>
      <c r="AB27" s="200"/>
      <c r="AC27" s="193"/>
      <c r="AD27" s="200"/>
      <c r="AE27" s="193"/>
      <c r="AF27" s="200"/>
      <c r="AG27" s="193"/>
    </row>
    <row r="28" spans="1:33" ht="14.25" customHeight="1">
      <c r="A28" s="235"/>
      <c r="B28" s="428" t="s">
        <v>27</v>
      </c>
      <c r="C28" s="430">
        <v>72.75176520741833</v>
      </c>
      <c r="D28" s="429" t="s">
        <v>241</v>
      </c>
      <c r="E28" s="430">
        <v>71.115993327395813</v>
      </c>
      <c r="F28" s="429" t="s">
        <v>241</v>
      </c>
      <c r="G28" s="430">
        <v>74.214645239649442</v>
      </c>
      <c r="H28" s="429" t="s">
        <v>241</v>
      </c>
      <c r="I28" s="430">
        <v>56.227239213505641</v>
      </c>
      <c r="J28" s="429" t="s">
        <v>241</v>
      </c>
      <c r="K28" s="430">
        <v>56.130499546484913</v>
      </c>
      <c r="L28" s="429" t="s">
        <v>241</v>
      </c>
      <c r="M28" s="430">
        <v>56.381187388424145</v>
      </c>
      <c r="N28" s="429" t="s">
        <v>241</v>
      </c>
      <c r="P28" s="38">
        <v>0</v>
      </c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</row>
    <row r="29" spans="1:33" ht="14.25" customHeight="1">
      <c r="A29" s="235"/>
      <c r="B29" s="236"/>
      <c r="C29" s="242"/>
      <c r="D29" s="243"/>
      <c r="E29" s="244"/>
      <c r="F29" s="244"/>
      <c r="G29" s="242"/>
      <c r="H29" s="244"/>
      <c r="I29" s="242"/>
      <c r="J29" s="243"/>
      <c r="K29" s="242"/>
      <c r="L29" s="243"/>
      <c r="M29" s="242"/>
      <c r="N29" s="243"/>
    </row>
    <row r="30" spans="1:33" ht="14.25" customHeight="1">
      <c r="B30" s="543" t="s">
        <v>0</v>
      </c>
      <c r="C30" s="544" t="s">
        <v>29</v>
      </c>
      <c r="D30" s="544"/>
      <c r="E30" s="544"/>
      <c r="F30" s="544"/>
      <c r="G30" s="544"/>
      <c r="H30" s="544"/>
      <c r="I30" s="544" t="s">
        <v>30</v>
      </c>
      <c r="J30" s="544"/>
      <c r="K30" s="544"/>
      <c r="L30" s="544"/>
      <c r="M30" s="544"/>
      <c r="N30" s="544"/>
    </row>
    <row r="31" spans="1:33" ht="14.25" customHeight="1">
      <c r="B31" s="543"/>
      <c r="C31" s="545" t="s">
        <v>6</v>
      </c>
      <c r="D31" s="545"/>
      <c r="E31" s="546" t="s">
        <v>3</v>
      </c>
      <c r="F31" s="546"/>
      <c r="G31" s="547" t="s">
        <v>4</v>
      </c>
      <c r="H31" s="547"/>
      <c r="I31" s="545" t="s">
        <v>6</v>
      </c>
      <c r="J31" s="545"/>
      <c r="K31" s="546" t="s">
        <v>3</v>
      </c>
      <c r="L31" s="546"/>
      <c r="M31" s="547" t="s">
        <v>4</v>
      </c>
      <c r="N31" s="547"/>
    </row>
    <row r="32" spans="1:33" ht="14.25" customHeight="1">
      <c r="B32" s="543"/>
      <c r="C32" s="440" t="s">
        <v>7</v>
      </c>
      <c r="D32" s="441" t="s">
        <v>8</v>
      </c>
      <c r="E32" s="437" t="s">
        <v>7</v>
      </c>
      <c r="F32" s="438" t="s">
        <v>8</v>
      </c>
      <c r="G32" s="439" t="s">
        <v>7</v>
      </c>
      <c r="H32" s="439" t="s">
        <v>8</v>
      </c>
      <c r="I32" s="440" t="s">
        <v>7</v>
      </c>
      <c r="J32" s="441" t="s">
        <v>8</v>
      </c>
      <c r="K32" s="437" t="s">
        <v>7</v>
      </c>
      <c r="L32" s="438" t="s">
        <v>8</v>
      </c>
      <c r="M32" s="439" t="s">
        <v>7</v>
      </c>
      <c r="N32" s="439" t="s">
        <v>8</v>
      </c>
    </row>
    <row r="33" spans="2:33" ht="14.25" customHeight="1">
      <c r="B33" s="241" t="s">
        <v>6</v>
      </c>
      <c r="C33" s="435">
        <v>6666863</v>
      </c>
      <c r="D33" s="436">
        <v>1563.5613197451366</v>
      </c>
      <c r="E33" s="431">
        <v>3878288</v>
      </c>
      <c r="F33" s="432">
        <v>1785.0121259148432</v>
      </c>
      <c r="G33" s="433">
        <v>2788556</v>
      </c>
      <c r="H33" s="434">
        <v>1255.5733074501625</v>
      </c>
      <c r="I33" s="435">
        <v>2348590</v>
      </c>
      <c r="J33" s="436">
        <v>971.91042942361344</v>
      </c>
      <c r="K33" s="431">
        <v>215786</v>
      </c>
      <c r="L33" s="432">
        <v>664.9970077298799</v>
      </c>
      <c r="M33" s="433">
        <v>2132796</v>
      </c>
      <c r="N33" s="434">
        <v>1002.9624579941093</v>
      </c>
      <c r="R33" s="200"/>
      <c r="S33" s="193"/>
      <c r="T33" s="200"/>
      <c r="U33" s="193"/>
      <c r="V33" s="200"/>
      <c r="W33" s="193"/>
      <c r="X33" s="200"/>
      <c r="Y33" s="193"/>
      <c r="Z33" s="200"/>
      <c r="AA33" s="193"/>
      <c r="AB33" s="200"/>
      <c r="AC33" s="193"/>
      <c r="AD33" s="200"/>
      <c r="AE33" s="193"/>
      <c r="AF33" s="200"/>
      <c r="AG33" s="193"/>
    </row>
    <row r="34" spans="2:33" ht="14.25" customHeight="1">
      <c r="B34" s="237" t="s">
        <v>9</v>
      </c>
      <c r="C34" s="238">
        <v>0</v>
      </c>
      <c r="D34" s="239">
        <v>0</v>
      </c>
      <c r="E34" s="423">
        <v>0</v>
      </c>
      <c r="F34" s="424">
        <v>0</v>
      </c>
      <c r="G34" s="425">
        <v>0</v>
      </c>
      <c r="H34" s="426">
        <v>0</v>
      </c>
      <c r="I34" s="238">
        <v>0</v>
      </c>
      <c r="J34" s="239">
        <v>0</v>
      </c>
      <c r="K34" s="423">
        <v>0</v>
      </c>
      <c r="L34" s="424">
        <v>0</v>
      </c>
      <c r="M34" s="425">
        <v>0</v>
      </c>
      <c r="N34" s="426">
        <v>0</v>
      </c>
    </row>
    <row r="35" spans="2:33" ht="14.25" customHeight="1">
      <c r="B35" s="240" t="s">
        <v>10</v>
      </c>
      <c r="C35" s="238">
        <v>0</v>
      </c>
      <c r="D35" s="239">
        <v>0</v>
      </c>
      <c r="E35" s="423">
        <v>0</v>
      </c>
      <c r="F35" s="424">
        <v>0</v>
      </c>
      <c r="G35" s="425">
        <v>0</v>
      </c>
      <c r="H35" s="426">
        <v>0</v>
      </c>
      <c r="I35" s="238">
        <v>0</v>
      </c>
      <c r="J35" s="239">
        <v>0</v>
      </c>
      <c r="K35" s="423">
        <v>0</v>
      </c>
      <c r="L35" s="424">
        <v>0</v>
      </c>
      <c r="M35" s="425">
        <v>0</v>
      </c>
      <c r="N35" s="426">
        <v>0</v>
      </c>
    </row>
    <row r="36" spans="2:33" ht="14.25" customHeight="1">
      <c r="B36" s="237" t="s">
        <v>11</v>
      </c>
      <c r="C36" s="238">
        <v>0</v>
      </c>
      <c r="D36" s="239">
        <v>0</v>
      </c>
      <c r="E36" s="423">
        <v>0</v>
      </c>
      <c r="F36" s="424">
        <v>0</v>
      </c>
      <c r="G36" s="425">
        <v>0</v>
      </c>
      <c r="H36" s="426">
        <v>0</v>
      </c>
      <c r="I36" s="238">
        <v>0</v>
      </c>
      <c r="J36" s="239">
        <v>0</v>
      </c>
      <c r="K36" s="423">
        <v>0</v>
      </c>
      <c r="L36" s="424">
        <v>0</v>
      </c>
      <c r="M36" s="425">
        <v>0</v>
      </c>
      <c r="N36" s="426">
        <v>0</v>
      </c>
      <c r="R36" s="200"/>
      <c r="S36" s="193"/>
      <c r="T36" s="200"/>
      <c r="U36" s="193"/>
      <c r="V36" s="200"/>
      <c r="W36" s="193"/>
      <c r="X36" s="200"/>
      <c r="Y36" s="193"/>
      <c r="Z36" s="200"/>
      <c r="AA36" s="193"/>
      <c r="AB36" s="200"/>
      <c r="AC36" s="193"/>
      <c r="AD36" s="200"/>
      <c r="AE36" s="193"/>
      <c r="AF36" s="200"/>
      <c r="AG36" s="193"/>
    </row>
    <row r="37" spans="2:33" ht="14.25" customHeight="1">
      <c r="B37" s="237" t="s">
        <v>12</v>
      </c>
      <c r="C37" s="238">
        <v>0</v>
      </c>
      <c r="D37" s="239">
        <v>0</v>
      </c>
      <c r="E37" s="423">
        <v>0</v>
      </c>
      <c r="F37" s="424">
        <v>0</v>
      </c>
      <c r="G37" s="425">
        <v>0</v>
      </c>
      <c r="H37" s="426">
        <v>0</v>
      </c>
      <c r="I37" s="238">
        <v>1</v>
      </c>
      <c r="J37" s="239">
        <v>1266.68</v>
      </c>
      <c r="K37" s="423">
        <v>0</v>
      </c>
      <c r="L37" s="424">
        <v>0</v>
      </c>
      <c r="M37" s="425">
        <v>1</v>
      </c>
      <c r="N37" s="426">
        <v>1266.68</v>
      </c>
      <c r="R37" s="200"/>
      <c r="S37" s="193"/>
      <c r="T37" s="200"/>
      <c r="U37" s="193"/>
      <c r="V37" s="200"/>
      <c r="W37" s="193"/>
      <c r="X37" s="200"/>
      <c r="Y37" s="193"/>
      <c r="Z37" s="200"/>
      <c r="AA37" s="193"/>
      <c r="AB37" s="200"/>
      <c r="AC37" s="193"/>
      <c r="AD37" s="200"/>
      <c r="AE37" s="193"/>
      <c r="AF37" s="200"/>
      <c r="AG37" s="193"/>
    </row>
    <row r="38" spans="2:33" ht="14.25" customHeight="1">
      <c r="B38" s="237" t="s">
        <v>13</v>
      </c>
      <c r="C38" s="238">
        <v>0</v>
      </c>
      <c r="D38" s="239">
        <v>0</v>
      </c>
      <c r="E38" s="423">
        <v>0</v>
      </c>
      <c r="F38" s="424">
        <v>0</v>
      </c>
      <c r="G38" s="425">
        <v>0</v>
      </c>
      <c r="H38" s="426">
        <v>0</v>
      </c>
      <c r="I38" s="238">
        <v>17</v>
      </c>
      <c r="J38" s="239">
        <v>919.34823529411779</v>
      </c>
      <c r="K38" s="423">
        <v>1</v>
      </c>
      <c r="L38" s="424">
        <v>539.36</v>
      </c>
      <c r="M38" s="425">
        <v>16</v>
      </c>
      <c r="N38" s="426">
        <v>943.09750000000008</v>
      </c>
      <c r="R38" s="200"/>
      <c r="S38" s="193"/>
      <c r="T38" s="200"/>
      <c r="U38" s="193"/>
      <c r="V38" s="200"/>
      <c r="W38" s="193"/>
      <c r="X38" s="200"/>
      <c r="Y38" s="193"/>
      <c r="Z38" s="200"/>
      <c r="AA38" s="193"/>
      <c r="AB38" s="200"/>
      <c r="AC38" s="193"/>
      <c r="AD38" s="200"/>
      <c r="AE38" s="193"/>
      <c r="AF38" s="200"/>
      <c r="AG38" s="193"/>
    </row>
    <row r="39" spans="2:33" ht="14.25" customHeight="1">
      <c r="B39" s="237" t="s">
        <v>14</v>
      </c>
      <c r="C39" s="238">
        <v>0</v>
      </c>
      <c r="D39" s="239">
        <v>0</v>
      </c>
      <c r="E39" s="423">
        <v>0</v>
      </c>
      <c r="F39" s="424">
        <v>0</v>
      </c>
      <c r="G39" s="425">
        <v>0</v>
      </c>
      <c r="H39" s="426">
        <v>0</v>
      </c>
      <c r="I39" s="238">
        <v>191</v>
      </c>
      <c r="J39" s="239">
        <v>972.42701570680617</v>
      </c>
      <c r="K39" s="423">
        <v>17</v>
      </c>
      <c r="L39" s="424">
        <v>823.34764705882344</v>
      </c>
      <c r="M39" s="425">
        <v>174</v>
      </c>
      <c r="N39" s="426">
        <v>986.99224137931014</v>
      </c>
      <c r="R39" s="200"/>
      <c r="S39" s="193"/>
      <c r="T39" s="200"/>
      <c r="U39" s="193"/>
      <c r="V39" s="200"/>
      <c r="W39" s="193"/>
      <c r="X39" s="200"/>
      <c r="Y39" s="193"/>
      <c r="Z39" s="200"/>
      <c r="AA39" s="193"/>
      <c r="AB39" s="200"/>
      <c r="AC39" s="193"/>
      <c r="AD39" s="200"/>
      <c r="AE39" s="193"/>
      <c r="AF39" s="200"/>
      <c r="AG39" s="193"/>
    </row>
    <row r="40" spans="2:33" ht="14.25" customHeight="1">
      <c r="B40" s="237" t="s">
        <v>15</v>
      </c>
      <c r="C40" s="238">
        <v>0</v>
      </c>
      <c r="D40" s="239">
        <v>0</v>
      </c>
      <c r="E40" s="423">
        <v>0</v>
      </c>
      <c r="F40" s="424">
        <v>0</v>
      </c>
      <c r="G40" s="425">
        <v>0</v>
      </c>
      <c r="H40" s="426">
        <v>0</v>
      </c>
      <c r="I40" s="238">
        <v>821</v>
      </c>
      <c r="J40" s="239">
        <v>1000.3067113276501</v>
      </c>
      <c r="K40" s="423">
        <v>111</v>
      </c>
      <c r="L40" s="424">
        <v>997.06945945945904</v>
      </c>
      <c r="M40" s="425">
        <v>710</v>
      </c>
      <c r="N40" s="426">
        <v>1000.8128169014095</v>
      </c>
      <c r="R40" s="200"/>
      <c r="S40" s="193"/>
      <c r="T40" s="200"/>
      <c r="U40" s="193"/>
      <c r="V40" s="200"/>
      <c r="W40" s="193"/>
      <c r="X40" s="200"/>
      <c r="Y40" s="193"/>
      <c r="Z40" s="200"/>
      <c r="AA40" s="193"/>
      <c r="AB40" s="200"/>
      <c r="AC40" s="193"/>
      <c r="AD40" s="200"/>
      <c r="AE40" s="193"/>
      <c r="AF40" s="200"/>
      <c r="AG40" s="193"/>
    </row>
    <row r="41" spans="2:33" ht="14.25" customHeight="1">
      <c r="B41" s="237" t="s">
        <v>16</v>
      </c>
      <c r="C41" s="238">
        <v>0</v>
      </c>
      <c r="D41" s="239">
        <v>0</v>
      </c>
      <c r="E41" s="423">
        <v>0</v>
      </c>
      <c r="F41" s="424">
        <v>0</v>
      </c>
      <c r="G41" s="425">
        <v>0</v>
      </c>
      <c r="H41" s="426">
        <v>0</v>
      </c>
      <c r="I41" s="238">
        <v>3103</v>
      </c>
      <c r="J41" s="239">
        <v>1021.0085014502091</v>
      </c>
      <c r="K41" s="423">
        <v>441</v>
      </c>
      <c r="L41" s="424">
        <v>884.32174603174576</v>
      </c>
      <c r="M41" s="425">
        <v>2662</v>
      </c>
      <c r="N41" s="426">
        <v>1043.6527009767087</v>
      </c>
      <c r="R41" s="200"/>
      <c r="S41" s="193"/>
      <c r="T41" s="200"/>
      <c r="U41" s="193"/>
      <c r="V41" s="200"/>
      <c r="W41" s="193"/>
      <c r="X41" s="200"/>
      <c r="Y41" s="193"/>
      <c r="Z41" s="200"/>
      <c r="AA41" s="193"/>
      <c r="AB41" s="200"/>
      <c r="AC41" s="193"/>
      <c r="AD41" s="200"/>
      <c r="AE41" s="193"/>
      <c r="AF41" s="200"/>
      <c r="AG41" s="193"/>
    </row>
    <row r="42" spans="2:33" ht="14.25" customHeight="1">
      <c r="B42" s="237" t="s">
        <v>17</v>
      </c>
      <c r="C42" s="238">
        <v>0</v>
      </c>
      <c r="D42" s="239">
        <v>0</v>
      </c>
      <c r="E42" s="423">
        <v>0</v>
      </c>
      <c r="F42" s="424">
        <v>0</v>
      </c>
      <c r="G42" s="425">
        <v>0</v>
      </c>
      <c r="H42" s="426">
        <v>0</v>
      </c>
      <c r="I42" s="238">
        <v>8831</v>
      </c>
      <c r="J42" s="239">
        <v>1026.8227097723927</v>
      </c>
      <c r="K42" s="423">
        <v>1530</v>
      </c>
      <c r="L42" s="424">
        <v>912.12524183006587</v>
      </c>
      <c r="M42" s="425">
        <v>7301</v>
      </c>
      <c r="N42" s="426">
        <v>1050.8587494863716</v>
      </c>
      <c r="R42" s="200"/>
      <c r="S42" s="193"/>
      <c r="T42" s="200"/>
      <c r="U42" s="193"/>
      <c r="V42" s="200"/>
      <c r="W42" s="193"/>
      <c r="X42" s="200"/>
      <c r="Y42" s="193"/>
      <c r="Z42" s="200"/>
      <c r="AA42" s="193"/>
      <c r="AB42" s="200"/>
      <c r="AC42" s="193"/>
      <c r="AD42" s="200"/>
      <c r="AE42" s="193"/>
      <c r="AF42" s="200"/>
      <c r="AG42" s="193"/>
    </row>
    <row r="43" spans="2:33" ht="14.25" customHeight="1">
      <c r="B43" s="237" t="s">
        <v>18</v>
      </c>
      <c r="C43" s="238">
        <v>42</v>
      </c>
      <c r="D43" s="239">
        <v>2591.3007142857145</v>
      </c>
      <c r="E43" s="423">
        <v>35</v>
      </c>
      <c r="F43" s="424">
        <v>2612.7302857142859</v>
      </c>
      <c r="G43" s="425">
        <v>7</v>
      </c>
      <c r="H43" s="426">
        <v>2484.1528571428571</v>
      </c>
      <c r="I43" s="238">
        <v>21457</v>
      </c>
      <c r="J43" s="239">
        <v>1024.6228060772714</v>
      </c>
      <c r="K43" s="423">
        <v>4026</v>
      </c>
      <c r="L43" s="424">
        <v>902.94897913561863</v>
      </c>
      <c r="M43" s="425">
        <v>17431</v>
      </c>
      <c r="N43" s="426">
        <v>1052.7255441454886</v>
      </c>
      <c r="R43" s="200"/>
      <c r="S43" s="193"/>
      <c r="T43" s="200"/>
      <c r="U43" s="193"/>
      <c r="V43" s="200"/>
      <c r="W43" s="193"/>
      <c r="X43" s="200"/>
      <c r="Y43" s="193"/>
      <c r="Z43" s="200"/>
      <c r="AA43" s="193"/>
      <c r="AB43" s="200"/>
      <c r="AC43" s="193"/>
      <c r="AD43" s="200"/>
      <c r="AE43" s="193"/>
      <c r="AF43" s="200"/>
      <c r="AG43" s="193"/>
    </row>
    <row r="44" spans="2:33" ht="14.25" customHeight="1">
      <c r="B44" s="237" t="s">
        <v>19</v>
      </c>
      <c r="C44" s="238">
        <v>362</v>
      </c>
      <c r="D44" s="239">
        <v>2657.5757458563544</v>
      </c>
      <c r="E44" s="423">
        <v>283</v>
      </c>
      <c r="F44" s="424">
        <v>2719.7312367491177</v>
      </c>
      <c r="G44" s="425">
        <v>79</v>
      </c>
      <c r="H44" s="426">
        <v>2434.9174683544302</v>
      </c>
      <c r="I44" s="238">
        <v>42880</v>
      </c>
      <c r="J44" s="239">
        <v>997.27931553171618</v>
      </c>
      <c r="K44" s="423">
        <v>7830</v>
      </c>
      <c r="L44" s="424">
        <v>895.16134738186463</v>
      </c>
      <c r="M44" s="425">
        <v>35050</v>
      </c>
      <c r="N44" s="426">
        <v>1020.0919743223963</v>
      </c>
      <c r="R44" s="200"/>
      <c r="S44" s="193"/>
      <c r="T44" s="200"/>
      <c r="U44" s="193"/>
      <c r="V44" s="200"/>
      <c r="W44" s="193"/>
      <c r="X44" s="200"/>
      <c r="Y44" s="193"/>
      <c r="Z44" s="200"/>
      <c r="AA44" s="193"/>
      <c r="AB44" s="200"/>
      <c r="AC44" s="193"/>
      <c r="AD44" s="200"/>
      <c r="AE44" s="193"/>
      <c r="AF44" s="200"/>
      <c r="AG44" s="193"/>
    </row>
    <row r="45" spans="2:33" ht="14.25" customHeight="1">
      <c r="B45" s="237" t="s">
        <v>20</v>
      </c>
      <c r="C45" s="238">
        <v>8966</v>
      </c>
      <c r="D45" s="239">
        <v>2834.7754394378735</v>
      </c>
      <c r="E45" s="423">
        <v>8134</v>
      </c>
      <c r="F45" s="424">
        <v>2889.8921981804738</v>
      </c>
      <c r="G45" s="425">
        <v>832</v>
      </c>
      <c r="H45" s="426">
        <v>2295.9296274038452</v>
      </c>
      <c r="I45" s="238">
        <v>82263</v>
      </c>
      <c r="J45" s="239">
        <v>958.65165311257715</v>
      </c>
      <c r="K45" s="423">
        <v>13450</v>
      </c>
      <c r="L45" s="424">
        <v>849.17286394052087</v>
      </c>
      <c r="M45" s="425">
        <v>68813</v>
      </c>
      <c r="N45" s="426">
        <v>980.05007658436523</v>
      </c>
      <c r="R45" s="200"/>
      <c r="S45" s="193"/>
      <c r="T45" s="200"/>
      <c r="U45" s="193"/>
      <c r="V45" s="200"/>
      <c r="W45" s="193"/>
      <c r="X45" s="200"/>
      <c r="Y45" s="193"/>
      <c r="Z45" s="200"/>
      <c r="AA45" s="193"/>
      <c r="AB45" s="200"/>
      <c r="AC45" s="193"/>
      <c r="AD45" s="200"/>
      <c r="AE45" s="193"/>
      <c r="AF45" s="200"/>
      <c r="AG45" s="193"/>
    </row>
    <row r="46" spans="2:33" ht="14.25" customHeight="1">
      <c r="B46" s="237" t="s">
        <v>21</v>
      </c>
      <c r="C46" s="238">
        <v>202535</v>
      </c>
      <c r="D46" s="239">
        <v>2144.1828648381747</v>
      </c>
      <c r="E46" s="423">
        <v>148094</v>
      </c>
      <c r="F46" s="424">
        <v>2234.3444265804137</v>
      </c>
      <c r="G46" s="425">
        <v>54441</v>
      </c>
      <c r="H46" s="426">
        <v>1898.9194360867714</v>
      </c>
      <c r="I46" s="238">
        <v>138144</v>
      </c>
      <c r="J46" s="239">
        <v>979.52499876939885</v>
      </c>
      <c r="K46" s="423">
        <v>20438</v>
      </c>
      <c r="L46" s="424">
        <v>830.41911635189365</v>
      </c>
      <c r="M46" s="425">
        <v>117706</v>
      </c>
      <c r="N46" s="426">
        <v>1005.4151490153419</v>
      </c>
      <c r="R46" s="200"/>
      <c r="S46" s="193"/>
      <c r="T46" s="200"/>
      <c r="U46" s="193"/>
      <c r="V46" s="200"/>
      <c r="W46" s="193"/>
      <c r="X46" s="200"/>
      <c r="Y46" s="193"/>
      <c r="Z46" s="200"/>
      <c r="AA46" s="193"/>
      <c r="AB46" s="200"/>
      <c r="AC46" s="193"/>
      <c r="AD46" s="200"/>
      <c r="AE46" s="193"/>
      <c r="AF46" s="200"/>
      <c r="AG46" s="193"/>
    </row>
    <row r="47" spans="2:33" ht="14.25" customHeight="1">
      <c r="B47" s="237" t="s">
        <v>22</v>
      </c>
      <c r="C47" s="238">
        <v>1649764</v>
      </c>
      <c r="D47" s="239">
        <v>1705.9625665186052</v>
      </c>
      <c r="E47" s="423">
        <v>950306</v>
      </c>
      <c r="F47" s="424">
        <v>1843.3916091238002</v>
      </c>
      <c r="G47" s="425">
        <v>699458</v>
      </c>
      <c r="H47" s="426">
        <v>1519.2470757214844</v>
      </c>
      <c r="I47" s="238">
        <v>206433</v>
      </c>
      <c r="J47" s="239">
        <v>987.26428545823421</v>
      </c>
      <c r="K47" s="423">
        <v>27379</v>
      </c>
      <c r="L47" s="424">
        <v>748.60574966214801</v>
      </c>
      <c r="M47" s="425">
        <v>179053</v>
      </c>
      <c r="N47" s="426">
        <v>1023.7568780752051</v>
      </c>
      <c r="R47" s="200"/>
      <c r="S47" s="193"/>
      <c r="T47" s="200"/>
      <c r="U47" s="193"/>
      <c r="V47" s="200"/>
      <c r="W47" s="193"/>
      <c r="X47" s="200"/>
      <c r="Y47" s="193"/>
      <c r="Z47" s="200"/>
      <c r="AA47" s="193"/>
      <c r="AB47" s="200"/>
      <c r="AC47" s="193"/>
      <c r="AD47" s="200"/>
      <c r="AE47" s="193"/>
      <c r="AF47" s="200"/>
      <c r="AG47" s="193"/>
    </row>
    <row r="48" spans="2:33" ht="14.25" customHeight="1">
      <c r="B48" s="237" t="s">
        <v>23</v>
      </c>
      <c r="C48" s="238">
        <v>1613801</v>
      </c>
      <c r="D48" s="239">
        <v>1654.5620359945276</v>
      </c>
      <c r="E48" s="423">
        <v>921902</v>
      </c>
      <c r="F48" s="424">
        <v>1844.8584496074468</v>
      </c>
      <c r="G48" s="425">
        <v>691899</v>
      </c>
      <c r="H48" s="426">
        <v>1401.0067565352754</v>
      </c>
      <c r="I48" s="238">
        <v>269236</v>
      </c>
      <c r="J48" s="239">
        <v>988.47763705447699</v>
      </c>
      <c r="K48" s="423">
        <v>30398</v>
      </c>
      <c r="L48" s="424">
        <v>675.7039805250331</v>
      </c>
      <c r="M48" s="425">
        <v>238838</v>
      </c>
      <c r="N48" s="426">
        <v>1028.2857647861697</v>
      </c>
      <c r="R48" s="200"/>
      <c r="S48" s="193"/>
      <c r="T48" s="200"/>
      <c r="U48" s="193"/>
      <c r="V48" s="200"/>
      <c r="W48" s="193"/>
      <c r="X48" s="200"/>
      <c r="Y48" s="193"/>
      <c r="Z48" s="200"/>
      <c r="AA48" s="193"/>
      <c r="AB48" s="200"/>
      <c r="AC48" s="193"/>
      <c r="AD48" s="200"/>
      <c r="AE48" s="193"/>
      <c r="AF48" s="200"/>
      <c r="AG48" s="193"/>
    </row>
    <row r="49" spans="2:33" ht="14.25" customHeight="1">
      <c r="B49" s="237" t="s">
        <v>24</v>
      </c>
      <c r="C49" s="238">
        <v>1305904</v>
      </c>
      <c r="D49" s="239">
        <v>1571.8091795415307</v>
      </c>
      <c r="E49" s="423">
        <v>776616</v>
      </c>
      <c r="F49" s="424">
        <v>1823.806808216676</v>
      </c>
      <c r="G49" s="425">
        <v>529286</v>
      </c>
      <c r="H49" s="426">
        <v>1202.0562275971802</v>
      </c>
      <c r="I49" s="238">
        <v>363465</v>
      </c>
      <c r="J49" s="239">
        <v>1002.6550693189163</v>
      </c>
      <c r="K49" s="423">
        <v>31561</v>
      </c>
      <c r="L49" s="424">
        <v>612.16691169481351</v>
      </c>
      <c r="M49" s="425">
        <v>331904</v>
      </c>
      <c r="N49" s="426">
        <v>1039.7868807546756</v>
      </c>
      <c r="R49" s="200"/>
      <c r="S49" s="193"/>
      <c r="T49" s="200"/>
      <c r="U49" s="193"/>
      <c r="V49" s="200"/>
      <c r="W49" s="193"/>
      <c r="X49" s="200"/>
      <c r="Y49" s="193"/>
      <c r="Z49" s="200"/>
      <c r="AA49" s="193"/>
      <c r="AB49" s="200"/>
      <c r="AC49" s="193"/>
      <c r="AD49" s="200"/>
      <c r="AE49" s="193"/>
      <c r="AF49" s="200"/>
      <c r="AG49" s="193"/>
    </row>
    <row r="50" spans="2:33" ht="14.25" customHeight="1">
      <c r="B50" s="237" t="s">
        <v>25</v>
      </c>
      <c r="C50" s="238">
        <v>947082</v>
      </c>
      <c r="D50" s="239">
        <v>1400.3007178470357</v>
      </c>
      <c r="E50" s="423">
        <v>559265</v>
      </c>
      <c r="F50" s="424">
        <v>1693.7521705989234</v>
      </c>
      <c r="G50" s="425">
        <v>387814</v>
      </c>
      <c r="H50" s="426">
        <v>977.11636774329827</v>
      </c>
      <c r="I50" s="238">
        <v>422525</v>
      </c>
      <c r="J50" s="239">
        <v>982.85261837761072</v>
      </c>
      <c r="K50" s="423">
        <v>29742</v>
      </c>
      <c r="L50" s="424">
        <v>563.23276914800579</v>
      </c>
      <c r="M50" s="425">
        <v>392782</v>
      </c>
      <c r="N50" s="426">
        <v>1014.6272497212193</v>
      </c>
      <c r="R50" s="200"/>
      <c r="S50" s="193"/>
      <c r="T50" s="200"/>
      <c r="U50" s="193"/>
      <c r="V50" s="200"/>
      <c r="W50" s="193"/>
      <c r="X50" s="200"/>
      <c r="Y50" s="193"/>
      <c r="Z50" s="200"/>
      <c r="AA50" s="193"/>
      <c r="AB50" s="200"/>
      <c r="AC50" s="193"/>
      <c r="AD50" s="200"/>
      <c r="AE50" s="193"/>
      <c r="AF50" s="200"/>
      <c r="AG50" s="193"/>
    </row>
    <row r="51" spans="2:33" ht="14.25" customHeight="1">
      <c r="B51" s="237" t="s">
        <v>26</v>
      </c>
      <c r="C51" s="238">
        <v>938332</v>
      </c>
      <c r="D51" s="239">
        <v>1171.9865928157699</v>
      </c>
      <c r="E51" s="423">
        <v>513595</v>
      </c>
      <c r="F51" s="424">
        <v>1462.5586989943647</v>
      </c>
      <c r="G51" s="425">
        <v>424723</v>
      </c>
      <c r="H51" s="426">
        <v>820.61689468193708</v>
      </c>
      <c r="I51" s="238">
        <v>789222</v>
      </c>
      <c r="J51" s="239">
        <v>938.62667376226932</v>
      </c>
      <c r="K51" s="423">
        <v>48862</v>
      </c>
      <c r="L51" s="424">
        <v>520.65068192050967</v>
      </c>
      <c r="M51" s="425">
        <v>740354</v>
      </c>
      <c r="N51" s="426">
        <v>966.21205372025531</v>
      </c>
      <c r="R51" s="200"/>
      <c r="S51" s="193"/>
      <c r="T51" s="200"/>
      <c r="U51" s="193"/>
      <c r="V51" s="200"/>
      <c r="W51" s="193"/>
      <c r="X51" s="200"/>
      <c r="Y51" s="193"/>
      <c r="Z51" s="200"/>
      <c r="AA51" s="193"/>
      <c r="AB51" s="200"/>
      <c r="AC51" s="193"/>
      <c r="AD51" s="200"/>
      <c r="AE51" s="193"/>
      <c r="AF51" s="200"/>
      <c r="AG51" s="193"/>
    </row>
    <row r="52" spans="2:33" ht="14.25" customHeight="1">
      <c r="B52" s="237" t="s">
        <v>5</v>
      </c>
      <c r="C52" s="238">
        <v>75</v>
      </c>
      <c r="D52" s="239">
        <v>2347.2261333333336</v>
      </c>
      <c r="E52" s="423">
        <v>58</v>
      </c>
      <c r="F52" s="424">
        <v>2570.6872413793108</v>
      </c>
      <c r="G52" s="425">
        <v>17</v>
      </c>
      <c r="H52" s="426">
        <v>1584.829411764706</v>
      </c>
      <c r="I52" s="238">
        <v>1</v>
      </c>
      <c r="J52" s="239">
        <v>1101.3699999999999</v>
      </c>
      <c r="K52" s="423">
        <v>0</v>
      </c>
      <c r="L52" s="424">
        <v>0</v>
      </c>
      <c r="M52" s="425">
        <v>1</v>
      </c>
      <c r="N52" s="426">
        <v>1101.3699999999999</v>
      </c>
      <c r="R52" s="200"/>
      <c r="S52" s="193"/>
      <c r="T52" s="200"/>
      <c r="U52" s="193"/>
      <c r="V52" s="200"/>
      <c r="W52" s="193"/>
      <c r="X52" s="200"/>
      <c r="Y52" s="193"/>
      <c r="Z52" s="200"/>
      <c r="AA52" s="193"/>
      <c r="AB52" s="200"/>
      <c r="AC52" s="193"/>
      <c r="AD52" s="200"/>
      <c r="AE52" s="193"/>
      <c r="AF52" s="200"/>
      <c r="AG52" s="193"/>
    </row>
    <row r="53" spans="2:33" ht="14.25" customHeight="1">
      <c r="B53" s="428" t="s">
        <v>27</v>
      </c>
      <c r="C53" s="430">
        <v>75.296043912000798</v>
      </c>
      <c r="D53" s="429" t="s">
        <v>241</v>
      </c>
      <c r="E53" s="430">
        <v>75.078771759281935</v>
      </c>
      <c r="F53" s="429" t="s">
        <v>241</v>
      </c>
      <c r="G53" s="430">
        <v>75.598126832724944</v>
      </c>
      <c r="H53" s="429" t="s">
        <v>241</v>
      </c>
      <c r="I53" s="430">
        <v>78.375536971347472</v>
      </c>
      <c r="J53" s="429" t="s">
        <v>241</v>
      </c>
      <c r="K53" s="430">
        <v>74.210157285458735</v>
      </c>
      <c r="L53" s="429" t="s">
        <v>241</v>
      </c>
      <c r="M53" s="430">
        <v>78.796946260657961</v>
      </c>
      <c r="N53" s="429" t="s">
        <v>241</v>
      </c>
      <c r="R53" s="200"/>
      <c r="S53" s="193"/>
      <c r="T53" s="200"/>
      <c r="U53" s="193"/>
      <c r="V53" s="200"/>
      <c r="W53" s="193"/>
      <c r="X53" s="200"/>
      <c r="Y53" s="193"/>
      <c r="Z53" s="200"/>
      <c r="AA53" s="193"/>
      <c r="AB53" s="200"/>
      <c r="AC53" s="193"/>
      <c r="AD53" s="200"/>
      <c r="AE53" s="193"/>
      <c r="AF53" s="200"/>
      <c r="AG53" s="193"/>
    </row>
    <row r="54" spans="2:33" ht="14.25" customHeight="1">
      <c r="B54" s="236"/>
      <c r="C54" s="242"/>
      <c r="D54" s="243"/>
      <c r="E54" s="244"/>
      <c r="F54" s="244"/>
      <c r="G54" s="242"/>
      <c r="H54" s="244"/>
      <c r="I54" s="242"/>
      <c r="J54" s="243"/>
      <c r="K54" s="242"/>
      <c r="L54" s="243"/>
      <c r="M54" s="242"/>
      <c r="N54" s="243"/>
      <c r="R54" s="191"/>
      <c r="S54" s="190"/>
      <c r="T54" s="191"/>
      <c r="U54" s="190"/>
      <c r="V54" s="191"/>
      <c r="W54" s="190"/>
      <c r="X54" s="191"/>
      <c r="Y54" s="190"/>
      <c r="Z54" s="191"/>
      <c r="AA54" s="190"/>
      <c r="AB54" s="191"/>
      <c r="AC54" s="190"/>
      <c r="AD54" s="191"/>
      <c r="AE54" s="190"/>
      <c r="AF54" s="191"/>
      <c r="AG54" s="190"/>
    </row>
    <row r="55" spans="2:33" ht="14.25" customHeight="1">
      <c r="B55" s="543" t="s">
        <v>0</v>
      </c>
      <c r="C55" s="544" t="s">
        <v>31</v>
      </c>
      <c r="D55" s="544"/>
      <c r="E55" s="544"/>
      <c r="F55" s="544"/>
      <c r="G55" s="544"/>
      <c r="H55" s="544"/>
      <c r="I55" s="544" t="s">
        <v>1</v>
      </c>
      <c r="J55" s="544"/>
      <c r="K55" s="544"/>
      <c r="L55" s="544"/>
      <c r="M55" s="544"/>
      <c r="N55" s="544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</row>
    <row r="56" spans="2:33" ht="14.25" customHeight="1">
      <c r="B56" s="543"/>
      <c r="C56" s="545" t="s">
        <v>6</v>
      </c>
      <c r="D56" s="545"/>
      <c r="E56" s="546" t="s">
        <v>3</v>
      </c>
      <c r="F56" s="546"/>
      <c r="G56" s="547" t="s">
        <v>4</v>
      </c>
      <c r="H56" s="547"/>
      <c r="I56" s="545" t="s">
        <v>6</v>
      </c>
      <c r="J56" s="545"/>
      <c r="K56" s="546" t="s">
        <v>3</v>
      </c>
      <c r="L56" s="546"/>
      <c r="M56" s="547" t="s">
        <v>4</v>
      </c>
      <c r="N56" s="547"/>
    </row>
    <row r="57" spans="2:33" ht="14.25" customHeight="1">
      <c r="B57" s="543"/>
      <c r="C57" s="440" t="s">
        <v>7</v>
      </c>
      <c r="D57" s="441" t="s">
        <v>8</v>
      </c>
      <c r="E57" s="437" t="s">
        <v>7</v>
      </c>
      <c r="F57" s="438" t="s">
        <v>8</v>
      </c>
      <c r="G57" s="439" t="s">
        <v>7</v>
      </c>
      <c r="H57" s="439" t="s">
        <v>8</v>
      </c>
      <c r="I57" s="440" t="s">
        <v>7</v>
      </c>
      <c r="J57" s="441" t="s">
        <v>8</v>
      </c>
      <c r="K57" s="437" t="s">
        <v>7</v>
      </c>
      <c r="L57" s="438" t="s">
        <v>8</v>
      </c>
      <c r="M57" s="439" t="s">
        <v>7</v>
      </c>
      <c r="N57" s="439" t="s">
        <v>8</v>
      </c>
    </row>
    <row r="58" spans="2:33" ht="14.25" customHeight="1">
      <c r="B58" s="241" t="s">
        <v>6</v>
      </c>
      <c r="C58" s="435">
        <v>336536</v>
      </c>
      <c r="D58" s="436">
        <v>549.89237784367856</v>
      </c>
      <c r="E58" s="431">
        <v>176783</v>
      </c>
      <c r="F58" s="432">
        <v>553.06959707664294</v>
      </c>
      <c r="G58" s="433">
        <v>159738</v>
      </c>
      <c r="H58" s="434">
        <v>546.39415674416898</v>
      </c>
      <c r="I58" s="435">
        <v>46842</v>
      </c>
      <c r="J58" s="436">
        <v>818.29428397591857</v>
      </c>
      <c r="K58" s="431">
        <v>16515</v>
      </c>
      <c r="L58" s="432">
        <v>788.33400181652848</v>
      </c>
      <c r="M58" s="433">
        <v>30327</v>
      </c>
      <c r="N58" s="434">
        <v>834.60958255020307</v>
      </c>
      <c r="R58" s="200"/>
      <c r="S58" s="193"/>
      <c r="T58" s="200"/>
      <c r="U58" s="193"/>
      <c r="V58" s="200"/>
      <c r="W58" s="193"/>
      <c r="X58" s="200"/>
      <c r="Y58" s="193"/>
      <c r="Z58" s="200"/>
      <c r="AA58" s="193"/>
      <c r="AB58" s="200"/>
      <c r="AC58" s="193"/>
      <c r="AD58" s="200"/>
      <c r="AE58" s="193"/>
      <c r="AF58" s="200"/>
      <c r="AG58" s="193"/>
    </row>
    <row r="59" spans="2:33" ht="14.25" customHeight="1">
      <c r="B59" s="237" t="s">
        <v>9</v>
      </c>
      <c r="C59" s="238">
        <v>2125</v>
      </c>
      <c r="D59" s="239">
        <v>378.91614588235313</v>
      </c>
      <c r="E59" s="423">
        <v>1102</v>
      </c>
      <c r="F59" s="424">
        <v>377.54540834845767</v>
      </c>
      <c r="G59" s="425">
        <v>1023</v>
      </c>
      <c r="H59" s="426">
        <v>380.39273704789844</v>
      </c>
      <c r="I59" s="238">
        <v>1</v>
      </c>
      <c r="J59" s="239">
        <v>376.96</v>
      </c>
      <c r="K59" s="423">
        <v>1</v>
      </c>
      <c r="L59" s="424">
        <v>376.96</v>
      </c>
      <c r="M59" s="425">
        <v>0</v>
      </c>
      <c r="N59" s="426">
        <v>0</v>
      </c>
    </row>
    <row r="60" spans="2:33" ht="14.25" customHeight="1">
      <c r="B60" s="240" t="s">
        <v>10</v>
      </c>
      <c r="C60" s="238">
        <v>10339</v>
      </c>
      <c r="D60" s="239">
        <v>383.78785956088592</v>
      </c>
      <c r="E60" s="423">
        <v>5298</v>
      </c>
      <c r="F60" s="424">
        <v>384.72469611174051</v>
      </c>
      <c r="G60" s="425">
        <v>5041</v>
      </c>
      <c r="H60" s="426">
        <v>382.80326125768659</v>
      </c>
      <c r="I60" s="238">
        <v>0</v>
      </c>
      <c r="J60" s="239">
        <v>0</v>
      </c>
      <c r="K60" s="423">
        <v>0</v>
      </c>
      <c r="L60" s="424">
        <v>0</v>
      </c>
      <c r="M60" s="425">
        <v>0</v>
      </c>
      <c r="N60" s="426">
        <v>0</v>
      </c>
    </row>
    <row r="61" spans="2:33" ht="14.25" customHeight="1">
      <c r="B61" s="237" t="s">
        <v>11</v>
      </c>
      <c r="C61" s="238">
        <v>26590</v>
      </c>
      <c r="D61" s="239">
        <v>387.4955201203461</v>
      </c>
      <c r="E61" s="423">
        <v>13502</v>
      </c>
      <c r="F61" s="424">
        <v>387.12843504665989</v>
      </c>
      <c r="G61" s="425">
        <v>13088</v>
      </c>
      <c r="H61" s="426">
        <v>387.87421683985343</v>
      </c>
      <c r="I61" s="238">
        <v>10</v>
      </c>
      <c r="J61" s="239">
        <v>386.46999999999997</v>
      </c>
      <c r="K61" s="423">
        <v>4</v>
      </c>
      <c r="L61" s="424">
        <v>306.685</v>
      </c>
      <c r="M61" s="425">
        <v>6</v>
      </c>
      <c r="N61" s="426">
        <v>439.66</v>
      </c>
      <c r="R61" s="200"/>
      <c r="S61" s="193"/>
      <c r="T61" s="200"/>
      <c r="U61" s="193"/>
      <c r="V61" s="200"/>
      <c r="W61" s="193"/>
      <c r="X61" s="200"/>
      <c r="Y61" s="193"/>
      <c r="Z61" s="200"/>
      <c r="AA61" s="193"/>
      <c r="AB61" s="200"/>
      <c r="AC61" s="193"/>
      <c r="AD61" s="200"/>
      <c r="AE61" s="193"/>
      <c r="AF61" s="200"/>
      <c r="AG61" s="193"/>
    </row>
    <row r="62" spans="2:33" ht="14.25" customHeight="1">
      <c r="B62" s="237" t="s">
        <v>12</v>
      </c>
      <c r="C62" s="238">
        <v>58502</v>
      </c>
      <c r="D62" s="239">
        <v>392.36431386961141</v>
      </c>
      <c r="E62" s="423">
        <v>29998</v>
      </c>
      <c r="F62" s="424">
        <v>393.91032135475751</v>
      </c>
      <c r="G62" s="425">
        <v>28492</v>
      </c>
      <c r="H62" s="426">
        <v>390.76832409097261</v>
      </c>
      <c r="I62" s="238">
        <v>33</v>
      </c>
      <c r="J62" s="239">
        <v>402.47454545454548</v>
      </c>
      <c r="K62" s="423">
        <v>16</v>
      </c>
      <c r="L62" s="424">
        <v>376.19062500000001</v>
      </c>
      <c r="M62" s="425">
        <v>17</v>
      </c>
      <c r="N62" s="426">
        <v>427.2123529411765</v>
      </c>
      <c r="R62" s="200"/>
      <c r="S62" s="193"/>
      <c r="T62" s="200"/>
      <c r="U62" s="193"/>
      <c r="V62" s="200"/>
      <c r="W62" s="193"/>
      <c r="X62" s="200"/>
      <c r="Y62" s="193"/>
      <c r="Z62" s="200"/>
      <c r="AA62" s="193"/>
      <c r="AB62" s="200"/>
      <c r="AC62" s="193"/>
      <c r="AD62" s="200"/>
      <c r="AE62" s="193"/>
      <c r="AF62" s="200"/>
      <c r="AG62" s="193"/>
    </row>
    <row r="63" spans="2:33" ht="14.25" customHeight="1">
      <c r="B63" s="237" t="s">
        <v>13</v>
      </c>
      <c r="C63" s="238">
        <v>90250</v>
      </c>
      <c r="D63" s="239">
        <v>400.71302249307507</v>
      </c>
      <c r="E63" s="423">
        <v>44713</v>
      </c>
      <c r="F63" s="424">
        <v>400.52732068973194</v>
      </c>
      <c r="G63" s="425">
        <v>45535</v>
      </c>
      <c r="H63" s="426">
        <v>400.88910222905537</v>
      </c>
      <c r="I63" s="238">
        <v>21</v>
      </c>
      <c r="J63" s="239">
        <v>447.68428571428569</v>
      </c>
      <c r="K63" s="423">
        <v>11</v>
      </c>
      <c r="L63" s="424">
        <v>518.58181818181811</v>
      </c>
      <c r="M63" s="425">
        <v>10</v>
      </c>
      <c r="N63" s="426">
        <v>369.697</v>
      </c>
      <c r="R63" s="200"/>
      <c r="S63" s="193"/>
      <c r="T63" s="200"/>
      <c r="U63" s="193"/>
      <c r="V63" s="200"/>
      <c r="W63" s="193"/>
      <c r="X63" s="200"/>
      <c r="Y63" s="193"/>
      <c r="Z63" s="200"/>
      <c r="AA63" s="193"/>
      <c r="AB63" s="200"/>
      <c r="AC63" s="193"/>
      <c r="AD63" s="200"/>
      <c r="AE63" s="193"/>
      <c r="AF63" s="200"/>
      <c r="AG63" s="193"/>
    </row>
    <row r="64" spans="2:33" ht="14.25" customHeight="1">
      <c r="B64" s="237" t="s">
        <v>14</v>
      </c>
      <c r="C64" s="238">
        <v>3448</v>
      </c>
      <c r="D64" s="239">
        <v>451.50450406032462</v>
      </c>
      <c r="E64" s="423">
        <v>1888</v>
      </c>
      <c r="F64" s="424">
        <v>449.64558262711864</v>
      </c>
      <c r="G64" s="425">
        <v>1560</v>
      </c>
      <c r="H64" s="426">
        <v>453.75427564102529</v>
      </c>
      <c r="I64" s="238">
        <v>114</v>
      </c>
      <c r="J64" s="239">
        <v>366.05219298245606</v>
      </c>
      <c r="K64" s="423">
        <v>58</v>
      </c>
      <c r="L64" s="424">
        <v>349.47586206896545</v>
      </c>
      <c r="M64" s="425">
        <v>56</v>
      </c>
      <c r="N64" s="426">
        <v>383.22053571428563</v>
      </c>
      <c r="R64" s="200"/>
      <c r="S64" s="193"/>
      <c r="T64" s="200"/>
      <c r="U64" s="193"/>
      <c r="V64" s="200"/>
      <c r="W64" s="193"/>
      <c r="X64" s="200"/>
      <c r="Y64" s="193"/>
      <c r="Z64" s="200"/>
      <c r="AA64" s="193"/>
      <c r="AB64" s="200"/>
      <c r="AC64" s="193"/>
      <c r="AD64" s="200"/>
      <c r="AE64" s="193"/>
      <c r="AF64" s="200"/>
      <c r="AG64" s="193"/>
    </row>
    <row r="65" spans="2:33" ht="14.25" customHeight="1">
      <c r="B65" s="237" t="s">
        <v>15</v>
      </c>
      <c r="C65" s="238">
        <v>3277</v>
      </c>
      <c r="D65" s="239">
        <v>451.23759841318304</v>
      </c>
      <c r="E65" s="423">
        <v>2020</v>
      </c>
      <c r="F65" s="424">
        <v>457.41588118811916</v>
      </c>
      <c r="G65" s="425">
        <v>1257</v>
      </c>
      <c r="H65" s="426">
        <v>441.30909307875908</v>
      </c>
      <c r="I65" s="238">
        <v>108</v>
      </c>
      <c r="J65" s="239">
        <v>341.42259259259259</v>
      </c>
      <c r="K65" s="423">
        <v>55</v>
      </c>
      <c r="L65" s="424">
        <v>359.89636363636367</v>
      </c>
      <c r="M65" s="425">
        <v>53</v>
      </c>
      <c r="N65" s="426">
        <v>322.25169811320757</v>
      </c>
      <c r="R65" s="200"/>
      <c r="S65" s="193"/>
      <c r="T65" s="200"/>
      <c r="U65" s="193"/>
      <c r="V65" s="200"/>
      <c r="W65" s="193"/>
      <c r="X65" s="200"/>
      <c r="Y65" s="193"/>
      <c r="Z65" s="200"/>
      <c r="AA65" s="193"/>
      <c r="AB65" s="200"/>
      <c r="AC65" s="193"/>
      <c r="AD65" s="200"/>
      <c r="AE65" s="193"/>
      <c r="AF65" s="200"/>
      <c r="AG65" s="193"/>
    </row>
    <row r="66" spans="2:33" ht="14.25" customHeight="1">
      <c r="B66" s="237" t="s">
        <v>16</v>
      </c>
      <c r="C66" s="238">
        <v>4982</v>
      </c>
      <c r="D66" s="239">
        <v>492.75089522280189</v>
      </c>
      <c r="E66" s="423">
        <v>3035</v>
      </c>
      <c r="F66" s="424">
        <v>494.18675782537031</v>
      </c>
      <c r="G66" s="425">
        <v>1947</v>
      </c>
      <c r="H66" s="426">
        <v>490.51266050333868</v>
      </c>
      <c r="I66" s="238">
        <v>108</v>
      </c>
      <c r="J66" s="239">
        <v>390.86009259259259</v>
      </c>
      <c r="K66" s="423">
        <v>64</v>
      </c>
      <c r="L66" s="424">
        <v>405.77171875000005</v>
      </c>
      <c r="M66" s="425">
        <v>44</v>
      </c>
      <c r="N66" s="426">
        <v>369.17045454545445</v>
      </c>
      <c r="R66" s="200"/>
      <c r="S66" s="193"/>
      <c r="T66" s="200"/>
      <c r="U66" s="193"/>
      <c r="V66" s="200"/>
      <c r="W66" s="193"/>
      <c r="X66" s="200"/>
      <c r="Y66" s="193"/>
      <c r="Z66" s="200"/>
      <c r="AA66" s="193"/>
      <c r="AB66" s="200"/>
      <c r="AC66" s="193"/>
      <c r="AD66" s="200"/>
      <c r="AE66" s="193"/>
      <c r="AF66" s="200"/>
      <c r="AG66" s="193"/>
    </row>
    <row r="67" spans="2:33" ht="14.25" customHeight="1">
      <c r="B67" s="237" t="s">
        <v>17</v>
      </c>
      <c r="C67" s="238">
        <v>8078</v>
      </c>
      <c r="D67" s="239">
        <v>545.52282867046245</v>
      </c>
      <c r="E67" s="423">
        <v>4885</v>
      </c>
      <c r="F67" s="424">
        <v>537.79255885363295</v>
      </c>
      <c r="G67" s="425">
        <v>3193</v>
      </c>
      <c r="H67" s="426">
        <v>557.34943939868401</v>
      </c>
      <c r="I67" s="238">
        <v>199</v>
      </c>
      <c r="J67" s="239">
        <v>372.71532663316583</v>
      </c>
      <c r="K67" s="423">
        <v>99</v>
      </c>
      <c r="L67" s="424">
        <v>397.15909090909093</v>
      </c>
      <c r="M67" s="425">
        <v>100</v>
      </c>
      <c r="N67" s="426">
        <v>348.51600000000008</v>
      </c>
      <c r="R67" s="200"/>
      <c r="S67" s="193"/>
      <c r="T67" s="200"/>
      <c r="U67" s="193"/>
      <c r="V67" s="200"/>
      <c r="W67" s="193"/>
      <c r="X67" s="200"/>
      <c r="Y67" s="193"/>
      <c r="Z67" s="200"/>
      <c r="AA67" s="193"/>
      <c r="AB67" s="200"/>
      <c r="AC67" s="193"/>
      <c r="AD67" s="200"/>
      <c r="AE67" s="193"/>
      <c r="AF67" s="200"/>
      <c r="AG67" s="193"/>
    </row>
    <row r="68" spans="2:33" ht="14.25" customHeight="1">
      <c r="B68" s="237" t="s">
        <v>18</v>
      </c>
      <c r="C68" s="238">
        <v>14236</v>
      </c>
      <c r="D68" s="239">
        <v>614.94305422871616</v>
      </c>
      <c r="E68" s="423">
        <v>8332</v>
      </c>
      <c r="F68" s="424">
        <v>616.75305088814298</v>
      </c>
      <c r="G68" s="425">
        <v>5904</v>
      </c>
      <c r="H68" s="426">
        <v>612.38870257452504</v>
      </c>
      <c r="I68" s="238">
        <v>949</v>
      </c>
      <c r="J68" s="239">
        <v>683.40533192834607</v>
      </c>
      <c r="K68" s="423">
        <v>441</v>
      </c>
      <c r="L68" s="424">
        <v>704.63714285714309</v>
      </c>
      <c r="M68" s="425">
        <v>508</v>
      </c>
      <c r="N68" s="426">
        <v>664.9737795275596</v>
      </c>
      <c r="R68" s="200"/>
      <c r="S68" s="193"/>
      <c r="T68" s="200"/>
      <c r="U68" s="193"/>
      <c r="V68" s="200"/>
      <c r="W68" s="193"/>
      <c r="X68" s="200"/>
      <c r="Y68" s="193"/>
      <c r="Z68" s="200"/>
      <c r="AA68" s="193"/>
      <c r="AB68" s="200"/>
      <c r="AC68" s="193"/>
      <c r="AD68" s="200"/>
      <c r="AE68" s="193"/>
      <c r="AF68" s="200"/>
      <c r="AG68" s="193"/>
    </row>
    <row r="69" spans="2:33" ht="14.25" customHeight="1">
      <c r="B69" s="237" t="s">
        <v>19</v>
      </c>
      <c r="C69" s="238">
        <v>20926</v>
      </c>
      <c r="D69" s="239">
        <v>695.18207540858475</v>
      </c>
      <c r="E69" s="423">
        <v>12333</v>
      </c>
      <c r="F69" s="424">
        <v>690.76084245520349</v>
      </c>
      <c r="G69" s="425">
        <v>8593</v>
      </c>
      <c r="H69" s="426">
        <v>701.52759688118465</v>
      </c>
      <c r="I69" s="238">
        <v>4133</v>
      </c>
      <c r="J69" s="239">
        <v>756.58387369949105</v>
      </c>
      <c r="K69" s="423">
        <v>2053</v>
      </c>
      <c r="L69" s="424">
        <v>735.5813589868477</v>
      </c>
      <c r="M69" s="425">
        <v>2080</v>
      </c>
      <c r="N69" s="426">
        <v>777.3137596153839</v>
      </c>
      <c r="R69" s="200"/>
      <c r="S69" s="193"/>
      <c r="T69" s="200"/>
      <c r="U69" s="193"/>
      <c r="V69" s="200"/>
      <c r="W69" s="193"/>
      <c r="X69" s="200"/>
      <c r="Y69" s="193"/>
      <c r="Z69" s="200"/>
      <c r="AA69" s="193"/>
      <c r="AB69" s="200"/>
      <c r="AC69" s="193"/>
      <c r="AD69" s="200"/>
      <c r="AE69" s="193"/>
      <c r="AF69" s="200"/>
      <c r="AG69" s="193"/>
    </row>
    <row r="70" spans="2:33" ht="14.25" customHeight="1">
      <c r="B70" s="237" t="s">
        <v>20</v>
      </c>
      <c r="C70" s="238">
        <v>24975</v>
      </c>
      <c r="D70" s="239">
        <v>780.56702222222486</v>
      </c>
      <c r="E70" s="423">
        <v>14520</v>
      </c>
      <c r="F70" s="424">
        <v>777.72418250689054</v>
      </c>
      <c r="G70" s="425">
        <v>10454</v>
      </c>
      <c r="H70" s="426">
        <v>784.54452554046441</v>
      </c>
      <c r="I70" s="238">
        <v>8707</v>
      </c>
      <c r="J70" s="239">
        <v>808.40653841736366</v>
      </c>
      <c r="K70" s="423">
        <v>4089</v>
      </c>
      <c r="L70" s="424">
        <v>796.29905844949644</v>
      </c>
      <c r="M70" s="425">
        <v>4618</v>
      </c>
      <c r="N70" s="426">
        <v>819.12708531831834</v>
      </c>
      <c r="R70" s="200"/>
      <c r="S70" s="193"/>
      <c r="T70" s="200"/>
      <c r="U70" s="193"/>
      <c r="V70" s="200"/>
      <c r="W70" s="193"/>
      <c r="X70" s="200"/>
      <c r="Y70" s="193"/>
      <c r="Z70" s="200"/>
      <c r="AA70" s="193"/>
      <c r="AB70" s="200"/>
      <c r="AC70" s="193"/>
      <c r="AD70" s="200"/>
      <c r="AE70" s="193"/>
      <c r="AF70" s="200"/>
      <c r="AG70" s="193"/>
    </row>
    <row r="71" spans="2:33" ht="14.25" customHeight="1">
      <c r="B71" s="237" t="s">
        <v>21</v>
      </c>
      <c r="C71" s="238">
        <v>24432</v>
      </c>
      <c r="D71" s="239">
        <v>835.19880320890957</v>
      </c>
      <c r="E71" s="423">
        <v>13919</v>
      </c>
      <c r="F71" s="424">
        <v>829.66837344637224</v>
      </c>
      <c r="G71" s="425">
        <v>10513</v>
      </c>
      <c r="H71" s="426">
        <v>842.52098069057558</v>
      </c>
      <c r="I71" s="238">
        <v>10480</v>
      </c>
      <c r="J71" s="239">
        <v>823.25281679389207</v>
      </c>
      <c r="K71" s="423">
        <v>4541</v>
      </c>
      <c r="L71" s="424">
        <v>790.13984144461335</v>
      </c>
      <c r="M71" s="425">
        <v>5939</v>
      </c>
      <c r="N71" s="426">
        <v>848.5712241118033</v>
      </c>
      <c r="R71" s="200"/>
      <c r="S71" s="193"/>
      <c r="T71" s="200"/>
      <c r="U71" s="193"/>
      <c r="V71" s="200"/>
      <c r="W71" s="193"/>
      <c r="X71" s="200"/>
      <c r="Y71" s="193"/>
      <c r="Z71" s="200"/>
      <c r="AA71" s="193"/>
      <c r="AB71" s="200"/>
      <c r="AC71" s="193"/>
      <c r="AD71" s="200"/>
      <c r="AE71" s="193"/>
      <c r="AF71" s="200"/>
      <c r="AG71" s="193"/>
    </row>
    <row r="72" spans="2:33" ht="14.25" customHeight="1">
      <c r="B72" s="237" t="s">
        <v>22</v>
      </c>
      <c r="C72" s="238">
        <v>18604</v>
      </c>
      <c r="D72" s="239">
        <v>861.8748704579674</v>
      </c>
      <c r="E72" s="423">
        <v>9981</v>
      </c>
      <c r="F72" s="424">
        <v>856.69021240356858</v>
      </c>
      <c r="G72" s="425">
        <v>8623</v>
      </c>
      <c r="H72" s="426">
        <v>867.87603850168239</v>
      </c>
      <c r="I72" s="238">
        <v>6914</v>
      </c>
      <c r="J72" s="239">
        <v>906.49864477871108</v>
      </c>
      <c r="K72" s="423">
        <v>2405</v>
      </c>
      <c r="L72" s="424">
        <v>872.32474012473745</v>
      </c>
      <c r="M72" s="425">
        <v>4509</v>
      </c>
      <c r="N72" s="426">
        <v>924.72624306941987</v>
      </c>
      <c r="R72" s="200"/>
      <c r="S72" s="193"/>
      <c r="T72" s="200"/>
      <c r="U72" s="193"/>
      <c r="V72" s="200"/>
      <c r="W72" s="193"/>
      <c r="X72" s="200"/>
      <c r="Y72" s="193"/>
      <c r="Z72" s="200"/>
      <c r="AA72" s="193"/>
      <c r="AB72" s="200"/>
      <c r="AC72" s="193"/>
      <c r="AD72" s="200"/>
      <c r="AE72" s="193"/>
      <c r="AF72" s="200"/>
      <c r="AG72" s="193"/>
    </row>
    <row r="73" spans="2:33" ht="14.25" customHeight="1">
      <c r="B73" s="237" t="s">
        <v>23</v>
      </c>
      <c r="C73" s="238">
        <v>12141</v>
      </c>
      <c r="D73" s="239">
        <v>860.91305576146931</v>
      </c>
      <c r="E73" s="423">
        <v>6006</v>
      </c>
      <c r="F73" s="424">
        <v>849.6429270729268</v>
      </c>
      <c r="G73" s="425">
        <v>6135</v>
      </c>
      <c r="H73" s="426">
        <v>871.94620863895682</v>
      </c>
      <c r="I73" s="238">
        <v>4761</v>
      </c>
      <c r="J73" s="239">
        <v>884.22117202268475</v>
      </c>
      <c r="K73" s="423">
        <v>1275</v>
      </c>
      <c r="L73" s="424">
        <v>847.89392156862345</v>
      </c>
      <c r="M73" s="425">
        <v>3486</v>
      </c>
      <c r="N73" s="426">
        <v>897.5078169822167</v>
      </c>
      <c r="R73" s="200"/>
      <c r="S73" s="193"/>
      <c r="T73" s="200"/>
      <c r="U73" s="193"/>
      <c r="V73" s="200"/>
      <c r="W73" s="193"/>
      <c r="X73" s="200"/>
      <c r="Y73" s="193"/>
      <c r="Z73" s="200"/>
      <c r="AA73" s="193"/>
      <c r="AB73" s="200"/>
      <c r="AC73" s="193"/>
      <c r="AD73" s="200"/>
      <c r="AE73" s="193"/>
      <c r="AF73" s="200"/>
      <c r="AG73" s="193"/>
    </row>
    <row r="74" spans="2:33" ht="14.25" customHeight="1">
      <c r="B74" s="237" t="s">
        <v>24</v>
      </c>
      <c r="C74" s="238">
        <v>7314</v>
      </c>
      <c r="D74" s="239">
        <v>830.97317610062555</v>
      </c>
      <c r="E74" s="423">
        <v>3138</v>
      </c>
      <c r="F74" s="424">
        <v>822.20363607392892</v>
      </c>
      <c r="G74" s="425">
        <v>4176</v>
      </c>
      <c r="H74" s="426">
        <v>837.56293103447945</v>
      </c>
      <c r="I74" s="238">
        <v>3834</v>
      </c>
      <c r="J74" s="239">
        <v>828.87959572248292</v>
      </c>
      <c r="K74" s="423">
        <v>749</v>
      </c>
      <c r="L74" s="424">
        <v>795.35455273698324</v>
      </c>
      <c r="M74" s="425">
        <v>3085</v>
      </c>
      <c r="N74" s="426">
        <v>837.01906320907585</v>
      </c>
      <c r="O74" s="39"/>
      <c r="R74" s="200"/>
      <c r="S74" s="193"/>
      <c r="T74" s="200"/>
      <c r="U74" s="193"/>
      <c r="V74" s="200"/>
      <c r="W74" s="193"/>
      <c r="X74" s="200"/>
      <c r="Y74" s="193"/>
      <c r="Z74" s="200"/>
      <c r="AA74" s="193"/>
      <c r="AB74" s="200"/>
      <c r="AC74" s="193"/>
      <c r="AD74" s="200"/>
      <c r="AE74" s="193"/>
      <c r="AF74" s="200"/>
      <c r="AG74" s="193"/>
    </row>
    <row r="75" spans="2:33" ht="14.25" customHeight="1">
      <c r="B75" s="237" t="s">
        <v>25</v>
      </c>
      <c r="C75" s="238">
        <v>3881</v>
      </c>
      <c r="D75" s="239">
        <v>811.54803658850619</v>
      </c>
      <c r="E75" s="423">
        <v>1442</v>
      </c>
      <c r="F75" s="424">
        <v>811.93208737864165</v>
      </c>
      <c r="G75" s="425">
        <v>2439</v>
      </c>
      <c r="H75" s="426">
        <v>811.3209758097546</v>
      </c>
      <c r="I75" s="238">
        <v>2765</v>
      </c>
      <c r="J75" s="239">
        <v>795.54845931283523</v>
      </c>
      <c r="K75" s="423">
        <v>362</v>
      </c>
      <c r="L75" s="424">
        <v>743.14535911602388</v>
      </c>
      <c r="M75" s="425">
        <v>2403</v>
      </c>
      <c r="N75" s="426">
        <v>803.44272575946275</v>
      </c>
      <c r="R75" s="200"/>
      <c r="S75" s="193"/>
      <c r="T75" s="200"/>
      <c r="U75" s="193"/>
      <c r="V75" s="200"/>
      <c r="W75" s="193"/>
      <c r="X75" s="200"/>
      <c r="Y75" s="193"/>
      <c r="Z75" s="200"/>
      <c r="AA75" s="193"/>
      <c r="AB75" s="200"/>
      <c r="AC75" s="193"/>
      <c r="AD75" s="200"/>
      <c r="AE75" s="193"/>
      <c r="AF75" s="200"/>
      <c r="AG75" s="193"/>
    </row>
    <row r="76" spans="2:33" ht="14.25" customHeight="1">
      <c r="B76" s="237" t="s">
        <v>26</v>
      </c>
      <c r="C76" s="238">
        <v>2436</v>
      </c>
      <c r="D76" s="239">
        <v>841.69450328407163</v>
      </c>
      <c r="E76" s="423">
        <v>671</v>
      </c>
      <c r="F76" s="424">
        <v>840.04923994039234</v>
      </c>
      <c r="G76" s="425">
        <v>1765</v>
      </c>
      <c r="H76" s="426">
        <v>842.3199830028301</v>
      </c>
      <c r="I76" s="238">
        <v>3705</v>
      </c>
      <c r="J76" s="239">
        <v>758.89521727395595</v>
      </c>
      <c r="K76" s="423">
        <v>292</v>
      </c>
      <c r="L76" s="424">
        <v>657.28267123287742</v>
      </c>
      <c r="M76" s="425">
        <v>3413</v>
      </c>
      <c r="N76" s="426">
        <v>767.58870202168373</v>
      </c>
      <c r="R76" s="200"/>
      <c r="S76" s="193"/>
      <c r="T76" s="200"/>
      <c r="U76" s="193"/>
      <c r="V76" s="200"/>
      <c r="W76" s="193"/>
      <c r="X76" s="200"/>
      <c r="Y76" s="193"/>
      <c r="Z76" s="200"/>
      <c r="AA76" s="193"/>
      <c r="AB76" s="200"/>
      <c r="AC76" s="193"/>
      <c r="AD76" s="200"/>
      <c r="AE76" s="193"/>
      <c r="AF76" s="200"/>
      <c r="AG76" s="193"/>
    </row>
    <row r="77" spans="2:33" ht="14.25" customHeight="1">
      <c r="B77" s="237" t="s">
        <v>5</v>
      </c>
      <c r="C77" s="238">
        <v>0</v>
      </c>
      <c r="D77" s="239">
        <v>0</v>
      </c>
      <c r="E77" s="423">
        <v>0</v>
      </c>
      <c r="F77" s="424">
        <v>0</v>
      </c>
      <c r="G77" s="425">
        <v>0</v>
      </c>
      <c r="H77" s="426">
        <v>0</v>
      </c>
      <c r="I77" s="238">
        <v>0</v>
      </c>
      <c r="J77" s="239">
        <v>0</v>
      </c>
      <c r="K77" s="423">
        <v>0</v>
      </c>
      <c r="L77" s="424">
        <v>0</v>
      </c>
      <c r="M77" s="425">
        <v>0</v>
      </c>
      <c r="N77" s="426">
        <v>0</v>
      </c>
      <c r="R77" s="200"/>
      <c r="S77" s="193"/>
      <c r="T77" s="200"/>
      <c r="U77" s="193"/>
      <c r="V77" s="200"/>
      <c r="W77" s="193"/>
      <c r="X77" s="200"/>
      <c r="Y77" s="193"/>
      <c r="Z77" s="200"/>
      <c r="AA77" s="193"/>
      <c r="AB77" s="200"/>
      <c r="AC77" s="193"/>
      <c r="AD77" s="200"/>
      <c r="AE77" s="193"/>
      <c r="AF77" s="200"/>
      <c r="AG77" s="193"/>
    </row>
    <row r="78" spans="2:33" ht="14.25" customHeight="1">
      <c r="B78" s="428" t="s">
        <v>27</v>
      </c>
      <c r="C78" s="430">
        <v>35.795186844795211</v>
      </c>
      <c r="D78" s="429" t="s">
        <v>241</v>
      </c>
      <c r="E78" s="430">
        <v>36.139996492875447</v>
      </c>
      <c r="F78" s="429" t="s">
        <v>241</v>
      </c>
      <c r="G78" s="430">
        <v>35.414941967471734</v>
      </c>
      <c r="H78" s="429" t="s">
        <v>241</v>
      </c>
      <c r="I78" s="430">
        <v>65.949041458520128</v>
      </c>
      <c r="J78" s="429" t="s">
        <v>241</v>
      </c>
      <c r="K78" s="430">
        <v>61.720617620345138</v>
      </c>
      <c r="L78" s="429" t="s">
        <v>241</v>
      </c>
      <c r="M78" s="430">
        <v>68.251689913278597</v>
      </c>
      <c r="N78" s="429" t="s">
        <v>241</v>
      </c>
      <c r="R78" s="200"/>
      <c r="S78" s="193"/>
      <c r="T78" s="200"/>
      <c r="U78" s="193"/>
      <c r="V78" s="200"/>
      <c r="W78" s="193"/>
      <c r="X78" s="200"/>
      <c r="Y78" s="193"/>
      <c r="Z78" s="200"/>
      <c r="AA78" s="193"/>
      <c r="AB78" s="200"/>
      <c r="AC78" s="193"/>
      <c r="AD78" s="200"/>
      <c r="AE78" s="193"/>
      <c r="AF78" s="200"/>
      <c r="AG78" s="193"/>
    </row>
    <row r="79" spans="2:33" ht="16.350000000000001" customHeight="1"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R79" s="191"/>
      <c r="S79" s="190"/>
      <c r="T79" s="191"/>
      <c r="U79" s="190"/>
      <c r="V79" s="191"/>
      <c r="W79" s="190"/>
      <c r="X79" s="191"/>
      <c r="Y79" s="190"/>
      <c r="Z79" s="191"/>
      <c r="AA79" s="190"/>
      <c r="AB79" s="191"/>
      <c r="AC79" s="190"/>
      <c r="AD79" s="191"/>
      <c r="AE79" s="190"/>
      <c r="AF79" s="191"/>
      <c r="AG79" s="190"/>
    </row>
    <row r="80" spans="2:33" ht="15">
      <c r="B80" s="38" t="s">
        <v>242</v>
      </c>
      <c r="M80" s="40" t="s">
        <v>124</v>
      </c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</row>
    <row r="83" spans="15:15">
      <c r="O83" s="39"/>
    </row>
  </sheetData>
  <mergeCells count="30">
    <mergeCell ref="B55:B57"/>
    <mergeCell ref="C55:H55"/>
    <mergeCell ref="I55:N55"/>
    <mergeCell ref="C56:D56"/>
    <mergeCell ref="E56:F56"/>
    <mergeCell ref="M56:N56"/>
    <mergeCell ref="G56:H56"/>
    <mergeCell ref="I56:J56"/>
    <mergeCell ref="K56:L56"/>
    <mergeCell ref="B30:B32"/>
    <mergeCell ref="C30:H30"/>
    <mergeCell ref="I30:N30"/>
    <mergeCell ref="C31:D31"/>
    <mergeCell ref="E31:F31"/>
    <mergeCell ref="G31:H31"/>
    <mergeCell ref="I31:J31"/>
    <mergeCell ref="K31:L31"/>
    <mergeCell ref="M31:N31"/>
    <mergeCell ref="B1:N1"/>
    <mergeCell ref="B2:N2"/>
    <mergeCell ref="B3:N3"/>
    <mergeCell ref="B5:B7"/>
    <mergeCell ref="C5:H5"/>
    <mergeCell ref="I5:N5"/>
    <mergeCell ref="C6:D6"/>
    <mergeCell ref="E6:F6"/>
    <mergeCell ref="G6:H6"/>
    <mergeCell ref="I6:J6"/>
    <mergeCell ref="K6:L6"/>
    <mergeCell ref="M6:N6"/>
  </mergeCells>
  <hyperlinks>
    <hyperlink ref="P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2"/>
  <sheetViews>
    <sheetView showGridLines="0" showRowColHeaders="0" showZeros="0" showOutlineSymbols="0" zoomScaleNormal="100" workbookViewId="0">
      <pane ySplit="4" topLeftCell="A29" activePane="bottomLeft" state="frozen"/>
      <selection activeCell="Q29" sqref="Q29"/>
      <selection pane="bottomLeft" activeCell="I36" sqref="I36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3" width="11.85546875" style="26" hidden="1" customWidth="1"/>
    <col min="14" max="23" width="0" style="26" hidden="1" customWidth="1"/>
    <col min="24" max="16384" width="11.5703125" style="26"/>
  </cols>
  <sheetData>
    <row r="1" spans="1:24" ht="18.75">
      <c r="B1" s="41" t="s">
        <v>108</v>
      </c>
      <c r="C1" s="42"/>
      <c r="D1" s="42"/>
      <c r="E1" s="42"/>
      <c r="F1" s="42"/>
      <c r="G1" s="42"/>
      <c r="H1" s="42"/>
      <c r="I1" s="42"/>
    </row>
    <row r="2" spans="1:24" ht="18.75">
      <c r="B2" s="41" t="s">
        <v>109</v>
      </c>
      <c r="C2" s="42"/>
      <c r="D2" s="42"/>
      <c r="E2" s="42"/>
      <c r="F2" s="42"/>
      <c r="G2" s="42"/>
      <c r="H2" s="42"/>
      <c r="I2" s="42"/>
      <c r="X2" s="7" t="s">
        <v>168</v>
      </c>
    </row>
    <row r="3" spans="1:24">
      <c r="A3" s="245"/>
      <c r="B3" s="245"/>
      <c r="C3" s="245"/>
      <c r="D3" s="245"/>
      <c r="E3" s="245"/>
      <c r="F3" s="245"/>
      <c r="G3" s="245"/>
      <c r="H3" s="245"/>
      <c r="I3" s="245"/>
    </row>
    <row r="4" spans="1:24" ht="32.1" customHeight="1">
      <c r="A4" s="245"/>
      <c r="B4" s="246" t="s">
        <v>214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1:24">
      <c r="D5" s="30"/>
    </row>
    <row r="6" spans="1:24">
      <c r="B6" s="44">
        <v>2010</v>
      </c>
      <c r="C6" s="44" t="s">
        <v>123</v>
      </c>
      <c r="D6" s="45">
        <v>936895</v>
      </c>
      <c r="E6" s="45">
        <v>5193107</v>
      </c>
      <c r="F6" s="45">
        <v>2300877</v>
      </c>
      <c r="G6" s="45">
        <v>271182</v>
      </c>
      <c r="H6" s="45">
        <v>37671</v>
      </c>
      <c r="I6" s="45">
        <v>8739732</v>
      </c>
    </row>
    <row r="7" spans="1:24">
      <c r="B7" s="44">
        <v>2011</v>
      </c>
      <c r="C7" s="44" t="s">
        <v>123</v>
      </c>
      <c r="D7" s="45">
        <v>942883</v>
      </c>
      <c r="E7" s="45">
        <v>5289994</v>
      </c>
      <c r="F7" s="45">
        <v>2319204</v>
      </c>
      <c r="G7" s="45">
        <v>275993</v>
      </c>
      <c r="H7" s="45">
        <v>38203</v>
      </c>
      <c r="I7" s="45">
        <v>8866277</v>
      </c>
    </row>
    <row r="8" spans="1:24">
      <c r="B8" s="44">
        <v>2012</v>
      </c>
      <c r="C8" s="44" t="s">
        <v>123</v>
      </c>
      <c r="D8" s="45">
        <v>943021</v>
      </c>
      <c r="E8" s="45">
        <v>5391504</v>
      </c>
      <c r="F8" s="45">
        <v>2331726</v>
      </c>
      <c r="G8" s="45">
        <v>294827</v>
      </c>
      <c r="H8" s="45">
        <v>37967</v>
      </c>
      <c r="I8" s="45">
        <v>8999045</v>
      </c>
    </row>
    <row r="9" spans="1:24">
      <c r="B9" s="44">
        <v>2013</v>
      </c>
      <c r="C9" s="44" t="s">
        <v>123</v>
      </c>
      <c r="D9" s="45">
        <v>933433</v>
      </c>
      <c r="E9" s="45">
        <v>5513570</v>
      </c>
      <c r="F9" s="45">
        <v>2345901</v>
      </c>
      <c r="G9" s="45">
        <v>315013</v>
      </c>
      <c r="H9" s="45">
        <v>38049</v>
      </c>
      <c r="I9" s="45">
        <v>9145966</v>
      </c>
    </row>
    <row r="10" spans="1:24">
      <c r="B10" s="44">
        <v>2014</v>
      </c>
      <c r="C10" s="44" t="s">
        <v>123</v>
      </c>
      <c r="D10" s="45">
        <v>929568</v>
      </c>
      <c r="E10" s="45">
        <v>5611105</v>
      </c>
      <c r="F10" s="45">
        <v>2355965</v>
      </c>
      <c r="G10" s="45">
        <v>335637</v>
      </c>
      <c r="H10" s="45">
        <v>38667</v>
      </c>
      <c r="I10" s="45">
        <v>9270942</v>
      </c>
    </row>
    <row r="11" spans="1:24">
      <c r="B11" s="44">
        <v>2015</v>
      </c>
      <c r="C11" s="44" t="s">
        <v>123</v>
      </c>
      <c r="D11" s="45">
        <v>936666</v>
      </c>
      <c r="E11" s="45">
        <v>5686678</v>
      </c>
      <c r="F11" s="45">
        <v>2358932</v>
      </c>
      <c r="G11" s="45">
        <v>339166</v>
      </c>
      <c r="H11" s="45">
        <v>39357</v>
      </c>
      <c r="I11" s="45">
        <v>9360799</v>
      </c>
    </row>
    <row r="12" spans="1:24">
      <c r="B12" s="44">
        <v>2016</v>
      </c>
      <c r="C12" s="44" t="s">
        <v>123</v>
      </c>
      <c r="D12" s="46">
        <v>944600</v>
      </c>
      <c r="E12" s="46">
        <v>5784748</v>
      </c>
      <c r="F12" s="46">
        <v>2364388</v>
      </c>
      <c r="G12" s="46">
        <v>339471</v>
      </c>
      <c r="H12" s="46">
        <v>40275</v>
      </c>
      <c r="I12" s="45">
        <v>9473482</v>
      </c>
    </row>
    <row r="13" spans="1:24">
      <c r="B13" s="44">
        <v>2017</v>
      </c>
      <c r="C13" s="44" t="s">
        <v>123</v>
      </c>
      <c r="D13" s="45">
        <v>951871</v>
      </c>
      <c r="E13" s="45">
        <v>5884135</v>
      </c>
      <c r="F13" s="45">
        <v>2365468</v>
      </c>
      <c r="G13" s="45">
        <v>339052</v>
      </c>
      <c r="H13" s="45">
        <v>41244</v>
      </c>
      <c r="I13" s="45">
        <v>9581770</v>
      </c>
    </row>
    <row r="14" spans="1:24">
      <c r="B14" s="44">
        <v>2018</v>
      </c>
      <c r="C14" s="44" t="s">
        <v>123</v>
      </c>
      <c r="D14" s="45">
        <v>955269</v>
      </c>
      <c r="E14" s="45">
        <v>5994755</v>
      </c>
      <c r="F14" s="45">
        <v>2365497</v>
      </c>
      <c r="G14" s="45">
        <v>338470</v>
      </c>
      <c r="H14" s="45">
        <v>42281</v>
      </c>
      <c r="I14" s="45">
        <v>9696272</v>
      </c>
    </row>
    <row r="15" spans="1:24">
      <c r="B15" s="44">
        <v>2019</v>
      </c>
      <c r="C15" s="44" t="s">
        <v>123</v>
      </c>
      <c r="D15" s="46">
        <v>962035</v>
      </c>
      <c r="E15" s="46">
        <v>6089294</v>
      </c>
      <c r="F15" s="46">
        <v>2366788</v>
      </c>
      <c r="G15" s="46">
        <v>340106</v>
      </c>
      <c r="H15" s="46">
        <v>43156</v>
      </c>
      <c r="I15" s="45">
        <v>9801379</v>
      </c>
    </row>
    <row r="16" spans="1:24">
      <c r="B16" s="44">
        <v>2020</v>
      </c>
      <c r="C16" s="44" t="s">
        <v>123</v>
      </c>
      <c r="D16" s="46">
        <v>948917</v>
      </c>
      <c r="E16" s="46">
        <v>6125792</v>
      </c>
      <c r="F16" s="46">
        <v>2352738</v>
      </c>
      <c r="G16" s="46">
        <v>338540</v>
      </c>
      <c r="H16" s="46">
        <v>43032</v>
      </c>
      <c r="I16" s="45">
        <v>9809019</v>
      </c>
    </row>
    <row r="17" spans="2:16">
      <c r="B17" s="44">
        <v>2021</v>
      </c>
      <c r="C17" s="44" t="s">
        <v>123</v>
      </c>
      <c r="D17" s="45">
        <v>953591</v>
      </c>
      <c r="E17" s="45">
        <v>6218551</v>
      </c>
      <c r="F17" s="45">
        <v>2358328</v>
      </c>
      <c r="G17" s="45">
        <v>342218</v>
      </c>
      <c r="H17" s="45">
        <v>44278</v>
      </c>
      <c r="I17" s="45">
        <v>9916966</v>
      </c>
    </row>
    <row r="18" spans="2:16">
      <c r="B18" s="44">
        <v>2022</v>
      </c>
      <c r="C18" s="44" t="s">
        <v>123</v>
      </c>
      <c r="D18" s="45">
        <v>949781</v>
      </c>
      <c r="E18" s="45">
        <v>6302297</v>
      </c>
      <c r="F18" s="45">
        <v>2356613</v>
      </c>
      <c r="G18" s="45">
        <v>341311</v>
      </c>
      <c r="H18" s="45">
        <v>44834</v>
      </c>
      <c r="I18" s="45">
        <v>9994836</v>
      </c>
    </row>
    <row r="19" spans="2:16">
      <c r="B19" s="44">
        <v>2023</v>
      </c>
      <c r="C19" s="44" t="s">
        <v>123</v>
      </c>
      <c r="D19" s="45">
        <v>945976</v>
      </c>
      <c r="E19" s="45">
        <v>6424813</v>
      </c>
      <c r="F19" s="45">
        <v>2354805</v>
      </c>
      <c r="G19" s="45">
        <v>340866</v>
      </c>
      <c r="H19" s="45">
        <v>45531</v>
      </c>
      <c r="I19" s="45">
        <v>10111991</v>
      </c>
    </row>
    <row r="20" spans="2:16">
      <c r="B20" s="44">
        <v>2024</v>
      </c>
      <c r="C20" s="44" t="s">
        <v>123</v>
      </c>
      <c r="D20" s="45">
        <v>995503</v>
      </c>
      <c r="E20" s="45">
        <v>6546721</v>
      </c>
      <c r="F20" s="45">
        <v>2353104</v>
      </c>
      <c r="G20" s="45">
        <v>339837</v>
      </c>
      <c r="H20" s="45">
        <v>46312</v>
      </c>
      <c r="I20" s="45">
        <v>10281477</v>
      </c>
    </row>
    <row r="21" spans="2:16">
      <c r="B21" s="44"/>
      <c r="C21" s="44"/>
      <c r="D21" s="45"/>
      <c r="E21" s="45"/>
      <c r="F21" s="45"/>
      <c r="G21" s="45"/>
      <c r="H21" s="45"/>
      <c r="I21" s="45"/>
      <c r="J21" s="30"/>
    </row>
    <row r="22" spans="2:16">
      <c r="B22" s="44">
        <v>2025</v>
      </c>
      <c r="C22" s="44" t="s">
        <v>112</v>
      </c>
      <c r="D22" s="45">
        <v>999797</v>
      </c>
      <c r="E22" s="45">
        <v>6558073</v>
      </c>
      <c r="F22" s="45">
        <v>2351632</v>
      </c>
      <c r="G22" s="45">
        <v>338996</v>
      </c>
      <c r="H22" s="45">
        <v>46288</v>
      </c>
      <c r="I22" s="45">
        <v>10294786</v>
      </c>
      <c r="J22" s="30"/>
    </row>
    <row r="23" spans="2:16">
      <c r="B23" s="44"/>
      <c r="C23" s="44" t="s">
        <v>113</v>
      </c>
      <c r="D23" s="45">
        <v>1002040</v>
      </c>
      <c r="E23" s="45">
        <v>6562698</v>
      </c>
      <c r="F23" s="45">
        <v>2344638</v>
      </c>
      <c r="G23" s="45">
        <v>338138</v>
      </c>
      <c r="H23" s="45">
        <v>46117</v>
      </c>
      <c r="I23" s="45">
        <v>10293631</v>
      </c>
      <c r="J23" s="30"/>
    </row>
    <row r="24" spans="2:16">
      <c r="B24" s="44"/>
      <c r="C24" s="44" t="s">
        <v>114</v>
      </c>
      <c r="D24" s="45">
        <v>1009049</v>
      </c>
      <c r="E24" s="45">
        <v>6570803</v>
      </c>
      <c r="F24" s="45">
        <v>2348471</v>
      </c>
      <c r="G24" s="45">
        <v>339080</v>
      </c>
      <c r="H24" s="45">
        <v>46231</v>
      </c>
      <c r="I24" s="45">
        <v>10313634</v>
      </c>
      <c r="J24" s="30"/>
    </row>
    <row r="25" spans="2:16">
      <c r="B25" s="44"/>
      <c r="C25" s="44" t="s">
        <v>115</v>
      </c>
      <c r="D25" s="45">
        <v>1015392</v>
      </c>
      <c r="E25" s="45">
        <v>6573707</v>
      </c>
      <c r="F25" s="45">
        <v>2349234</v>
      </c>
      <c r="G25" s="45">
        <v>339549</v>
      </c>
      <c r="H25" s="45">
        <v>46362</v>
      </c>
      <c r="I25" s="45">
        <v>10324244</v>
      </c>
      <c r="J25" s="30"/>
    </row>
    <row r="26" spans="2:16">
      <c r="B26" s="44"/>
      <c r="C26" s="44" t="s">
        <v>116</v>
      </c>
      <c r="D26" s="45">
        <v>1019729</v>
      </c>
      <c r="E26" s="45">
        <v>6571409</v>
      </c>
      <c r="F26" s="45">
        <v>2345647</v>
      </c>
      <c r="G26" s="45">
        <v>338634</v>
      </c>
      <c r="H26" s="45">
        <v>46441</v>
      </c>
      <c r="I26" s="45">
        <v>10321860</v>
      </c>
      <c r="J26" s="30"/>
    </row>
    <row r="27" spans="2:16">
      <c r="B27" s="44"/>
      <c r="C27" s="44" t="s">
        <v>117</v>
      </c>
      <c r="D27" s="45">
        <v>1025446</v>
      </c>
      <c r="E27" s="45">
        <v>6583748</v>
      </c>
      <c r="F27" s="45">
        <v>2347858</v>
      </c>
      <c r="G27" s="45">
        <v>339432</v>
      </c>
      <c r="H27" s="45">
        <v>46491</v>
      </c>
      <c r="I27" s="45">
        <v>10342975</v>
      </c>
      <c r="J27" s="30"/>
    </row>
    <row r="28" spans="2:16">
      <c r="B28" s="44"/>
      <c r="C28" s="44" t="s">
        <v>118</v>
      </c>
      <c r="D28" s="45">
        <v>1030424</v>
      </c>
      <c r="E28" s="45">
        <v>6592504</v>
      </c>
      <c r="F28" s="45">
        <v>2348425</v>
      </c>
      <c r="G28" s="45">
        <v>339936</v>
      </c>
      <c r="H28" s="45">
        <v>46583</v>
      </c>
      <c r="I28" s="45">
        <v>10357872</v>
      </c>
      <c r="J28" s="30"/>
    </row>
    <row r="29" spans="2:16">
      <c r="B29" s="44"/>
      <c r="C29" s="44" t="s">
        <v>119</v>
      </c>
      <c r="D29" s="45">
        <v>1035537</v>
      </c>
      <c r="E29" s="45">
        <v>6603397</v>
      </c>
      <c r="F29" s="45">
        <v>2348668</v>
      </c>
      <c r="G29" s="45">
        <v>340047</v>
      </c>
      <c r="H29" s="45">
        <v>46648</v>
      </c>
      <c r="I29" s="45">
        <v>10374297</v>
      </c>
      <c r="J29" s="30"/>
    </row>
    <row r="30" spans="2:16">
      <c r="B30" s="44"/>
      <c r="C30" s="44" t="s">
        <v>120</v>
      </c>
      <c r="D30" s="45">
        <v>1038484</v>
      </c>
      <c r="E30" s="45">
        <v>6607770</v>
      </c>
      <c r="F30" s="45">
        <v>2346859</v>
      </c>
      <c r="G30" s="45">
        <v>339536</v>
      </c>
      <c r="H30" s="45">
        <v>46654</v>
      </c>
      <c r="I30" s="45">
        <v>10379303</v>
      </c>
      <c r="J30" s="30"/>
    </row>
    <row r="31" spans="2:16">
      <c r="B31" s="44"/>
      <c r="C31" s="44" t="s">
        <v>121</v>
      </c>
      <c r="D31" s="45">
        <v>1043356</v>
      </c>
      <c r="E31" s="45">
        <v>6621675</v>
      </c>
      <c r="F31" s="45">
        <v>2348180</v>
      </c>
      <c r="G31" s="45">
        <v>337484</v>
      </c>
      <c r="H31" s="45">
        <v>46677</v>
      </c>
      <c r="I31" s="45">
        <v>10397372</v>
      </c>
      <c r="J31" s="30"/>
      <c r="K31" s="201"/>
      <c r="L31" s="201"/>
      <c r="M31" s="201"/>
      <c r="N31" s="201"/>
      <c r="O31" s="201"/>
      <c r="P31" s="201"/>
    </row>
    <row r="32" spans="2:16">
      <c r="B32" s="44"/>
      <c r="C32" s="44" t="s">
        <v>122</v>
      </c>
      <c r="D32" s="45">
        <v>1049132</v>
      </c>
      <c r="E32" s="45">
        <v>6637561</v>
      </c>
      <c r="F32" s="45">
        <v>2349981</v>
      </c>
      <c r="G32" s="45">
        <v>336815</v>
      </c>
      <c r="H32" s="45">
        <v>46742</v>
      </c>
      <c r="I32" s="45">
        <v>10420231</v>
      </c>
    </row>
    <row r="33" spans="2:23" ht="15.75" customHeight="1">
      <c r="B33" s="50"/>
      <c r="C33" s="44" t="s">
        <v>123</v>
      </c>
      <c r="D33" s="45">
        <v>1054935</v>
      </c>
      <c r="E33" s="45">
        <v>6646331</v>
      </c>
      <c r="F33" s="45">
        <v>2349623</v>
      </c>
      <c r="G33" s="45">
        <v>337183</v>
      </c>
      <c r="H33" s="45">
        <v>46784</v>
      </c>
      <c r="I33" s="45">
        <v>10434856</v>
      </c>
    </row>
    <row r="34" spans="2:23">
      <c r="B34" s="44">
        <v>2026</v>
      </c>
      <c r="C34" s="47" t="s">
        <v>112</v>
      </c>
      <c r="D34" s="48">
        <v>1053843</v>
      </c>
      <c r="E34" s="48">
        <v>6666863</v>
      </c>
      <c r="F34" s="48">
        <v>2348590</v>
      </c>
      <c r="G34" s="48">
        <v>336536</v>
      </c>
      <c r="H34" s="48">
        <v>46842</v>
      </c>
      <c r="I34" s="49">
        <v>10452674</v>
      </c>
      <c r="J34" s="30"/>
    </row>
    <row r="35" spans="2:23">
      <c r="B35" s="44"/>
      <c r="C35" s="44" t="s">
        <v>113</v>
      </c>
      <c r="D35" s="45"/>
      <c r="E35" s="45"/>
      <c r="F35" s="45"/>
      <c r="G35" s="45"/>
      <c r="H35" s="45"/>
      <c r="I35" s="45"/>
      <c r="J35" s="30"/>
    </row>
    <row r="36" spans="2:23">
      <c r="B36" s="44"/>
      <c r="C36" s="44" t="s">
        <v>114</v>
      </c>
      <c r="D36" s="45"/>
      <c r="E36" s="45"/>
      <c r="F36" s="45"/>
      <c r="G36" s="45"/>
      <c r="H36" s="45"/>
      <c r="I36" s="45"/>
      <c r="J36" s="30"/>
    </row>
    <row r="37" spans="2:23">
      <c r="B37" s="44"/>
      <c r="C37" s="44" t="s">
        <v>115</v>
      </c>
      <c r="D37" s="45"/>
      <c r="E37" s="45"/>
      <c r="F37" s="45"/>
      <c r="G37" s="45"/>
      <c r="H37" s="45"/>
      <c r="I37" s="45"/>
      <c r="J37" s="30"/>
      <c r="K37" s="26" cm="1">
        <f t="array" ref="K37">LOOKUP(2,1/(D32:D45&lt;&gt;""),D32:D45)</f>
        <v>1053843</v>
      </c>
      <c r="L37" s="26" cm="1">
        <f t="array" ref="L37">LOOKUP(2,1/(E32:E45&lt;&gt;""),E32:E45)</f>
        <v>6666863</v>
      </c>
      <c r="M37" s="26" cm="1">
        <f t="array" ref="M37">LOOKUP(2,1/(F32:F45&lt;&gt;""),F32:F45)</f>
        <v>2348590</v>
      </c>
      <c r="N37" s="26" cm="1">
        <f t="array" ref="N37">LOOKUP(2,1/(G32:G45&lt;&gt;""),G32:G45)</f>
        <v>336536</v>
      </c>
      <c r="O37" s="26" cm="1">
        <f t="array" ref="O37">LOOKUP(2,1/(H32:H45&lt;&gt;""),H32:H45)</f>
        <v>46842</v>
      </c>
      <c r="P37" s="26" cm="1">
        <f t="array" ref="P37">LOOKUP(2,1/(I32:I45&lt;&gt;""),I32:I45)</f>
        <v>10452674</v>
      </c>
      <c r="Q37" s="26" t="e" cm="1">
        <f t="array" ref="Q37">LOOKUP(2,1/(J32:J45&lt;&gt;""),J32:J45)</f>
        <v>#N/A</v>
      </c>
      <c r="R37" s="26" cm="1">
        <f t="array" ref="R37">LOOKUP(2,1/(K32:K45&lt;&gt;""),K32:K45)</f>
        <v>1053843</v>
      </c>
      <c r="S37" s="26" cm="1">
        <f t="array" ref="S37">LOOKUP(2,1/(L32:L45&lt;&gt;""),L32:L45)</f>
        <v>6666863</v>
      </c>
      <c r="T37" s="26" cm="1">
        <f t="array" ref="T37">LOOKUP(2,1/(M32:M45&lt;&gt;""),M32:M45)</f>
        <v>2348590</v>
      </c>
      <c r="U37" s="26" cm="1">
        <f t="array" ref="U37">LOOKUP(2,1/(N32:N45&lt;&gt;""),N32:N45)</f>
        <v>336536</v>
      </c>
      <c r="V37" s="26" cm="1">
        <f t="array" ref="V37">LOOKUP(2,1/(O32:O45&lt;&gt;""),O32:O45)</f>
        <v>46842</v>
      </c>
      <c r="W37" s="26" cm="1">
        <f t="array" ref="W37">LOOKUP(2,1/(P32:P45&lt;&gt;""),P32:P45)</f>
        <v>10452674</v>
      </c>
    </row>
    <row r="38" spans="2:23">
      <c r="B38" s="44"/>
      <c r="C38" s="44" t="s">
        <v>116</v>
      </c>
      <c r="D38" s="45"/>
      <c r="E38" s="45"/>
      <c r="F38" s="45"/>
      <c r="G38" s="45"/>
      <c r="H38" s="45"/>
      <c r="I38" s="45"/>
      <c r="J38" s="30"/>
    </row>
    <row r="39" spans="2:23">
      <c r="B39" s="44"/>
      <c r="C39" s="44" t="s">
        <v>117</v>
      </c>
      <c r="D39" s="45"/>
      <c r="E39" s="45"/>
      <c r="F39" s="45"/>
      <c r="G39" s="45"/>
      <c r="H39" s="45"/>
      <c r="I39" s="45"/>
      <c r="J39" s="30"/>
    </row>
    <row r="40" spans="2:23">
      <c r="B40" s="44"/>
      <c r="C40" s="44" t="s">
        <v>118</v>
      </c>
      <c r="D40" s="45"/>
      <c r="E40" s="45"/>
      <c r="F40" s="45"/>
      <c r="G40" s="45"/>
      <c r="H40" s="45"/>
      <c r="I40" s="45"/>
      <c r="J40" s="30"/>
    </row>
    <row r="41" spans="2:23">
      <c r="B41" s="44"/>
      <c r="C41" s="44" t="s">
        <v>119</v>
      </c>
      <c r="D41" s="45"/>
      <c r="E41" s="45"/>
      <c r="F41" s="45"/>
      <c r="G41" s="45"/>
      <c r="H41" s="45"/>
      <c r="I41" s="45"/>
      <c r="J41" s="30"/>
    </row>
    <row r="42" spans="2:23">
      <c r="B42" s="44"/>
      <c r="C42" s="44" t="s">
        <v>120</v>
      </c>
      <c r="D42" s="45"/>
      <c r="E42" s="45"/>
      <c r="F42" s="45"/>
      <c r="G42" s="45"/>
      <c r="H42" s="45"/>
      <c r="I42" s="45"/>
      <c r="J42" s="30"/>
    </row>
    <row r="43" spans="2:23">
      <c r="B43" s="44"/>
      <c r="C43" s="44" t="s">
        <v>121</v>
      </c>
      <c r="D43" s="45"/>
      <c r="E43" s="45"/>
      <c r="F43" s="45"/>
      <c r="G43" s="45"/>
      <c r="H43" s="45"/>
      <c r="I43" s="45"/>
      <c r="J43" s="30"/>
      <c r="K43" s="201"/>
      <c r="L43" s="201"/>
      <c r="M43" s="201"/>
      <c r="N43" s="201"/>
      <c r="O43" s="201"/>
      <c r="P43" s="201"/>
    </row>
    <row r="44" spans="2:23">
      <c r="B44" s="44"/>
      <c r="C44" s="44" t="s">
        <v>122</v>
      </c>
      <c r="D44" s="45"/>
      <c r="E44" s="45"/>
      <c r="F44" s="45"/>
      <c r="G44" s="45"/>
      <c r="H44" s="45"/>
      <c r="I44" s="45"/>
    </row>
    <row r="45" spans="2:23" ht="15.75" customHeight="1">
      <c r="B45" s="50"/>
      <c r="C45" s="44" t="s">
        <v>123</v>
      </c>
      <c r="D45" s="45"/>
      <c r="E45" s="45"/>
      <c r="F45" s="45"/>
      <c r="G45" s="45"/>
      <c r="H45" s="45"/>
      <c r="I45" s="45"/>
    </row>
    <row r="46" spans="2:23">
      <c r="B46" s="50"/>
      <c r="C46" s="44"/>
      <c r="D46" s="45"/>
      <c r="E46" s="45"/>
      <c r="F46" s="45"/>
      <c r="G46" s="45"/>
      <c r="H46" s="45"/>
      <c r="I46" s="45"/>
    </row>
    <row r="47" spans="2:23">
      <c r="B47" s="44"/>
      <c r="C47" s="44"/>
      <c r="D47" s="418" t="s">
        <v>125</v>
      </c>
      <c r="E47" s="418"/>
      <c r="F47" s="418"/>
      <c r="G47" s="418"/>
      <c r="H47" s="418"/>
      <c r="I47" s="418"/>
    </row>
    <row r="48" spans="2:23">
      <c r="B48" s="44">
        <v>2010</v>
      </c>
      <c r="C48" s="44" t="s">
        <v>123</v>
      </c>
      <c r="D48" s="51">
        <v>0.64605465145384233</v>
      </c>
      <c r="E48" s="51">
        <v>2.0740877893759446</v>
      </c>
      <c r="F48" s="51">
        <v>0.85947739636256237</v>
      </c>
      <c r="G48" s="51">
        <v>1.7392870273798877</v>
      </c>
      <c r="H48" s="51">
        <v>-0.43609261021249068</v>
      </c>
      <c r="I48" s="51">
        <v>1.5761404508701116</v>
      </c>
    </row>
    <row r="49" spans="2:42">
      <c r="B49" s="44">
        <v>2011</v>
      </c>
      <c r="C49" s="44" t="s">
        <v>123</v>
      </c>
      <c r="D49" s="51">
        <v>0.63913245347664294</v>
      </c>
      <c r="E49" s="51">
        <v>1.8656846469753186</v>
      </c>
      <c r="F49" s="51">
        <v>0.79652236951388566</v>
      </c>
      <c r="G49" s="51">
        <v>1.7740853006467994</v>
      </c>
      <c r="H49" s="51">
        <v>1.4122269119481778</v>
      </c>
      <c r="I49" s="51">
        <v>1.4479276938926811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2:42">
      <c r="B50" s="44">
        <v>2012</v>
      </c>
      <c r="C50" s="44" t="s">
        <v>123</v>
      </c>
      <c r="D50" s="52">
        <v>1.4635962256193125E-2</v>
      </c>
      <c r="E50" s="52">
        <v>1.9189057681350929</v>
      </c>
      <c r="F50" s="52">
        <v>0.53992662999891028</v>
      </c>
      <c r="G50" s="52">
        <v>6.8240861181261936</v>
      </c>
      <c r="H50" s="52">
        <v>-0.61775253252361884</v>
      </c>
      <c r="I50" s="52">
        <v>1.4974492676012696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2:42">
      <c r="B51" s="44">
        <v>2013</v>
      </c>
      <c r="C51" s="44" t="s">
        <v>123</v>
      </c>
      <c r="D51" s="51">
        <v>-1.0167323951428386</v>
      </c>
      <c r="E51" s="51">
        <v>2.2640435767088407</v>
      </c>
      <c r="F51" s="51">
        <v>0.60791876918642185</v>
      </c>
      <c r="G51" s="51">
        <v>6.8467270636678457</v>
      </c>
      <c r="H51" s="51">
        <v>0.21597703268627644</v>
      </c>
      <c r="I51" s="51">
        <v>1.6326287956110797</v>
      </c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</row>
    <row r="52" spans="2:42">
      <c r="B52" s="44">
        <v>2014</v>
      </c>
      <c r="C52" s="44" t="s">
        <v>123</v>
      </c>
      <c r="D52" s="51">
        <v>-0.41406292685174373</v>
      </c>
      <c r="E52" s="51">
        <v>1.7689990332942163</v>
      </c>
      <c r="F52" s="51">
        <v>0.42900361097932826</v>
      </c>
      <c r="G52" s="51">
        <v>6.5470313923552403</v>
      </c>
      <c r="H52" s="51">
        <v>1.6242213987226917</v>
      </c>
      <c r="I52" s="51">
        <v>1.3664603607754566</v>
      </c>
    </row>
    <row r="53" spans="2:42">
      <c r="B53" s="44">
        <v>2015</v>
      </c>
      <c r="C53" s="44" t="s">
        <v>123</v>
      </c>
      <c r="D53" s="51">
        <v>0.7635805019105657</v>
      </c>
      <c r="E53" s="51">
        <v>1.3468470114175402</v>
      </c>
      <c r="F53" s="51">
        <v>0.12593565693888031</v>
      </c>
      <c r="G53" s="51">
        <v>1.0514335427858068</v>
      </c>
      <c r="H53" s="51">
        <v>1.7844673752812401</v>
      </c>
      <c r="I53" s="51">
        <v>0.96923268422992592</v>
      </c>
    </row>
    <row r="54" spans="2:42">
      <c r="B54" s="44">
        <v>2016</v>
      </c>
      <c r="C54" s="44" t="s">
        <v>123</v>
      </c>
      <c r="D54" s="51">
        <v>0.84704686622552039</v>
      </c>
      <c r="E54" s="51">
        <v>1.724556938163202</v>
      </c>
      <c r="F54" s="51">
        <v>0.23129110970558919</v>
      </c>
      <c r="G54" s="51">
        <v>8.9926466685930073E-2</v>
      </c>
      <c r="H54" s="51">
        <v>2.3324948547907676</v>
      </c>
      <c r="I54" s="51">
        <v>1.2037754469463646</v>
      </c>
    </row>
    <row r="55" spans="2:42">
      <c r="B55" s="44">
        <v>2017</v>
      </c>
      <c r="C55" s="44" t="s">
        <v>123</v>
      </c>
      <c r="D55" s="51">
        <v>0.76974380690240096</v>
      </c>
      <c r="E55" s="51">
        <v>1.7180869417302125</v>
      </c>
      <c r="F55" s="51">
        <v>4.5677782157582669E-2</v>
      </c>
      <c r="G55" s="51">
        <v>-0.12342733252619364</v>
      </c>
      <c r="H55" s="51">
        <v>2.4059590316573454</v>
      </c>
      <c r="I55" s="51">
        <v>1.1430643980745447</v>
      </c>
    </row>
    <row r="56" spans="2:42">
      <c r="B56" s="44">
        <v>2018</v>
      </c>
      <c r="C56" s="44" t="s">
        <v>123</v>
      </c>
      <c r="D56" s="51">
        <v>0.35698114555438032</v>
      </c>
      <c r="E56" s="51">
        <v>1.879970462948255</v>
      </c>
      <c r="F56" s="51">
        <v>1.2259730421293469E-3</v>
      </c>
      <c r="G56" s="51">
        <v>-0.17165508535563756</v>
      </c>
      <c r="H56" s="51">
        <v>2.5143051110464443</v>
      </c>
      <c r="I56" s="51">
        <v>1.1949984188724949</v>
      </c>
    </row>
    <row r="57" spans="2:42">
      <c r="B57" s="44">
        <v>2019</v>
      </c>
      <c r="C57" s="44" t="s">
        <v>123</v>
      </c>
      <c r="D57" s="51">
        <v>0.70828216973439773</v>
      </c>
      <c r="E57" s="51">
        <v>1.5770285858221156</v>
      </c>
      <c r="F57" s="51">
        <v>5.4576268750294865E-2</v>
      </c>
      <c r="G57" s="51">
        <v>0.48335155257481777</v>
      </c>
      <c r="H57" s="51">
        <v>2.0694874766443494</v>
      </c>
      <c r="I57" s="51">
        <v>1.0839939308633362</v>
      </c>
    </row>
    <row r="58" spans="2:42">
      <c r="B58" s="44">
        <v>2020</v>
      </c>
      <c r="C58" s="44" t="s">
        <v>123</v>
      </c>
      <c r="D58" s="51">
        <v>-1.3635678535604212</v>
      </c>
      <c r="E58" s="51">
        <v>0.59937982958286895</v>
      </c>
      <c r="F58" s="51">
        <v>-0.59363153776341715</v>
      </c>
      <c r="G58" s="51">
        <v>-0.46044468489235824</v>
      </c>
      <c r="H58" s="51">
        <v>-0.2873296876448217</v>
      </c>
      <c r="I58" s="51">
        <v>7.7948215246048669E-2</v>
      </c>
    </row>
    <row r="59" spans="2:42">
      <c r="B59" s="44">
        <v>2021</v>
      </c>
      <c r="C59" s="44" t="s">
        <v>123</v>
      </c>
      <c r="D59" s="51">
        <v>0.49256152013295029</v>
      </c>
      <c r="E59" s="51">
        <v>1.5142368529653005</v>
      </c>
      <c r="F59" s="51">
        <v>0.23759551637283494</v>
      </c>
      <c r="G59" s="51">
        <v>1.0864299639629094</v>
      </c>
      <c r="H59" s="51">
        <v>2.8955196133110261</v>
      </c>
      <c r="I59" s="51">
        <v>1.1004872148784761</v>
      </c>
    </row>
    <row r="60" spans="2:42">
      <c r="B60" s="44">
        <v>2022</v>
      </c>
      <c r="C60" s="44" t="s">
        <v>123</v>
      </c>
      <c r="D60" s="51">
        <v>-0.39954236145265387</v>
      </c>
      <c r="E60" s="51">
        <v>1.3467124415317944</v>
      </c>
      <c r="F60" s="51">
        <v>-7.2721012513954353E-2</v>
      </c>
      <c r="G60" s="51">
        <v>-0.2650357374539003</v>
      </c>
      <c r="H60" s="51">
        <v>1.2557026062604448</v>
      </c>
      <c r="I60" s="51">
        <v>0.78521999571239398</v>
      </c>
    </row>
    <row r="61" spans="2:42">
      <c r="B61" s="44">
        <v>2023</v>
      </c>
      <c r="C61" s="44" t="s">
        <v>123</v>
      </c>
      <c r="D61" s="51">
        <v>-0.40061866893525977</v>
      </c>
      <c r="E61" s="51">
        <v>1.943989627908671</v>
      </c>
      <c r="F61" s="51">
        <v>-7.6720276091157835E-2</v>
      </c>
      <c r="G61" s="51">
        <v>-0.13037962444808482</v>
      </c>
      <c r="H61" s="51">
        <v>1.5546237230673166</v>
      </c>
      <c r="I61" s="51">
        <v>1.172155300997435</v>
      </c>
    </row>
    <row r="62" spans="2:42">
      <c r="B62" s="44">
        <v>2024</v>
      </c>
      <c r="C62" s="44" t="s">
        <v>123</v>
      </c>
      <c r="D62" s="51">
        <v>5.2355450878246446</v>
      </c>
      <c r="E62" s="51">
        <v>1.8974560037778421</v>
      </c>
      <c r="F62" s="51">
        <v>-7.2235280628329956E-2</v>
      </c>
      <c r="G62" s="51">
        <v>-0.30187815739909363</v>
      </c>
      <c r="H62" s="51">
        <v>1.7153148404383867</v>
      </c>
      <c r="I62" s="51">
        <v>1.6760893082282236</v>
      </c>
    </row>
    <row r="63" spans="2:42">
      <c r="B63" s="44"/>
      <c r="C63" s="53"/>
      <c r="D63" s="51"/>
      <c r="E63" s="51"/>
      <c r="F63" s="51"/>
      <c r="G63" s="51"/>
      <c r="H63" s="51"/>
      <c r="I63" s="51"/>
    </row>
    <row r="64" spans="2:42">
      <c r="B64" s="44">
        <v>2025</v>
      </c>
      <c r="C64" s="53" t="s">
        <v>112</v>
      </c>
      <c r="D64" s="51">
        <v>5.7393208042050503</v>
      </c>
      <c r="E64" s="51">
        <v>1.7449735858529269</v>
      </c>
      <c r="F64" s="51">
        <v>-0.14021624385226472</v>
      </c>
      <c r="G64" s="51">
        <v>-0.52292108058619169</v>
      </c>
      <c r="H64" s="51">
        <v>1.4242517200578453</v>
      </c>
      <c r="I64" s="51">
        <v>1.6018488664027775</v>
      </c>
    </row>
    <row r="65" spans="2:17">
      <c r="B65" s="44"/>
      <c r="C65" s="53" t="s">
        <v>113</v>
      </c>
      <c r="D65" s="51">
        <v>6.1976915112006647</v>
      </c>
      <c r="E65" s="51">
        <v>1.7344640852134718</v>
      </c>
      <c r="F65" s="51">
        <v>-0.16589072161612428</v>
      </c>
      <c r="G65" s="51">
        <v>-0.65925930278334377</v>
      </c>
      <c r="H65" s="51">
        <v>1.4139948102212196</v>
      </c>
      <c r="I65" s="51">
        <v>1.6277310099694242</v>
      </c>
    </row>
    <row r="66" spans="2:17">
      <c r="B66" s="44"/>
      <c r="C66" s="53" t="s">
        <v>114</v>
      </c>
      <c r="D66" s="51">
        <v>6.7689722636356642</v>
      </c>
      <c r="E66" s="51">
        <v>1.7458192146647233</v>
      </c>
      <c r="F66" s="51">
        <v>-0.14698579208206608</v>
      </c>
      <c r="G66" s="51">
        <v>-0.64550534307304952</v>
      </c>
      <c r="H66" s="51">
        <v>1.0800883311104847</v>
      </c>
      <c r="I66" s="51">
        <v>1.6914870142047844</v>
      </c>
      <c r="L66" s="270"/>
    </row>
    <row r="67" spans="2:17">
      <c r="B67" s="44"/>
      <c r="C67" s="53" t="s">
        <v>115</v>
      </c>
      <c r="D67" s="51">
        <v>7.2720319304258263</v>
      </c>
      <c r="E67" s="51">
        <v>1.6951389134904682</v>
      </c>
      <c r="F67" s="51">
        <v>-0.10847079983926644</v>
      </c>
      <c r="G67" s="51">
        <v>-0.55266579973992647</v>
      </c>
      <c r="H67" s="51">
        <v>0.95374967337340522</v>
      </c>
      <c r="I67" s="51">
        <v>1.71835322626952</v>
      </c>
    </row>
    <row r="68" spans="2:17">
      <c r="B68" s="44"/>
      <c r="C68" s="53" t="s">
        <v>116</v>
      </c>
      <c r="D68" s="51">
        <v>6.8970035725667067</v>
      </c>
      <c r="E68" s="51">
        <v>1.7118756663253354</v>
      </c>
      <c r="F68" s="51">
        <v>-0.15056291886884621</v>
      </c>
      <c r="G68" s="51">
        <v>-0.54889384234499961</v>
      </c>
      <c r="H68" s="51">
        <v>0.74625246762263231</v>
      </c>
      <c r="I68" s="51">
        <v>1.6879121953064846</v>
      </c>
    </row>
    <row r="69" spans="2:17">
      <c r="B69" s="44"/>
      <c r="C69" s="53" t="s">
        <v>117</v>
      </c>
      <c r="D69" s="51">
        <v>6.6875995534595001</v>
      </c>
      <c r="E69" s="51">
        <v>1.8251590151039165</v>
      </c>
      <c r="F69" s="51">
        <v>-6.4102454962278177E-2</v>
      </c>
      <c r="G69" s="51">
        <v>-0.5362448793009511</v>
      </c>
      <c r="H69" s="51">
        <v>0.8744141642075931</v>
      </c>
      <c r="I69" s="51">
        <v>1.7646863779525734</v>
      </c>
    </row>
    <row r="70" spans="2:17">
      <c r="B70" s="44"/>
      <c r="C70" s="53" t="s">
        <v>118</v>
      </c>
      <c r="D70" s="51">
        <v>6.4263316408525561</v>
      </c>
      <c r="E70" s="51">
        <v>1.7169596360193662</v>
      </c>
      <c r="F70" s="51">
        <v>-0.12881391683613463</v>
      </c>
      <c r="G70" s="51">
        <v>-0.52759562121970083</v>
      </c>
      <c r="H70" s="51">
        <v>0.89233501548591221</v>
      </c>
      <c r="I70" s="51">
        <v>1.659470524081752</v>
      </c>
    </row>
    <row r="71" spans="2:17">
      <c r="B71" s="44"/>
      <c r="C71" s="53" t="s">
        <v>119</v>
      </c>
      <c r="D71" s="51">
        <v>6.2995229780459017</v>
      </c>
      <c r="E71" s="51">
        <v>1.6905049292983199</v>
      </c>
      <c r="F71" s="51">
        <v>-0.15550565695401364</v>
      </c>
      <c r="G71" s="51">
        <v>-0.56727302499802734</v>
      </c>
      <c r="H71" s="51">
        <v>0.97843969174820078</v>
      </c>
      <c r="I71" s="51">
        <v>1.6260983709334598</v>
      </c>
    </row>
    <row r="72" spans="2:17">
      <c r="B72" s="44"/>
      <c r="C72" s="53" t="s">
        <v>120</v>
      </c>
      <c r="D72" s="51">
        <v>6.1665465437835021</v>
      </c>
      <c r="E72" s="51">
        <v>1.6288872326112092</v>
      </c>
      <c r="F72" s="51">
        <v>-0.15749431731403307</v>
      </c>
      <c r="G72" s="51">
        <v>-0.6071250841602982</v>
      </c>
      <c r="H72" s="51">
        <v>0.90405744441561797</v>
      </c>
      <c r="I72" s="51">
        <v>1.574301894008423</v>
      </c>
    </row>
    <row r="73" spans="2:17">
      <c r="B73" s="44"/>
      <c r="C73" s="53" t="s">
        <v>121</v>
      </c>
      <c r="D73" s="51">
        <v>6.1065177817778649</v>
      </c>
      <c r="E73" s="51">
        <v>1.6117656915939138</v>
      </c>
      <c r="F73" s="51">
        <v>-0.17277119210421521</v>
      </c>
      <c r="G73" s="51">
        <v>-0.74291932590218046</v>
      </c>
      <c r="H73" s="51">
        <v>0.97127282166651341</v>
      </c>
      <c r="I73" s="51">
        <v>1.5523663091445483</v>
      </c>
      <c r="L73" s="202"/>
      <c r="M73" s="202"/>
      <c r="N73" s="202"/>
      <c r="O73" s="202"/>
      <c r="P73" s="202"/>
      <c r="Q73" s="202"/>
    </row>
    <row r="74" spans="2:17">
      <c r="B74" s="44"/>
      <c r="C74" s="53" t="s">
        <v>122</v>
      </c>
      <c r="D74" s="51">
        <v>5.9978762678488895</v>
      </c>
      <c r="E74" s="51">
        <v>1.5757525488967028</v>
      </c>
      <c r="F74" s="51">
        <v>-0.12647914942771621</v>
      </c>
      <c r="G74" s="51">
        <v>-0.78999225324524192</v>
      </c>
      <c r="H74" s="51">
        <v>1.028833268490903</v>
      </c>
      <c r="I74" s="51">
        <v>1.531236386273549</v>
      </c>
    </row>
    <row r="75" spans="2:17">
      <c r="B75" s="44"/>
      <c r="C75" s="53" t="s">
        <v>123</v>
      </c>
      <c r="D75" s="51">
        <v>5.9700473027203271</v>
      </c>
      <c r="E75" s="51">
        <v>1.5215250504794664</v>
      </c>
      <c r="F75" s="51">
        <v>-0.14793226308739138</v>
      </c>
      <c r="G75" s="51">
        <v>-0.78096263797056142</v>
      </c>
      <c r="H75" s="51">
        <v>1.019174296078762</v>
      </c>
      <c r="I75" s="51">
        <v>1.4917992813678449</v>
      </c>
    </row>
    <row r="76" spans="2:17">
      <c r="B76" s="44">
        <v>2026</v>
      </c>
      <c r="C76" s="54" t="s">
        <v>112</v>
      </c>
      <c r="D76" s="55">
        <v>5.405697356563377</v>
      </c>
      <c r="E76" s="55">
        <v>1.6588714398269033</v>
      </c>
      <c r="F76" s="55">
        <v>-0.12935697422045145</v>
      </c>
      <c r="G76" s="55">
        <v>-0.72567227931893408</v>
      </c>
      <c r="H76" s="55">
        <v>1.1968544763221622</v>
      </c>
      <c r="I76" s="55">
        <v>1.5336695682649504</v>
      </c>
    </row>
    <row r="77" spans="2:17">
      <c r="B77" s="44"/>
      <c r="C77" s="53" t="s">
        <v>113</v>
      </c>
      <c r="D77" s="51"/>
      <c r="E77" s="51"/>
      <c r="F77" s="51"/>
      <c r="G77" s="51"/>
      <c r="H77" s="51"/>
      <c r="I77" s="51"/>
    </row>
    <row r="78" spans="2:17">
      <c r="B78" s="44"/>
      <c r="C78" s="53" t="s">
        <v>114</v>
      </c>
      <c r="D78" s="51"/>
      <c r="E78" s="51"/>
      <c r="F78" s="51"/>
      <c r="G78" s="51"/>
      <c r="H78" s="51"/>
      <c r="I78" s="51"/>
      <c r="L78" s="270"/>
    </row>
    <row r="79" spans="2:17">
      <c r="B79" s="44"/>
      <c r="C79" s="53" t="s">
        <v>115</v>
      </c>
      <c r="D79" s="51"/>
      <c r="E79" s="51"/>
      <c r="F79" s="51"/>
      <c r="G79" s="51"/>
      <c r="H79" s="51"/>
      <c r="I79" s="51"/>
    </row>
    <row r="80" spans="2:17">
      <c r="B80" s="44"/>
      <c r="C80" s="53" t="s">
        <v>116</v>
      </c>
      <c r="D80" s="51"/>
      <c r="E80" s="51"/>
      <c r="F80" s="51"/>
      <c r="G80" s="51"/>
      <c r="H80" s="51"/>
      <c r="I80" s="51"/>
    </row>
    <row r="81" spans="2:17">
      <c r="B81" s="44"/>
      <c r="C81" s="53" t="s">
        <v>117</v>
      </c>
      <c r="D81" s="51"/>
      <c r="E81" s="51"/>
      <c r="F81" s="51"/>
      <c r="G81" s="51"/>
      <c r="H81" s="51"/>
      <c r="I81" s="51"/>
    </row>
    <row r="82" spans="2:17">
      <c r="B82" s="44"/>
      <c r="C82" s="53" t="s">
        <v>118</v>
      </c>
      <c r="D82" s="51"/>
      <c r="E82" s="51"/>
      <c r="F82" s="51"/>
      <c r="G82" s="51"/>
      <c r="H82" s="51"/>
      <c r="I82" s="51"/>
    </row>
    <row r="83" spans="2:17">
      <c r="B83" s="44"/>
      <c r="C83" s="53" t="s">
        <v>119</v>
      </c>
      <c r="D83" s="51"/>
      <c r="E83" s="51"/>
      <c r="F83" s="51"/>
      <c r="G83" s="51"/>
      <c r="H83" s="51"/>
      <c r="I83" s="51"/>
    </row>
    <row r="84" spans="2:17">
      <c r="B84" s="44"/>
      <c r="C84" s="53" t="s">
        <v>120</v>
      </c>
      <c r="D84" s="51"/>
      <c r="E84" s="51"/>
      <c r="F84" s="51"/>
      <c r="G84" s="51"/>
      <c r="H84" s="51"/>
      <c r="I84" s="51"/>
    </row>
    <row r="85" spans="2:17">
      <c r="B85" s="44"/>
      <c r="C85" s="53" t="s">
        <v>121</v>
      </c>
      <c r="D85" s="51"/>
      <c r="E85" s="51"/>
      <c r="F85" s="51"/>
      <c r="G85" s="51"/>
      <c r="H85" s="51"/>
      <c r="I85" s="51"/>
      <c r="L85" s="202"/>
      <c r="M85" s="202"/>
      <c r="N85" s="202"/>
      <c r="O85" s="202"/>
      <c r="P85" s="202"/>
      <c r="Q85" s="202"/>
    </row>
    <row r="86" spans="2:17">
      <c r="B86" s="44"/>
      <c r="C86" s="53" t="s">
        <v>122</v>
      </c>
      <c r="D86" s="51"/>
      <c r="E86" s="51"/>
      <c r="F86" s="51"/>
      <c r="G86" s="51"/>
      <c r="H86" s="51"/>
      <c r="I86" s="51"/>
    </row>
    <row r="87" spans="2:17">
      <c r="B87" s="44"/>
      <c r="C87" s="53" t="s">
        <v>123</v>
      </c>
      <c r="D87" s="51"/>
      <c r="E87" s="51"/>
      <c r="F87" s="51"/>
      <c r="G87" s="51"/>
      <c r="H87" s="51"/>
      <c r="I87" s="51"/>
    </row>
    <row r="88" spans="2:17" ht="15" customHeight="1">
      <c r="B88" s="44"/>
      <c r="C88" s="44"/>
      <c r="D88" s="44"/>
      <c r="E88" s="44"/>
      <c r="F88" s="44"/>
      <c r="G88" s="44"/>
      <c r="H88" s="44"/>
      <c r="I88" s="44"/>
    </row>
    <row r="89" spans="2:17" ht="18">
      <c r="B89" s="26" t="s">
        <v>213</v>
      </c>
      <c r="C89" s="42"/>
      <c r="D89" s="42"/>
      <c r="E89" s="42"/>
      <c r="F89" s="42"/>
      <c r="G89" s="42"/>
      <c r="H89" s="42"/>
      <c r="I89" s="42"/>
    </row>
    <row r="90" spans="2:17">
      <c r="B90" s="56"/>
      <c r="C90" s="42"/>
      <c r="D90" s="42"/>
      <c r="E90" s="42"/>
      <c r="F90" s="42"/>
      <c r="G90" s="42"/>
      <c r="H90" s="42"/>
      <c r="I90" s="42"/>
    </row>
    <row r="91" spans="2:17" ht="18.75">
      <c r="B91" s="41"/>
      <c r="C91" s="42"/>
      <c r="D91" s="42"/>
      <c r="E91" s="42"/>
      <c r="F91" s="42"/>
      <c r="G91" s="42"/>
      <c r="H91" s="42"/>
      <c r="I91" s="42"/>
    </row>
    <row r="92" spans="2:17" ht="18.75">
      <c r="B92" s="41"/>
      <c r="C92" s="42"/>
      <c r="D92" s="42"/>
      <c r="E92" s="42"/>
      <c r="F92" s="42"/>
      <c r="G92" s="42"/>
      <c r="H92" s="42"/>
      <c r="I92" s="42"/>
    </row>
  </sheetData>
  <hyperlinks>
    <hyperlink ref="X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101"/>
  <sheetViews>
    <sheetView showGridLines="0" showRowColHeaders="0" showZeros="0" showOutlineSymbols="0" zoomScaleNormal="100" workbookViewId="0">
      <pane ySplit="4" topLeftCell="A29" activePane="bottomLeft" state="frozen"/>
      <selection activeCell="Q29" sqref="Q29"/>
      <selection pane="bottomLeft" activeCell="I39" sqref="I39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7" width="11.5703125" style="26" hidden="1" customWidth="1"/>
    <col min="18" max="16384" width="11.5703125" style="26"/>
  </cols>
  <sheetData>
    <row r="1" spans="2:18" ht="18.75">
      <c r="B1" s="41" t="s">
        <v>126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168</v>
      </c>
    </row>
    <row r="4" spans="2:18" ht="32.1" customHeight="1">
      <c r="B4" s="550" t="s">
        <v>215</v>
      </c>
      <c r="C4" s="551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6" t="s">
        <v>45</v>
      </c>
    </row>
    <row r="5" spans="2:18">
      <c r="B5" s="33"/>
      <c r="C5" s="33"/>
      <c r="D5" s="43"/>
      <c r="E5" s="33"/>
      <c r="F5" s="33"/>
      <c r="G5" s="33"/>
      <c r="H5" s="33"/>
      <c r="I5" s="33"/>
    </row>
    <row r="6" spans="2:18">
      <c r="B6" s="44">
        <v>2010</v>
      </c>
      <c r="C6" s="44" t="s">
        <v>123</v>
      </c>
      <c r="D6" s="45">
        <v>800117.55995000037</v>
      </c>
      <c r="E6" s="45">
        <v>4634212.5802099966</v>
      </c>
      <c r="F6" s="45">
        <v>1321001.3474400009</v>
      </c>
      <c r="G6" s="45">
        <v>95208.784000000058</v>
      </c>
      <c r="H6" s="45">
        <v>17407.443399999993</v>
      </c>
      <c r="I6" s="45">
        <v>6867947.7149999971</v>
      </c>
    </row>
    <row r="7" spans="2:18">
      <c r="B7" s="44">
        <v>2011</v>
      </c>
      <c r="C7" s="44" t="s">
        <v>123</v>
      </c>
      <c r="D7" s="45">
        <v>823332.52611000114</v>
      </c>
      <c r="E7" s="45">
        <v>4883002.884100019</v>
      </c>
      <c r="F7" s="45">
        <v>1365368.6668599991</v>
      </c>
      <c r="G7" s="45">
        <v>99452.258420000027</v>
      </c>
      <c r="H7" s="45">
        <v>18095.940089999978</v>
      </c>
      <c r="I7" s="45">
        <v>7189252.2755800188</v>
      </c>
    </row>
    <row r="8" spans="2:18">
      <c r="B8" s="44">
        <v>2012</v>
      </c>
      <c r="C8" s="44" t="s">
        <v>123</v>
      </c>
      <c r="D8" s="45">
        <v>840195.9084800015</v>
      </c>
      <c r="E8" s="45">
        <v>5151099.0235399846</v>
      </c>
      <c r="F8" s="45">
        <v>1408058.9732500033</v>
      </c>
      <c r="G8" s="45">
        <v>107701.54429999999</v>
      </c>
      <c r="H8" s="45">
        <v>18537.104830000037</v>
      </c>
      <c r="I8" s="45">
        <v>7525592.5543999895</v>
      </c>
    </row>
    <row r="9" spans="2:18">
      <c r="B9" s="44">
        <v>2013</v>
      </c>
      <c r="C9" s="44" t="s">
        <v>123</v>
      </c>
      <c r="D9" s="45">
        <v>849771.3442700014</v>
      </c>
      <c r="E9" s="45">
        <v>5444543.6090999832</v>
      </c>
      <c r="F9" s="45">
        <v>1453888.2699700024</v>
      </c>
      <c r="G9" s="45">
        <v>116454.52990999994</v>
      </c>
      <c r="H9" s="45">
        <v>19170.105830000011</v>
      </c>
      <c r="I9" s="45">
        <v>7883827.8590799868</v>
      </c>
    </row>
    <row r="10" spans="2:18">
      <c r="B10" s="44">
        <v>2014</v>
      </c>
      <c r="C10" s="44" t="s">
        <v>123</v>
      </c>
      <c r="D10" s="45">
        <v>853614.96671999933</v>
      </c>
      <c r="E10" s="45">
        <v>5654245.3628200023</v>
      </c>
      <c r="F10" s="45">
        <v>1475113.4939899985</v>
      </c>
      <c r="G10" s="45">
        <v>123516.43977000006</v>
      </c>
      <c r="H10" s="45">
        <v>19755.526400000013</v>
      </c>
      <c r="I10" s="45">
        <v>8126245.7897000005</v>
      </c>
    </row>
    <row r="11" spans="2:18">
      <c r="B11" s="44">
        <v>2015</v>
      </c>
      <c r="C11" s="44" t="s">
        <v>123</v>
      </c>
      <c r="D11" s="45">
        <v>866570.22713999904</v>
      </c>
      <c r="E11" s="45">
        <v>5854633.2526199855</v>
      </c>
      <c r="F11" s="45">
        <v>1492582.3197100002</v>
      </c>
      <c r="G11" s="45">
        <v>126146.7780500001</v>
      </c>
      <c r="H11" s="45">
        <v>20489.345300000004</v>
      </c>
      <c r="I11" s="45">
        <v>8360421.9228199851</v>
      </c>
    </row>
    <row r="12" spans="2:18">
      <c r="B12" s="44">
        <v>2016</v>
      </c>
      <c r="C12" s="44" t="s">
        <v>123</v>
      </c>
      <c r="D12" s="46">
        <v>880035.74225000117</v>
      </c>
      <c r="E12" s="46">
        <v>6078750.8298199791</v>
      </c>
      <c r="F12" s="46">
        <v>1515316.8190599994</v>
      </c>
      <c r="G12" s="46">
        <v>127783.98148</v>
      </c>
      <c r="H12" s="46">
        <v>21290.935639999985</v>
      </c>
      <c r="I12" s="45">
        <v>8623178.3082499783</v>
      </c>
    </row>
    <row r="13" spans="2:18">
      <c r="B13" s="44">
        <v>2017</v>
      </c>
      <c r="C13" s="44" t="s">
        <v>123</v>
      </c>
      <c r="D13" s="45">
        <v>892032.10908000171</v>
      </c>
      <c r="E13" s="45">
        <v>6301951.7490800014</v>
      </c>
      <c r="F13" s="45">
        <v>1535639.4871500004</v>
      </c>
      <c r="G13" s="45">
        <v>129198.52848999998</v>
      </c>
      <c r="H13" s="45">
        <v>22205.811080000018</v>
      </c>
      <c r="I13" s="45">
        <v>8881027.6848800033</v>
      </c>
    </row>
    <row r="14" spans="2:18">
      <c r="B14" s="44">
        <v>2018</v>
      </c>
      <c r="C14" s="44" t="s">
        <v>123</v>
      </c>
      <c r="D14" s="45">
        <v>911251.40633000177</v>
      </c>
      <c r="E14" s="45">
        <v>6639113.9908599965</v>
      </c>
      <c r="F14" s="45">
        <v>1610805.7869399975</v>
      </c>
      <c r="G14" s="45">
        <v>133154.47646999999</v>
      </c>
      <c r="H14" s="45">
        <v>23610.275499999996</v>
      </c>
      <c r="I14" s="45">
        <v>9317935.9360999949</v>
      </c>
    </row>
    <row r="15" spans="2:18">
      <c r="B15" s="44">
        <v>2019</v>
      </c>
      <c r="C15" s="44" t="s">
        <v>123</v>
      </c>
      <c r="D15" s="45">
        <v>941258.33551000012</v>
      </c>
      <c r="E15" s="45">
        <v>6963418.5504199909</v>
      </c>
      <c r="F15" s="45">
        <v>1692196.8619700018</v>
      </c>
      <c r="G15" s="45">
        <v>137928.00965999984</v>
      </c>
      <c r="H15" s="45">
        <v>24998.320610000002</v>
      </c>
      <c r="I15" s="45">
        <v>9759800.0781699922</v>
      </c>
    </row>
    <row r="16" spans="2:18">
      <c r="B16" s="44">
        <v>2020</v>
      </c>
      <c r="C16" s="44" t="s">
        <v>123</v>
      </c>
      <c r="D16" s="45">
        <v>934830.95553000015</v>
      </c>
      <c r="E16" s="45">
        <v>7168760.3746499866</v>
      </c>
      <c r="F16" s="45">
        <v>1716601.2477200024</v>
      </c>
      <c r="G16" s="45">
        <v>139481.00810000006</v>
      </c>
      <c r="H16" s="45">
        <v>25586.222180000001</v>
      </c>
      <c r="I16" s="45">
        <v>9985259.8081799876</v>
      </c>
    </row>
    <row r="17" spans="2:10">
      <c r="B17" s="44">
        <v>2021</v>
      </c>
      <c r="C17" s="44" t="s">
        <v>123</v>
      </c>
      <c r="D17" s="45">
        <v>948340.07063000125</v>
      </c>
      <c r="E17" s="45">
        <v>7438437.5625699917</v>
      </c>
      <c r="F17" s="45">
        <v>1752308.1694200011</v>
      </c>
      <c r="G17" s="45">
        <v>143182.92020999981</v>
      </c>
      <c r="H17" s="45">
        <v>26821.145049999988</v>
      </c>
      <c r="I17" s="45">
        <v>10309089.867879996</v>
      </c>
    </row>
    <row r="18" spans="2:10">
      <c r="B18" s="44">
        <v>2022</v>
      </c>
      <c r="C18" s="44" t="s">
        <v>123</v>
      </c>
      <c r="D18" s="45">
        <v>982570.68091000104</v>
      </c>
      <c r="E18" s="45">
        <v>7939580.0362199927</v>
      </c>
      <c r="F18" s="45">
        <v>1842100.3344200021</v>
      </c>
      <c r="G18" s="45">
        <v>149983.17912000002</v>
      </c>
      <c r="H18" s="45">
        <v>28762.569240000015</v>
      </c>
      <c r="I18" s="45">
        <v>10942996.799909994</v>
      </c>
    </row>
    <row r="19" spans="2:10">
      <c r="B19" s="44">
        <v>2023</v>
      </c>
      <c r="C19" s="44" t="s">
        <v>123</v>
      </c>
      <c r="D19" s="45">
        <v>1056661.8545100004</v>
      </c>
      <c r="E19" s="45">
        <v>8855890.6432400066</v>
      </c>
      <c r="F19" s="45">
        <v>2012614.1616899993</v>
      </c>
      <c r="G19" s="45">
        <v>163476.42640999999</v>
      </c>
      <c r="H19" s="45">
        <v>32141.47837999999</v>
      </c>
      <c r="I19" s="45">
        <v>12120784.564230008</v>
      </c>
    </row>
    <row r="20" spans="2:10">
      <c r="B20" s="44">
        <v>2024</v>
      </c>
      <c r="C20" s="44" t="s">
        <v>123</v>
      </c>
      <c r="D20" s="45">
        <v>1160752.5058600006</v>
      </c>
      <c r="E20" s="45">
        <v>9491844.4966199975</v>
      </c>
      <c r="F20" s="45">
        <v>2116022.6679700008</v>
      </c>
      <c r="G20" s="45">
        <v>171046.56834999987</v>
      </c>
      <c r="H20" s="45">
        <v>34545.234389999991</v>
      </c>
      <c r="I20" s="45">
        <v>12974211.47319</v>
      </c>
    </row>
    <row r="21" spans="2:10">
      <c r="B21" s="50"/>
      <c r="C21" s="44"/>
      <c r="D21" s="45"/>
      <c r="E21" s="45"/>
      <c r="F21" s="45"/>
      <c r="G21" s="45"/>
      <c r="H21" s="45"/>
      <c r="I21" s="45"/>
    </row>
    <row r="22" spans="2:10">
      <c r="B22" s="44">
        <v>2025</v>
      </c>
      <c r="C22" s="44" t="s">
        <v>112</v>
      </c>
      <c r="D22" s="45">
        <v>1204712.5505100004</v>
      </c>
      <c r="E22" s="45">
        <v>9823644.1608099975</v>
      </c>
      <c r="F22" s="45">
        <v>2190615.8750200025</v>
      </c>
      <c r="G22" s="45">
        <v>177509.47009999998</v>
      </c>
      <c r="H22" s="45">
        <v>35905.402500000026</v>
      </c>
      <c r="I22" s="45">
        <v>13432387.458940003</v>
      </c>
    </row>
    <row r="23" spans="2:10">
      <c r="B23" s="44"/>
      <c r="C23" s="44" t="s">
        <v>113</v>
      </c>
      <c r="D23" s="45">
        <v>1207979.6665400008</v>
      </c>
      <c r="E23" s="45">
        <v>9848444.7971600033</v>
      </c>
      <c r="F23" s="45">
        <v>2186173.4277100023</v>
      </c>
      <c r="G23" s="45">
        <v>177163.00063000008</v>
      </c>
      <c r="H23" s="45">
        <v>35851.370210000016</v>
      </c>
      <c r="I23" s="45">
        <v>13455612.26225001</v>
      </c>
    </row>
    <row r="24" spans="2:10">
      <c r="B24" s="44"/>
      <c r="C24" s="44" t="s">
        <v>114</v>
      </c>
      <c r="D24" s="45">
        <v>1217229.5296400012</v>
      </c>
      <c r="E24" s="45">
        <v>9870392.1268399991</v>
      </c>
      <c r="F24" s="45">
        <v>2191202.5938400002</v>
      </c>
      <c r="G24" s="45">
        <v>177693.27212000018</v>
      </c>
      <c r="H24" s="45">
        <v>35982.224840000003</v>
      </c>
      <c r="I24" s="45">
        <v>13492499.74728</v>
      </c>
    </row>
    <row r="25" spans="2:10">
      <c r="B25" s="44"/>
      <c r="C25" s="44" t="s">
        <v>115</v>
      </c>
      <c r="D25" s="45">
        <v>1225789.8386500019</v>
      </c>
      <c r="E25" s="45">
        <v>9882295.5618999954</v>
      </c>
      <c r="F25" s="45">
        <v>2192954.1377500007</v>
      </c>
      <c r="G25" s="45">
        <v>178032.37131999995</v>
      </c>
      <c r="H25" s="45">
        <v>36129.10964000001</v>
      </c>
      <c r="I25" s="45">
        <v>13515201.019260002</v>
      </c>
    </row>
    <row r="26" spans="2:10">
      <c r="B26" s="44"/>
      <c r="C26" s="44" t="s">
        <v>116</v>
      </c>
      <c r="D26" s="45">
        <v>1232102.0921400017</v>
      </c>
      <c r="E26" s="45">
        <v>9893601.1899799965</v>
      </c>
      <c r="F26" s="45">
        <v>2192365.7758000018</v>
      </c>
      <c r="G26" s="45">
        <v>178025.58885</v>
      </c>
      <c r="H26" s="45">
        <v>36236.699400000012</v>
      </c>
      <c r="I26" s="45">
        <v>13532331.346170001</v>
      </c>
    </row>
    <row r="27" spans="2:10">
      <c r="B27" s="44"/>
      <c r="C27" s="44" t="s">
        <v>117</v>
      </c>
      <c r="D27" s="45">
        <v>1239322.0219900021</v>
      </c>
      <c r="E27" s="45">
        <v>9914538.9414199982</v>
      </c>
      <c r="F27" s="45">
        <v>2195217.1164400009</v>
      </c>
      <c r="G27" s="45">
        <v>178450.41580000002</v>
      </c>
      <c r="H27" s="45">
        <v>36314.471059999989</v>
      </c>
      <c r="I27" s="45">
        <v>13563842.966710001</v>
      </c>
    </row>
    <row r="28" spans="2:10">
      <c r="B28" s="44"/>
      <c r="C28" s="44" t="s">
        <v>118</v>
      </c>
      <c r="D28" s="45">
        <v>1245675.5173000013</v>
      </c>
      <c r="E28" s="45">
        <v>9931362.7560200039</v>
      </c>
      <c r="F28" s="45">
        <v>2196609.043390003</v>
      </c>
      <c r="G28" s="45">
        <v>178691.56940000009</v>
      </c>
      <c r="H28" s="45">
        <v>36426.888989999992</v>
      </c>
      <c r="I28" s="45">
        <v>13588765.775100011</v>
      </c>
    </row>
    <row r="29" spans="2:10">
      <c r="B29" s="44"/>
      <c r="C29" s="44" t="s">
        <v>119</v>
      </c>
      <c r="D29" s="45">
        <v>1252665.1100300001</v>
      </c>
      <c r="E29" s="45">
        <v>9954976.057739988</v>
      </c>
      <c r="F29" s="45">
        <v>2197948.6009300025</v>
      </c>
      <c r="G29" s="45">
        <v>178801.08243000007</v>
      </c>
      <c r="H29" s="45">
        <v>36503.806609999992</v>
      </c>
      <c r="I29" s="45">
        <v>13620894.657739991</v>
      </c>
      <c r="J29" s="45"/>
    </row>
    <row r="30" spans="2:10">
      <c r="B30" s="44"/>
      <c r="C30" s="44" t="s">
        <v>120</v>
      </c>
      <c r="D30" s="45">
        <v>1256508.7960600015</v>
      </c>
      <c r="E30" s="45">
        <v>9969134.7870100029</v>
      </c>
      <c r="F30" s="45">
        <v>2197305.4992400007</v>
      </c>
      <c r="G30" s="45">
        <v>178607.73790000009</v>
      </c>
      <c r="H30" s="45">
        <v>36527.25621</v>
      </c>
      <c r="I30" s="45">
        <v>13638084.076420005</v>
      </c>
    </row>
    <row r="31" spans="2:10">
      <c r="B31" s="44"/>
      <c r="C31" s="44" t="s">
        <v>121</v>
      </c>
      <c r="D31" s="45">
        <v>1262830.6537500017</v>
      </c>
      <c r="E31" s="45">
        <v>9999184.5034599993</v>
      </c>
      <c r="F31" s="45">
        <v>2199495.4408900007</v>
      </c>
      <c r="G31" s="45">
        <v>177726.64880000008</v>
      </c>
      <c r="H31" s="45">
        <v>36559.697810000005</v>
      </c>
      <c r="I31" s="45">
        <v>13675796.944710005</v>
      </c>
    </row>
    <row r="32" spans="2:10">
      <c r="B32" s="50"/>
      <c r="C32" s="44" t="s">
        <v>122</v>
      </c>
      <c r="D32" s="45">
        <v>1271005.8614200018</v>
      </c>
      <c r="E32" s="45">
        <v>10032715.483870002</v>
      </c>
      <c r="F32" s="45">
        <v>2202361.3074999996</v>
      </c>
      <c r="G32" s="45">
        <v>177509.14300000013</v>
      </c>
      <c r="H32" s="45">
        <v>36657.547519999986</v>
      </c>
      <c r="I32" s="45">
        <v>13720249.343310006</v>
      </c>
    </row>
    <row r="33" spans="2:17">
      <c r="B33" s="50"/>
      <c r="C33" s="44" t="s">
        <v>123</v>
      </c>
      <c r="D33" s="45">
        <v>1278658.4469900008</v>
      </c>
      <c r="E33" s="45">
        <v>10054124.689649994</v>
      </c>
      <c r="F33" s="45">
        <v>2202915.0171500011</v>
      </c>
      <c r="G33" s="45">
        <v>177672.2110000001</v>
      </c>
      <c r="H33" s="45">
        <v>36723.177269999978</v>
      </c>
      <c r="I33" s="45">
        <v>13750093.542059995</v>
      </c>
      <c r="L33" s="201"/>
      <c r="M33" s="201"/>
      <c r="N33" s="201"/>
      <c r="O33" s="201"/>
      <c r="P33" s="201"/>
      <c r="Q33" s="201"/>
    </row>
    <row r="34" spans="2:17">
      <c r="B34" s="44">
        <v>2026</v>
      </c>
      <c r="C34" s="47" t="s">
        <v>112</v>
      </c>
      <c r="D34" s="48">
        <v>1320656.6652500012</v>
      </c>
      <c r="E34" s="48">
        <v>10424049.110840028</v>
      </c>
      <c r="F34" s="48">
        <v>2282619.1154399966</v>
      </c>
      <c r="G34" s="48">
        <v>185058.58127000011</v>
      </c>
      <c r="H34" s="48">
        <v>38330.540849999961</v>
      </c>
      <c r="I34" s="49">
        <v>14250714.013650022</v>
      </c>
    </row>
    <row r="35" spans="2:17">
      <c r="B35" s="44"/>
      <c r="C35" s="44" t="s">
        <v>113</v>
      </c>
      <c r="D35" s="45"/>
      <c r="E35" s="45"/>
      <c r="F35" s="45"/>
      <c r="G35" s="45"/>
      <c r="H35" s="45"/>
      <c r="I35" s="45"/>
    </row>
    <row r="36" spans="2:17">
      <c r="B36" s="44"/>
      <c r="C36" s="44" t="s">
        <v>114</v>
      </c>
      <c r="D36" s="45"/>
      <c r="E36" s="45"/>
      <c r="F36" s="45"/>
      <c r="G36" s="45"/>
      <c r="H36" s="45"/>
      <c r="I36" s="45"/>
    </row>
    <row r="37" spans="2:17">
      <c r="B37" s="44"/>
      <c r="C37" s="44" t="s">
        <v>115</v>
      </c>
      <c r="D37" s="45"/>
      <c r="E37" s="45"/>
      <c r="F37" s="45"/>
      <c r="G37" s="45"/>
      <c r="H37" s="45"/>
      <c r="I37" s="45"/>
      <c r="K37" s="302" cm="1">
        <f t="array" ref="K37">LOOKUP(2,1/(D32:D45&lt;&gt;""),D32:D45)</f>
        <v>1320656.6652500012</v>
      </c>
      <c r="L37" s="302" cm="1">
        <f t="array" ref="L37">LOOKUP(2,1/(E32:E45&lt;&gt;""),E32:E45)</f>
        <v>10424049.110840028</v>
      </c>
      <c r="M37" s="302" cm="1">
        <f t="array" ref="M37">LOOKUP(2,1/(F32:F45&lt;&gt;""),F32:F45)</f>
        <v>2282619.1154399966</v>
      </c>
      <c r="N37" s="302" cm="1">
        <f t="array" ref="N37">LOOKUP(2,1/(G32:G45&lt;&gt;""),G32:G45)</f>
        <v>185058.58127000011</v>
      </c>
      <c r="O37" s="302" cm="1">
        <f t="array" ref="O37">LOOKUP(2,1/(H32:H45&lt;&gt;""),H32:H45)</f>
        <v>38330.540849999961</v>
      </c>
      <c r="P37" s="302" cm="1">
        <f t="array" ref="P37">LOOKUP(2,1/(I32:I45&lt;&gt;""),I32:I45)</f>
        <v>14250714.013650022</v>
      </c>
    </row>
    <row r="38" spans="2:17">
      <c r="B38" s="44"/>
      <c r="C38" s="44" t="s">
        <v>116</v>
      </c>
      <c r="D38" s="45"/>
      <c r="E38" s="45"/>
      <c r="F38" s="45"/>
      <c r="G38" s="45"/>
      <c r="H38" s="45"/>
      <c r="I38" s="45"/>
    </row>
    <row r="39" spans="2:17">
      <c r="B39" s="44"/>
      <c r="C39" s="44" t="s">
        <v>117</v>
      </c>
      <c r="D39" s="45"/>
      <c r="E39" s="45"/>
      <c r="F39" s="45"/>
      <c r="G39" s="45"/>
      <c r="H39" s="45"/>
      <c r="I39" s="45"/>
    </row>
    <row r="40" spans="2:17">
      <c r="B40" s="44"/>
      <c r="C40" s="44" t="s">
        <v>118</v>
      </c>
      <c r="D40" s="45"/>
      <c r="E40" s="45"/>
      <c r="F40" s="45"/>
      <c r="G40" s="45"/>
      <c r="H40" s="45"/>
      <c r="I40" s="45"/>
    </row>
    <row r="41" spans="2:17">
      <c r="B41" s="44"/>
      <c r="C41" s="44" t="s">
        <v>119</v>
      </c>
      <c r="D41" s="45"/>
      <c r="E41" s="45"/>
      <c r="F41" s="45"/>
      <c r="G41" s="45"/>
      <c r="H41" s="45"/>
      <c r="I41" s="45"/>
      <c r="J41" s="45"/>
    </row>
    <row r="42" spans="2:17">
      <c r="B42" s="44"/>
      <c r="C42" s="44" t="s">
        <v>120</v>
      </c>
      <c r="D42" s="45"/>
      <c r="E42" s="45"/>
      <c r="F42" s="45"/>
      <c r="G42" s="45"/>
      <c r="H42" s="45"/>
      <c r="I42" s="45"/>
    </row>
    <row r="43" spans="2:17">
      <c r="B43" s="44"/>
      <c r="C43" s="44" t="s">
        <v>121</v>
      </c>
      <c r="D43" s="45"/>
      <c r="E43" s="45"/>
      <c r="F43" s="45"/>
      <c r="G43" s="45"/>
      <c r="H43" s="45"/>
      <c r="I43" s="45"/>
    </row>
    <row r="44" spans="2:17">
      <c r="B44" s="50"/>
      <c r="C44" s="44" t="s">
        <v>122</v>
      </c>
      <c r="D44" s="45"/>
      <c r="E44" s="45"/>
      <c r="F44" s="45"/>
      <c r="G44" s="45"/>
      <c r="H44" s="45"/>
      <c r="I44" s="45"/>
    </row>
    <row r="45" spans="2:17">
      <c r="B45" s="50"/>
      <c r="C45" s="44" t="s">
        <v>123</v>
      </c>
      <c r="D45" s="45"/>
      <c r="E45" s="45"/>
      <c r="F45" s="45"/>
      <c r="G45" s="45"/>
      <c r="H45" s="45"/>
      <c r="I45" s="45"/>
      <c r="L45" s="201"/>
      <c r="M45" s="201"/>
      <c r="N45" s="201"/>
      <c r="O45" s="201"/>
      <c r="P45" s="201"/>
      <c r="Q45" s="201"/>
    </row>
    <row r="46" spans="2:17" ht="15.75" customHeight="1">
      <c r="B46" s="50"/>
      <c r="C46" s="44"/>
      <c r="D46" s="57"/>
      <c r="E46" s="57"/>
      <c r="F46" s="57"/>
      <c r="G46" s="57"/>
      <c r="H46" s="57"/>
      <c r="I46" s="57"/>
    </row>
    <row r="47" spans="2:17">
      <c r="B47" s="44"/>
      <c r="C47" s="44"/>
      <c r="D47" s="418" t="s">
        <v>125</v>
      </c>
      <c r="E47" s="418"/>
      <c r="F47" s="418"/>
      <c r="G47" s="418"/>
      <c r="H47" s="418"/>
      <c r="I47" s="418"/>
    </row>
    <row r="48" spans="2:17">
      <c r="B48" s="44">
        <v>2010</v>
      </c>
      <c r="C48" s="44" t="s">
        <v>123</v>
      </c>
      <c r="D48" s="51">
        <v>2.834365539271877</v>
      </c>
      <c r="E48" s="51">
        <v>5.7338720293969914</v>
      </c>
      <c r="F48" s="51">
        <v>4.0954971341678359</v>
      </c>
      <c r="G48" s="51">
        <v>4.688202749908954</v>
      </c>
      <c r="H48" s="51">
        <v>2.3744656387648222</v>
      </c>
      <c r="I48" s="51">
        <v>5.0475144168232511</v>
      </c>
    </row>
    <row r="49" spans="2:43">
      <c r="B49" s="44">
        <v>2011</v>
      </c>
      <c r="C49" s="44" t="s">
        <v>123</v>
      </c>
      <c r="D49" s="51">
        <v>2.9014444029264341</v>
      </c>
      <c r="E49" s="51">
        <v>5.3685561372920132</v>
      </c>
      <c r="F49" s="51">
        <v>3.3586127301064916</v>
      </c>
      <c r="G49" s="51">
        <v>4.457019869091039</v>
      </c>
      <c r="H49" s="51">
        <v>3.9551855730864283</v>
      </c>
      <c r="I49" s="51">
        <v>4.6783198404127813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2:43">
      <c r="B50" s="44">
        <v>2012</v>
      </c>
      <c r="C50" s="44" t="s">
        <v>123</v>
      </c>
      <c r="D50" s="52">
        <v>2.0481861016319547</v>
      </c>
      <c r="E50" s="52">
        <v>5.4903948615909526</v>
      </c>
      <c r="F50" s="52">
        <v>3.1266505103109798</v>
      </c>
      <c r="G50" s="52">
        <v>8.2947195076879421</v>
      </c>
      <c r="H50" s="52">
        <v>2.4379210906199322</v>
      </c>
      <c r="I50" s="52">
        <v>4.678376358587788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2:43">
      <c r="B51" s="44">
        <v>2013</v>
      </c>
      <c r="C51" s="44" t="s">
        <v>123</v>
      </c>
      <c r="D51" s="51">
        <v>1.1396670340043435</v>
      </c>
      <c r="E51" s="51">
        <v>5.6967374189272446</v>
      </c>
      <c r="F51" s="51">
        <v>3.2547853172810282</v>
      </c>
      <c r="G51" s="51">
        <v>8.1270753050844959</v>
      </c>
      <c r="H51" s="51">
        <v>3.4147781209908246</v>
      </c>
      <c r="I51" s="51">
        <v>4.7602272125474965</v>
      </c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</row>
    <row r="52" spans="2:43">
      <c r="B52" s="44">
        <v>2014</v>
      </c>
      <c r="C52" s="44" t="s">
        <v>123</v>
      </c>
      <c r="D52" s="51">
        <v>0.45231255159583483</v>
      </c>
      <c r="E52" s="51">
        <v>3.8515947116214644</v>
      </c>
      <c r="F52" s="51">
        <v>1.4598937523881528</v>
      </c>
      <c r="G52" s="51">
        <v>6.0640920241211704</v>
      </c>
      <c r="H52" s="51">
        <v>3.053820230266302</v>
      </c>
      <c r="I52" s="51">
        <v>3.0748759987296648</v>
      </c>
    </row>
    <row r="53" spans="2:43">
      <c r="B53" s="44">
        <v>2015</v>
      </c>
      <c r="C53" s="44" t="s">
        <v>123</v>
      </c>
      <c r="D53" s="51">
        <v>1.5176936821738263</v>
      </c>
      <c r="E53" s="51">
        <v>3.5440253639796415</v>
      </c>
      <c r="F53" s="51">
        <v>1.1842360463228285</v>
      </c>
      <c r="G53" s="51">
        <v>2.1295450912429015</v>
      </c>
      <c r="H53" s="51">
        <v>3.7144993514320657</v>
      </c>
      <c r="I53" s="51">
        <v>2.8817259430769626</v>
      </c>
    </row>
    <row r="54" spans="2:43">
      <c r="B54" s="44">
        <v>2016</v>
      </c>
      <c r="C54" s="44" t="s">
        <v>123</v>
      </c>
      <c r="D54" s="51">
        <v>1.55388619274901</v>
      </c>
      <c r="E54" s="51">
        <v>3.8280378553122718</v>
      </c>
      <c r="F54" s="51">
        <v>1.5231655266033428</v>
      </c>
      <c r="G54" s="51">
        <v>1.2978559225277797</v>
      </c>
      <c r="H54" s="51">
        <v>3.9122301287000116</v>
      </c>
      <c r="I54" s="51">
        <v>3.1428603467104077</v>
      </c>
    </row>
    <row r="55" spans="2:43">
      <c r="B55" s="44">
        <v>2017</v>
      </c>
      <c r="C55" s="44" t="s">
        <v>123</v>
      </c>
      <c r="D55" s="51">
        <v>1.3631681367087811</v>
      </c>
      <c r="E55" s="51">
        <v>3.6718221474893342</v>
      </c>
      <c r="F55" s="51">
        <v>1.3411497737224165</v>
      </c>
      <c r="G55" s="51">
        <v>1.1069830456185814</v>
      </c>
      <c r="H55" s="51">
        <v>4.2970184846232273</v>
      </c>
      <c r="I55" s="51">
        <v>2.9901895497549402</v>
      </c>
    </row>
    <row r="56" spans="2:43">
      <c r="B56" s="44">
        <v>2018</v>
      </c>
      <c r="C56" s="44" t="s">
        <v>123</v>
      </c>
      <c r="D56" s="51">
        <v>2.1545521797216471</v>
      </c>
      <c r="E56" s="51">
        <v>5.3501241393861143</v>
      </c>
      <c r="F56" s="51">
        <v>4.8947881595242437</v>
      </c>
      <c r="G56" s="51">
        <v>3.0619141148393147</v>
      </c>
      <c r="H56" s="51">
        <v>6.3247607346571089</v>
      </c>
      <c r="I56" s="51">
        <v>4.9195686211386258</v>
      </c>
    </row>
    <row r="57" spans="2:43">
      <c r="B57" s="44">
        <v>2019</v>
      </c>
      <c r="C57" s="44" t="s">
        <v>123</v>
      </c>
      <c r="D57" s="51">
        <v>3.2929363918184906</v>
      </c>
      <c r="E57" s="51">
        <v>4.8847566106932527</v>
      </c>
      <c r="F57" s="51">
        <v>5.0528173967279377</v>
      </c>
      <c r="G57" s="51">
        <v>3.5849588512146813</v>
      </c>
      <c r="H57" s="51">
        <v>5.8789873502323342</v>
      </c>
      <c r="I57" s="51">
        <v>4.7420817775544633</v>
      </c>
    </row>
    <row r="58" spans="2:43">
      <c r="B58" s="44">
        <v>2020</v>
      </c>
      <c r="C58" s="44" t="s">
        <v>123</v>
      </c>
      <c r="D58" s="51">
        <v>-0.68284972759549145</v>
      </c>
      <c r="E58" s="51">
        <v>2.9488651693584611</v>
      </c>
      <c r="F58" s="51">
        <v>1.4421717885466867</v>
      </c>
      <c r="G58" s="51">
        <v>1.1259485610125131</v>
      </c>
      <c r="H58" s="51">
        <v>2.3517642611752709</v>
      </c>
      <c r="I58" s="51">
        <v>2.3100855366317896</v>
      </c>
    </row>
    <row r="59" spans="2:43">
      <c r="B59" s="44">
        <v>2021</v>
      </c>
      <c r="C59" s="44" t="s">
        <v>123</v>
      </c>
      <c r="D59" s="51">
        <v>1.4450864105523875</v>
      </c>
      <c r="E59" s="51">
        <v>3.7618385024227097</v>
      </c>
      <c r="F59" s="51">
        <v>2.0800941247959948</v>
      </c>
      <c r="G59" s="51">
        <v>2.654061768284377</v>
      </c>
      <c r="H59" s="51">
        <v>4.8265150724958961</v>
      </c>
      <c r="I59" s="51">
        <v>3.2430809605447086</v>
      </c>
    </row>
    <row r="60" spans="2:43">
      <c r="B60" s="44">
        <v>2022</v>
      </c>
      <c r="C60" s="44" t="s">
        <v>123</v>
      </c>
      <c r="D60" s="51">
        <v>3.6095290434432048</v>
      </c>
      <c r="E60" s="51">
        <v>6.7372007822144697</v>
      </c>
      <c r="F60" s="51">
        <v>5.124222243951615</v>
      </c>
      <c r="G60" s="51">
        <v>4.7493506208887037</v>
      </c>
      <c r="H60" s="51">
        <v>7.2384090477152441</v>
      </c>
      <c r="I60" s="51">
        <v>6.1490096619009948</v>
      </c>
    </row>
    <row r="61" spans="2:43">
      <c r="B61" s="44">
        <v>2023</v>
      </c>
      <c r="C61" s="44" t="s">
        <v>123</v>
      </c>
      <c r="D61" s="51">
        <v>7.5405439058470858</v>
      </c>
      <c r="E61" s="51">
        <v>11.541046287585077</v>
      </c>
      <c r="F61" s="51">
        <v>9.2564896756117676</v>
      </c>
      <c r="G61" s="51">
        <v>8.9965070544371972</v>
      </c>
      <c r="H61" s="51">
        <v>11.747591502712273</v>
      </c>
      <c r="I61" s="51">
        <v>10.762936203451146</v>
      </c>
    </row>
    <row r="62" spans="2:43">
      <c r="B62" s="44">
        <v>2024</v>
      </c>
      <c r="C62" s="44" t="s">
        <v>123</v>
      </c>
      <c r="D62" s="51">
        <v>9.8508951473666571</v>
      </c>
      <c r="E62" s="51">
        <v>7.1811394132947681</v>
      </c>
      <c r="F62" s="51">
        <v>5.1380194101967813</v>
      </c>
      <c r="G62" s="51">
        <v>4.6307238947185692</v>
      </c>
      <c r="H62" s="51">
        <v>7.4786728276187153</v>
      </c>
      <c r="I62" s="51">
        <v>7.0410203600067556</v>
      </c>
    </row>
    <row r="63" spans="2:43">
      <c r="B63" s="44"/>
      <c r="C63" s="44"/>
      <c r="D63" s="51"/>
      <c r="E63" s="51"/>
      <c r="F63" s="51"/>
      <c r="G63" s="51"/>
      <c r="H63" s="51"/>
      <c r="I63" s="51"/>
    </row>
    <row r="64" spans="2:43">
      <c r="B64" s="44">
        <v>2025</v>
      </c>
      <c r="C64" s="44" t="s">
        <v>112</v>
      </c>
      <c r="D64" s="51">
        <v>9.701818645207938</v>
      </c>
      <c r="E64" s="51">
        <v>6.2165921651411216</v>
      </c>
      <c r="F64" s="51">
        <v>4.3091035723822335</v>
      </c>
      <c r="G64" s="51">
        <v>4.0504184634830187</v>
      </c>
      <c r="H64" s="51">
        <v>6.7659192005366631</v>
      </c>
      <c r="I64" s="51">
        <v>6.1747260620732547</v>
      </c>
    </row>
    <row r="65" spans="2:20">
      <c r="B65" s="44"/>
      <c r="C65" s="44" t="s">
        <v>113</v>
      </c>
      <c r="D65" s="51">
        <v>10.224618809398066</v>
      </c>
      <c r="E65" s="51">
        <v>6.2318969113083211</v>
      </c>
      <c r="F65" s="51">
        <v>4.2271130241005705</v>
      </c>
      <c r="G65" s="51">
        <v>3.929802649935854</v>
      </c>
      <c r="H65" s="51">
        <v>6.7951482152393883</v>
      </c>
      <c r="I65" s="51">
        <v>6.2158848734958916</v>
      </c>
    </row>
    <row r="66" spans="2:20">
      <c r="B66" s="44"/>
      <c r="C66" s="44" t="s">
        <v>114</v>
      </c>
      <c r="D66" s="51">
        <v>10.894815021269121</v>
      </c>
      <c r="E66" s="51">
        <v>6.2704823227514916</v>
      </c>
      <c r="F66" s="51">
        <v>4.2043799059384268</v>
      </c>
      <c r="G66" s="51">
        <v>3.9617600286772303</v>
      </c>
      <c r="H66" s="51">
        <v>6.4966633324310852</v>
      </c>
      <c r="I66" s="51">
        <v>6.2976082409810008</v>
      </c>
    </row>
    <row r="67" spans="2:20">
      <c r="B67" s="44"/>
      <c r="C67" s="44" t="s">
        <v>115</v>
      </c>
      <c r="D67" s="51">
        <v>11.553308611149294</v>
      </c>
      <c r="E67" s="51">
        <v>6.2317704092830439</v>
      </c>
      <c r="F67" s="51">
        <v>4.2100831545974549</v>
      </c>
      <c r="G67" s="51">
        <v>4.0563392136850895</v>
      </c>
      <c r="H67" s="51">
        <v>6.3934517032558702</v>
      </c>
      <c r="I67" s="51">
        <v>6.3282584096025607</v>
      </c>
      <c r="O67" s="202"/>
      <c r="P67" s="202"/>
      <c r="Q67" s="202"/>
      <c r="R67" s="202"/>
      <c r="S67" s="202"/>
      <c r="T67" s="202"/>
    </row>
    <row r="68" spans="2:20">
      <c r="B68" s="44"/>
      <c r="C68" s="44" t="s">
        <v>116</v>
      </c>
      <c r="D68" s="51">
        <v>11.160382604746077</v>
      </c>
      <c r="E68" s="51">
        <v>6.2310534260234585</v>
      </c>
      <c r="F68" s="51">
        <v>4.1325072730227452</v>
      </c>
      <c r="G68" s="51">
        <v>4.063326108515608</v>
      </c>
      <c r="H68" s="51">
        <v>6.2261481448078859</v>
      </c>
      <c r="I68" s="51">
        <v>6.2840262303972327</v>
      </c>
    </row>
    <row r="69" spans="2:20">
      <c r="B69" s="44"/>
      <c r="C69" s="44" t="s">
        <v>117</v>
      </c>
      <c r="D69" s="51">
        <v>10.915077557517128</v>
      </c>
      <c r="E69" s="51">
        <v>6.3529552318467575</v>
      </c>
      <c r="F69" s="51">
        <v>4.2243426417284846</v>
      </c>
      <c r="G69" s="51">
        <v>4.0709831594684776</v>
      </c>
      <c r="H69" s="51">
        <v>6.3445416727476056</v>
      </c>
      <c r="I69" s="51">
        <v>6.3704110216420862</v>
      </c>
      <c r="J69" s="51"/>
    </row>
    <row r="70" spans="2:20">
      <c r="B70" s="44"/>
      <c r="C70" s="44" t="s">
        <v>118</v>
      </c>
      <c r="D70" s="51">
        <v>10.641162047360208</v>
      </c>
      <c r="E70" s="51">
        <v>6.1820176128859927</v>
      </c>
      <c r="F70" s="51">
        <v>4.1595591399796294</v>
      </c>
      <c r="G70" s="51">
        <v>4.080263142728513</v>
      </c>
      <c r="H70" s="51">
        <v>6.4167654732951496</v>
      </c>
      <c r="I70" s="51">
        <v>6.2134757484699765</v>
      </c>
      <c r="J70" s="51"/>
    </row>
    <row r="71" spans="2:20">
      <c r="B71" s="44"/>
      <c r="C71" s="44" t="s">
        <v>119</v>
      </c>
      <c r="D71" s="51">
        <v>10.539882894136344</v>
      </c>
      <c r="E71" s="51">
        <v>6.1460468844867444</v>
      </c>
      <c r="F71" s="51">
        <v>4.1254226438033559</v>
      </c>
      <c r="G71" s="51">
        <v>4.0547483129906636</v>
      </c>
      <c r="H71" s="51">
        <v>6.4869586277820801</v>
      </c>
      <c r="I71" s="51">
        <v>6.1745972454904319</v>
      </c>
    </row>
    <row r="72" spans="2:20">
      <c r="B72" s="44"/>
      <c r="C72" s="44" t="s">
        <v>120</v>
      </c>
      <c r="D72" s="51">
        <v>10.35256261196249</v>
      </c>
      <c r="E72" s="51">
        <v>6.0538439871955951</v>
      </c>
      <c r="F72" s="51">
        <v>4.1156519654500068</v>
      </c>
      <c r="G72" s="51">
        <v>4.0259252700169501</v>
      </c>
      <c r="H72" s="51">
        <v>6.3018582882321983</v>
      </c>
      <c r="I72" s="51">
        <v>6.0899804892881937</v>
      </c>
    </row>
    <row r="73" spans="2:20">
      <c r="B73" s="44"/>
      <c r="C73" s="44" t="s">
        <v>121</v>
      </c>
      <c r="D73" s="51">
        <v>10.258124915523826</v>
      </c>
      <c r="E73" s="51">
        <v>6.0145473059419974</v>
      </c>
      <c r="F73" s="51">
        <v>4.088262020999589</v>
      </c>
      <c r="G73" s="51">
        <v>3.9175362702897676</v>
      </c>
      <c r="H73" s="51">
        <v>6.2876949111487779</v>
      </c>
      <c r="I73" s="51">
        <v>6.0487170899059972</v>
      </c>
    </row>
    <row r="74" spans="2:20">
      <c r="B74" s="44"/>
      <c r="C74" s="44" t="s">
        <v>122</v>
      </c>
      <c r="D74" s="51">
        <v>10.170838750428391</v>
      </c>
      <c r="E74" s="51">
        <v>5.9744612581330125</v>
      </c>
      <c r="F74" s="51">
        <v>4.1366663840565421</v>
      </c>
      <c r="G74" s="51">
        <v>3.8865066879803178</v>
      </c>
      <c r="H74" s="51">
        <v>6.3663813437947026</v>
      </c>
      <c r="I74" s="51">
        <v>6.0216957261136406</v>
      </c>
    </row>
    <row r="75" spans="2:20">
      <c r="B75" s="44"/>
      <c r="C75" s="44" t="s">
        <v>123</v>
      </c>
      <c r="D75" s="51">
        <v>10.157715838196157</v>
      </c>
      <c r="E75" s="51">
        <v>5.9238243233991073</v>
      </c>
      <c r="F75" s="51">
        <v>4.1063997326342472</v>
      </c>
      <c r="G75" s="51">
        <v>3.8735899316276745</v>
      </c>
      <c r="H75" s="51">
        <v>6.3046116735292701</v>
      </c>
      <c r="I75" s="51">
        <v>5.9801866993865804</v>
      </c>
    </row>
    <row r="76" spans="2:20">
      <c r="B76" s="44">
        <v>2026</v>
      </c>
      <c r="C76" s="54" t="s">
        <v>112</v>
      </c>
      <c r="D76" s="55">
        <v>9.6242140659128275</v>
      </c>
      <c r="E76" s="55">
        <v>6.1118352843568369</v>
      </c>
      <c r="F76" s="55">
        <v>4.1998801099327965</v>
      </c>
      <c r="G76" s="55">
        <v>4.2527934795520528</v>
      </c>
      <c r="H76" s="55">
        <v>6.7542435988565908</v>
      </c>
      <c r="I76" s="55">
        <v>6.0921899194130047</v>
      </c>
    </row>
    <row r="77" spans="2:20">
      <c r="B77" s="44"/>
      <c r="C77" s="44" t="s">
        <v>113</v>
      </c>
      <c r="D77" s="51"/>
      <c r="E77" s="51"/>
      <c r="F77" s="51"/>
      <c r="G77" s="51"/>
      <c r="H77" s="51"/>
      <c r="I77" s="51"/>
    </row>
    <row r="78" spans="2:20">
      <c r="B78" s="44"/>
      <c r="C78" s="44" t="s">
        <v>114</v>
      </c>
      <c r="D78" s="51"/>
      <c r="E78" s="51"/>
      <c r="F78" s="51"/>
      <c r="G78" s="51"/>
      <c r="H78" s="51"/>
      <c r="I78" s="51"/>
    </row>
    <row r="79" spans="2:20">
      <c r="B79" s="44"/>
      <c r="C79" s="44" t="s">
        <v>115</v>
      </c>
      <c r="D79" s="51"/>
      <c r="E79" s="51"/>
      <c r="F79" s="51"/>
      <c r="G79" s="51"/>
      <c r="H79" s="51"/>
      <c r="I79" s="51"/>
      <c r="O79" s="202"/>
      <c r="P79" s="202"/>
      <c r="Q79" s="202"/>
      <c r="R79" s="202"/>
      <c r="S79" s="202"/>
      <c r="T79" s="202"/>
    </row>
    <row r="80" spans="2:20">
      <c r="B80" s="44"/>
      <c r="C80" s="44" t="s">
        <v>116</v>
      </c>
      <c r="D80" s="51"/>
      <c r="E80" s="51"/>
      <c r="F80" s="51"/>
      <c r="G80" s="51"/>
      <c r="H80" s="51"/>
      <c r="I80" s="51"/>
    </row>
    <row r="81" spans="2:10">
      <c r="B81" s="44"/>
      <c r="C81" s="44" t="s">
        <v>117</v>
      </c>
      <c r="D81" s="51"/>
      <c r="E81" s="51"/>
      <c r="F81" s="51"/>
      <c r="G81" s="51"/>
      <c r="H81" s="51"/>
      <c r="I81" s="51"/>
      <c r="J81" s="51"/>
    </row>
    <row r="82" spans="2:10">
      <c r="B82" s="44"/>
      <c r="C82" s="44" t="s">
        <v>118</v>
      </c>
      <c r="D82" s="51"/>
      <c r="E82" s="51"/>
      <c r="F82" s="51"/>
      <c r="G82" s="51"/>
      <c r="H82" s="51"/>
      <c r="I82" s="51"/>
      <c r="J82" s="51"/>
    </row>
    <row r="83" spans="2:10">
      <c r="B83" s="44"/>
      <c r="C83" s="44" t="s">
        <v>119</v>
      </c>
      <c r="D83" s="51"/>
      <c r="E83" s="51"/>
      <c r="F83" s="51"/>
      <c r="G83" s="51"/>
      <c r="H83" s="51"/>
      <c r="I83" s="51"/>
    </row>
    <row r="84" spans="2:10">
      <c r="B84" s="44"/>
      <c r="C84" s="44" t="s">
        <v>120</v>
      </c>
      <c r="D84" s="51"/>
      <c r="E84" s="51"/>
      <c r="F84" s="51"/>
      <c r="G84" s="51"/>
      <c r="H84" s="51"/>
      <c r="I84" s="51"/>
    </row>
    <row r="85" spans="2:10">
      <c r="B85" s="44"/>
      <c r="C85" s="44" t="s">
        <v>121</v>
      </c>
      <c r="D85" s="51"/>
      <c r="E85" s="51"/>
      <c r="F85" s="51"/>
      <c r="G85" s="51"/>
      <c r="H85" s="51"/>
      <c r="I85" s="51"/>
    </row>
    <row r="86" spans="2:10">
      <c r="B86" s="44"/>
      <c r="C86" s="44" t="s">
        <v>122</v>
      </c>
      <c r="D86" s="51"/>
      <c r="E86" s="51"/>
      <c r="F86" s="51"/>
      <c r="G86" s="51"/>
      <c r="H86" s="51"/>
      <c r="I86" s="51"/>
    </row>
    <row r="87" spans="2:10">
      <c r="B87" s="44"/>
      <c r="C87" s="44" t="s">
        <v>123</v>
      </c>
      <c r="D87" s="51"/>
      <c r="E87" s="51"/>
      <c r="F87" s="51"/>
      <c r="G87" s="51"/>
      <c r="H87" s="51"/>
      <c r="I87" s="51"/>
    </row>
    <row r="88" spans="2:10">
      <c r="B88" s="44"/>
      <c r="C88" s="44"/>
      <c r="D88" s="51"/>
      <c r="E88" s="51"/>
      <c r="F88" s="51"/>
      <c r="G88" s="51"/>
      <c r="H88" s="51"/>
      <c r="I88" s="51"/>
    </row>
    <row r="89" spans="2:10" ht="18">
      <c r="B89" s="26" t="s">
        <v>213</v>
      </c>
    </row>
    <row r="90" spans="2:10" ht="21">
      <c r="B90" s="58"/>
      <c r="C90" s="548"/>
      <c r="D90" s="549"/>
      <c r="E90" s="549"/>
      <c r="F90" s="549"/>
      <c r="G90" s="549"/>
      <c r="H90" s="549"/>
      <c r="I90" s="549"/>
    </row>
    <row r="91" spans="2:10">
      <c r="C91" s="548"/>
      <c r="D91" s="548"/>
      <c r="E91" s="548"/>
      <c r="F91" s="548"/>
      <c r="G91" s="548"/>
      <c r="H91" s="548"/>
      <c r="I91" s="548"/>
    </row>
    <row r="92" spans="2:10" ht="18.75">
      <c r="B92" s="41"/>
      <c r="C92" s="42"/>
      <c r="D92" s="42"/>
      <c r="E92" s="42"/>
      <c r="F92" s="42"/>
      <c r="G92" s="42"/>
      <c r="H92" s="42"/>
      <c r="I92" s="42"/>
    </row>
    <row r="93" spans="2:10" ht="18.75">
      <c r="B93" s="41"/>
      <c r="C93" s="42"/>
      <c r="D93" s="42"/>
      <c r="E93" s="42"/>
      <c r="F93" s="42"/>
      <c r="G93" s="42"/>
      <c r="H93" s="42"/>
      <c r="I93" s="42"/>
    </row>
    <row r="98" spans="2:9" ht="15.75" customHeight="1">
      <c r="B98" s="44"/>
      <c r="C98" s="44"/>
      <c r="D98" s="45"/>
      <c r="E98" s="45"/>
      <c r="F98" s="45"/>
      <c r="G98" s="45"/>
      <c r="H98" s="45"/>
      <c r="I98" s="45"/>
    </row>
    <row r="99" spans="2:9">
      <c r="B99" s="44"/>
      <c r="C99" s="44"/>
      <c r="D99" s="45"/>
      <c r="E99" s="45"/>
      <c r="F99" s="45"/>
      <c r="G99" s="45"/>
      <c r="H99" s="45"/>
      <c r="I99" s="45"/>
    </row>
    <row r="100" spans="2:9">
      <c r="B100" s="44"/>
      <c r="C100" s="44"/>
      <c r="D100" s="45"/>
      <c r="E100" s="45"/>
      <c r="F100" s="45"/>
      <c r="G100" s="45"/>
      <c r="H100" s="45"/>
      <c r="I100" s="45"/>
    </row>
    <row r="101" spans="2:9">
      <c r="B101" s="44"/>
      <c r="C101" s="44"/>
      <c r="D101" s="45"/>
      <c r="E101" s="45"/>
      <c r="F101" s="45"/>
      <c r="G101" s="45"/>
      <c r="H101" s="45"/>
      <c r="I101" s="45"/>
    </row>
  </sheetData>
  <mergeCells count="3">
    <mergeCell ref="C90:I90"/>
    <mergeCell ref="C91:I91"/>
    <mergeCell ref="B4:C4"/>
  </mergeCells>
  <hyperlinks>
    <hyperlink ref="R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91"/>
  <sheetViews>
    <sheetView showGridLines="0" showRowColHeaders="0" showZeros="0" showOutlineSymbols="0" zoomScaleNormal="100" workbookViewId="0">
      <pane ySplit="4" topLeftCell="A23" activePane="bottomLeft" state="frozen"/>
      <selection activeCell="H25" sqref="H25"/>
      <selection pane="bottomLeft" activeCell="R38" sqref="R38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2" style="26" customWidth="1"/>
    <col min="11" max="12" width="12" style="26" hidden="1" customWidth="1"/>
    <col min="13" max="17" width="11.5703125" style="26" hidden="1" customWidth="1"/>
    <col min="18" max="16384" width="11.5703125" style="26"/>
  </cols>
  <sheetData>
    <row r="1" spans="2:18" ht="18.75">
      <c r="B1" s="41" t="s">
        <v>127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168</v>
      </c>
    </row>
    <row r="4" spans="2:18" ht="32.1" customHeight="1">
      <c r="B4" s="246" t="s">
        <v>215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2:18">
      <c r="B5" s="33"/>
      <c r="D5" s="30"/>
    </row>
    <row r="6" spans="2:18">
      <c r="B6" s="44">
        <v>2010</v>
      </c>
      <c r="C6" s="44" t="s">
        <v>123</v>
      </c>
      <c r="D6" s="51">
        <v>854.0098516375906</v>
      </c>
      <c r="E6" s="51">
        <v>892.37764217259462</v>
      </c>
      <c r="F6" s="51">
        <v>574.12949385821184</v>
      </c>
      <c r="G6" s="51">
        <v>351.08814006829385</v>
      </c>
      <c r="H6" s="51">
        <v>462.0913540920069</v>
      </c>
      <c r="I6" s="51">
        <v>785.83047111742064</v>
      </c>
      <c r="K6" s="31"/>
      <c r="L6" s="31"/>
      <c r="M6" s="31"/>
      <c r="N6" s="31"/>
      <c r="O6" s="31"/>
      <c r="P6" s="31"/>
    </row>
    <row r="7" spans="2:18">
      <c r="B7" s="44">
        <v>2011</v>
      </c>
      <c r="C7" s="44" t="s">
        <v>123</v>
      </c>
      <c r="D7" s="51">
        <v>873.20752003164876</v>
      </c>
      <c r="E7" s="51">
        <v>923.06397400451101</v>
      </c>
      <c r="F7" s="51">
        <v>588.72296997590513</v>
      </c>
      <c r="G7" s="51">
        <v>360.34340878210691</v>
      </c>
      <c r="H7" s="51">
        <v>473.67850927937536</v>
      </c>
      <c r="I7" s="51">
        <v>810.85356069746285</v>
      </c>
      <c r="K7" s="31"/>
      <c r="L7" s="31"/>
      <c r="M7" s="31"/>
      <c r="N7" s="31"/>
      <c r="O7" s="31"/>
      <c r="P7" s="31"/>
    </row>
    <row r="8" spans="2:18">
      <c r="B8" s="44">
        <v>2012</v>
      </c>
      <c r="C8" s="44" t="s">
        <v>123</v>
      </c>
      <c r="D8" s="51">
        <v>890.96203422829547</v>
      </c>
      <c r="E8" s="51">
        <v>955.4104056196536</v>
      </c>
      <c r="F8" s="51">
        <v>603.86982572137697</v>
      </c>
      <c r="G8" s="51">
        <v>365.30420992649925</v>
      </c>
      <c r="H8" s="51">
        <v>488.24254826560002</v>
      </c>
      <c r="I8" s="51">
        <v>836.26568757017981</v>
      </c>
      <c r="K8" s="31"/>
      <c r="L8" s="31"/>
      <c r="M8" s="31"/>
      <c r="N8" s="31"/>
      <c r="O8" s="31"/>
      <c r="P8" s="31"/>
    </row>
    <row r="9" spans="2:18">
      <c r="B9" s="44">
        <v>2013</v>
      </c>
      <c r="C9" s="44" t="s">
        <v>123</v>
      </c>
      <c r="D9" s="51">
        <v>910.3720826990276</v>
      </c>
      <c r="E9" s="51">
        <v>987.48063579495374</v>
      </c>
      <c r="F9" s="51">
        <v>619.75687378538237</v>
      </c>
      <c r="G9" s="51">
        <v>369.68166364562711</v>
      </c>
      <c r="H9" s="51">
        <v>503.82679781334627</v>
      </c>
      <c r="I9" s="51">
        <v>862.0005649572704</v>
      </c>
      <c r="K9" s="31"/>
      <c r="L9" s="31"/>
      <c r="M9" s="31"/>
      <c r="N9" s="31"/>
      <c r="O9" s="31"/>
      <c r="P9" s="31"/>
    </row>
    <row r="10" spans="2:18">
      <c r="B10" s="44">
        <v>2014</v>
      </c>
      <c r="C10" s="44" t="s">
        <v>123</v>
      </c>
      <c r="D10" s="51">
        <v>918.29211711246444</v>
      </c>
      <c r="E10" s="51">
        <v>1007.6883898661677</v>
      </c>
      <c r="F10" s="51">
        <v>626.11859428726598</v>
      </c>
      <c r="G10" s="51">
        <v>368.0060296391639</v>
      </c>
      <c r="H10" s="51">
        <v>510.91438177257129</v>
      </c>
      <c r="I10" s="51">
        <v>876.52859760097738</v>
      </c>
      <c r="K10" s="31"/>
      <c r="L10" s="31"/>
      <c r="M10" s="31"/>
      <c r="N10" s="31"/>
      <c r="O10" s="31"/>
      <c r="P10" s="31"/>
    </row>
    <row r="11" spans="2:18">
      <c r="B11" s="44">
        <v>2015</v>
      </c>
      <c r="C11" s="44" t="s">
        <v>123</v>
      </c>
      <c r="D11" s="51">
        <v>925.16460204597911</v>
      </c>
      <c r="E11" s="51">
        <v>1029.5348624662738</v>
      </c>
      <c r="F11" s="51">
        <v>632.73647553638693</v>
      </c>
      <c r="G11" s="51">
        <v>371.93226340494067</v>
      </c>
      <c r="H11" s="51">
        <v>520.60231470894644</v>
      </c>
      <c r="I11" s="51">
        <v>893.13122980420644</v>
      </c>
      <c r="K11" s="31"/>
      <c r="L11" s="31"/>
      <c r="M11" s="31"/>
      <c r="N11" s="31"/>
      <c r="O11" s="31"/>
      <c r="P11" s="31"/>
    </row>
    <row r="12" spans="2:18">
      <c r="B12" s="44">
        <v>2016</v>
      </c>
      <c r="C12" s="44" t="s">
        <v>123</v>
      </c>
      <c r="D12" s="52">
        <v>931.64910253017274</v>
      </c>
      <c r="E12" s="52">
        <v>1050.8237921202408</v>
      </c>
      <c r="F12" s="52">
        <v>640.89177371057519</v>
      </c>
      <c r="G12" s="52">
        <v>376.42090629243734</v>
      </c>
      <c r="H12" s="52">
        <v>528.63899788950926</v>
      </c>
      <c r="I12" s="51">
        <v>910.2438056302824</v>
      </c>
      <c r="K12" s="31"/>
      <c r="L12" s="31"/>
      <c r="M12" s="31"/>
      <c r="N12" s="31"/>
      <c r="O12" s="31"/>
      <c r="P12" s="31"/>
    </row>
    <row r="13" spans="2:18">
      <c r="B13" s="44">
        <v>2017</v>
      </c>
      <c r="C13" s="44" t="s">
        <v>123</v>
      </c>
      <c r="D13" s="51">
        <v>937.13550373947908</v>
      </c>
      <c r="E13" s="51">
        <v>1071.0073356712587</v>
      </c>
      <c r="F13" s="51">
        <v>649.19055643534398</v>
      </c>
      <c r="G13" s="51">
        <v>381.05815181742025</v>
      </c>
      <c r="H13" s="51">
        <v>538.40100572204483</v>
      </c>
      <c r="I13" s="51">
        <v>926.86713257362715</v>
      </c>
      <c r="K13" s="31"/>
      <c r="L13" s="31"/>
      <c r="M13" s="31"/>
      <c r="N13" s="31"/>
      <c r="O13" s="31"/>
      <c r="P13" s="31"/>
    </row>
    <row r="14" spans="2:18">
      <c r="B14" s="44">
        <v>2018</v>
      </c>
      <c r="C14" s="44" t="s">
        <v>123</v>
      </c>
      <c r="D14" s="51">
        <v>953.92125812729375</v>
      </c>
      <c r="E14" s="51">
        <v>1107.4871268066829</v>
      </c>
      <c r="F14" s="51">
        <v>680.95871055427142</v>
      </c>
      <c r="G14" s="51">
        <v>393.40111817886367</v>
      </c>
      <c r="H14" s="51">
        <v>558.41336534140623</v>
      </c>
      <c r="I14" s="51">
        <v>960.98128601384064</v>
      </c>
      <c r="K14" s="31"/>
      <c r="L14" s="31"/>
      <c r="M14" s="31"/>
      <c r="N14" s="31"/>
      <c r="O14" s="31"/>
      <c r="P14" s="31"/>
    </row>
    <row r="15" spans="2:18">
      <c r="B15" s="44">
        <v>2019</v>
      </c>
      <c r="C15" s="44" t="s">
        <v>123</v>
      </c>
      <c r="D15" s="51">
        <v>978.40342140358734</v>
      </c>
      <c r="E15" s="51">
        <v>1143.5510504863109</v>
      </c>
      <c r="F15" s="51">
        <v>714.976103465964</v>
      </c>
      <c r="G15" s="51">
        <v>405.54418228434622</v>
      </c>
      <c r="H15" s="51">
        <v>579.25481068681074</v>
      </c>
      <c r="I15" s="51">
        <v>995.75784980562355</v>
      </c>
      <c r="K15" s="31"/>
      <c r="L15" s="31"/>
      <c r="M15" s="31"/>
      <c r="N15" s="31"/>
      <c r="O15" s="31"/>
      <c r="P15" s="31"/>
    </row>
    <row r="16" spans="2:18">
      <c r="B16" s="44">
        <v>2020</v>
      </c>
      <c r="C16" s="44" t="s">
        <v>123</v>
      </c>
      <c r="D16" s="51">
        <v>985.15566222335588</v>
      </c>
      <c r="E16" s="51">
        <v>1170.2585354922246</v>
      </c>
      <c r="F16" s="51">
        <v>729.61853284131189</v>
      </c>
      <c r="G16" s="51">
        <v>412.00746765522553</v>
      </c>
      <c r="H16" s="51">
        <v>594.58594023052615</v>
      </c>
      <c r="I16" s="51">
        <v>1017.9672205936176</v>
      </c>
      <c r="K16" s="31"/>
      <c r="L16" s="31"/>
      <c r="M16" s="31"/>
      <c r="N16" s="31"/>
      <c r="O16" s="31"/>
      <c r="P16" s="31"/>
    </row>
    <row r="17" spans="2:16">
      <c r="B17" s="44">
        <v>2021</v>
      </c>
      <c r="C17" s="44" t="s">
        <v>123</v>
      </c>
      <c r="D17" s="51">
        <v>994.49352041913289</v>
      </c>
      <c r="E17" s="51">
        <v>1196.1689407339413</v>
      </c>
      <c r="F17" s="51">
        <v>743.0298793976076</v>
      </c>
      <c r="G17" s="51">
        <v>418.39681200287475</v>
      </c>
      <c r="H17" s="51">
        <v>605.74427593838902</v>
      </c>
      <c r="I17" s="51">
        <v>1039.5407091120405</v>
      </c>
      <c r="K17" s="31"/>
      <c r="L17" s="31"/>
      <c r="M17" s="31"/>
      <c r="N17" s="31"/>
      <c r="O17" s="31"/>
      <c r="P17" s="31"/>
    </row>
    <row r="18" spans="2:16">
      <c r="B18" s="44">
        <v>2022</v>
      </c>
      <c r="C18" s="44" t="s">
        <v>123</v>
      </c>
      <c r="D18" s="51">
        <v>1034.5234121444848</v>
      </c>
      <c r="E18" s="51">
        <v>1259.7914754287194</v>
      </c>
      <c r="F18" s="51">
        <v>781.67282214771876</v>
      </c>
      <c r="G18" s="51">
        <v>439.43259701562505</v>
      </c>
      <c r="H18" s="51">
        <v>641.53475576571395</v>
      </c>
      <c r="I18" s="51">
        <v>1094.865068312276</v>
      </c>
      <c r="K18" s="31"/>
      <c r="L18" s="31"/>
      <c r="M18" s="31"/>
      <c r="N18" s="31"/>
      <c r="O18" s="31"/>
      <c r="P18" s="31"/>
    </row>
    <row r="19" spans="2:16">
      <c r="B19" s="44">
        <v>2023</v>
      </c>
      <c r="C19" s="44" t="s">
        <v>123</v>
      </c>
      <c r="D19" s="51">
        <v>1117.0070430010912</v>
      </c>
      <c r="E19" s="51">
        <v>1378.3888563355863</v>
      </c>
      <c r="F19" s="51">
        <v>854.68400215304428</v>
      </c>
      <c r="G19" s="51">
        <v>479.59147116462185</v>
      </c>
      <c r="H19" s="51">
        <v>705.92515824383361</v>
      </c>
      <c r="I19" s="51">
        <v>1198.65460365125</v>
      </c>
      <c r="K19" s="31"/>
      <c r="L19" s="31"/>
      <c r="M19" s="31"/>
      <c r="N19" s="31"/>
      <c r="O19" s="31"/>
      <c r="P19" s="31"/>
    </row>
    <row r="20" spans="2:16">
      <c r="B20" s="44">
        <v>2024</v>
      </c>
      <c r="C20" s="44" t="s">
        <v>123</v>
      </c>
      <c r="D20" s="51">
        <v>1165.9959898262493</v>
      </c>
      <c r="E20" s="51">
        <v>1449.8623809720923</v>
      </c>
      <c r="F20" s="51">
        <v>899.24740596675747</v>
      </c>
      <c r="G20" s="51">
        <v>503.31943946656742</v>
      </c>
      <c r="H20" s="51">
        <v>745.92404538780431</v>
      </c>
      <c r="I20" s="51">
        <v>1261.9015218523564</v>
      </c>
      <c r="K20" s="31"/>
      <c r="L20" s="31"/>
      <c r="M20" s="31"/>
      <c r="N20" s="31"/>
      <c r="O20" s="31"/>
      <c r="P20" s="31"/>
    </row>
    <row r="21" spans="2:16">
      <c r="B21" s="44"/>
      <c r="C21" s="44"/>
      <c r="D21" s="51"/>
      <c r="E21" s="51"/>
      <c r="F21" s="51"/>
      <c r="G21" s="51"/>
      <c r="H21" s="51"/>
      <c r="I21" s="51"/>
      <c r="K21" s="31"/>
      <c r="L21" s="31"/>
      <c r="M21" s="31"/>
      <c r="N21" s="31"/>
      <c r="O21" s="31"/>
      <c r="P21" s="31"/>
    </row>
    <row r="22" spans="2:16">
      <c r="B22" s="44">
        <v>2025</v>
      </c>
      <c r="C22" s="44" t="s">
        <v>112</v>
      </c>
      <c r="D22" s="51">
        <v>1204.9571568128335</v>
      </c>
      <c r="E22" s="51">
        <v>1497.9467536896886</v>
      </c>
      <c r="F22" s="51">
        <v>931.53005020343414</v>
      </c>
      <c r="G22" s="51">
        <v>523.63293401692044</v>
      </c>
      <c r="H22" s="51">
        <v>775.69569866920199</v>
      </c>
      <c r="I22" s="51">
        <v>1304.7757825116523</v>
      </c>
      <c r="K22" s="31"/>
      <c r="L22" s="31"/>
      <c r="M22" s="31"/>
      <c r="N22" s="31"/>
      <c r="O22" s="31"/>
      <c r="P22" s="31"/>
    </row>
    <row r="23" spans="2:16">
      <c r="B23" s="44"/>
      <c r="C23" s="44" t="s">
        <v>113</v>
      </c>
      <c r="D23" s="51">
        <v>1205.5204049139763</v>
      </c>
      <c r="E23" s="51">
        <v>1500.6701203011328</v>
      </c>
      <c r="F23" s="51">
        <v>932.41405611868549</v>
      </c>
      <c r="G23" s="51">
        <v>523.93697434183707</v>
      </c>
      <c r="H23" s="51">
        <v>777.40031246611909</v>
      </c>
      <c r="I23" s="51">
        <v>1307.1784156873323</v>
      </c>
      <c r="K23" s="31"/>
      <c r="L23" s="31"/>
      <c r="M23" s="31"/>
      <c r="N23" s="31"/>
      <c r="O23" s="31"/>
      <c r="P23" s="31"/>
    </row>
    <row r="24" spans="2:16">
      <c r="B24" s="44"/>
      <c r="C24" s="44" t="s">
        <v>114</v>
      </c>
      <c r="D24" s="51">
        <v>1206.3135978926705</v>
      </c>
      <c r="E24" s="51">
        <v>1502.1591922387565</v>
      </c>
      <c r="F24" s="51">
        <v>933.03370313706239</v>
      </c>
      <c r="G24" s="51">
        <v>524.04527580512024</v>
      </c>
      <c r="H24" s="51">
        <v>778.3137903138587</v>
      </c>
      <c r="I24" s="51">
        <v>1308.219755256004</v>
      </c>
      <c r="K24" s="31"/>
      <c r="L24" s="31"/>
      <c r="M24" s="31"/>
      <c r="N24" s="31"/>
      <c r="O24" s="31"/>
      <c r="P24" s="31"/>
    </row>
    <row r="25" spans="2:16">
      <c r="B25" s="44"/>
      <c r="C25" s="44" t="s">
        <v>115</v>
      </c>
      <c r="D25" s="51">
        <v>1207.2084856390459</v>
      </c>
      <c r="E25" s="51">
        <v>1503.3063630459947</v>
      </c>
      <c r="F25" s="51">
        <v>933.47624704478164</v>
      </c>
      <c r="G25" s="51">
        <v>524.32011674309138</v>
      </c>
      <c r="H25" s="51">
        <v>779.28281005996303</v>
      </c>
      <c r="I25" s="51">
        <v>1309.0741578037096</v>
      </c>
      <c r="K25" s="31" cm="1">
        <f t="array" ref="K25">LOOKUP(2,1/(D20:D33&lt;&gt;""),D20:D33)</f>
        <v>1212.0732054486775</v>
      </c>
      <c r="L25" s="31" cm="1">
        <f t="array" ref="L25">LOOKUP(2,1/(E20:E33&lt;&gt;""),E20:E33)</f>
        <v>1512.7330687638027</v>
      </c>
      <c r="M25" s="31" cm="1">
        <f t="array" ref="M25">LOOKUP(2,1/(F20:F33&lt;&gt;""),F20:F33)</f>
        <v>937.56105432658819</v>
      </c>
      <c r="N25" s="31" cm="1">
        <f t="array" ref="N25">LOOKUP(2,1/(G20:G33&lt;&gt;""),G20:G33)</f>
        <v>526.9311056607246</v>
      </c>
      <c r="O25" s="31" cm="1">
        <f t="array" ref="O25">LOOKUP(2,1/(H20:H33&lt;&gt;""),H20:H33)</f>
        <v>784.95163453317332</v>
      </c>
      <c r="P25" s="31" cm="1">
        <f t="array" ref="P25">LOOKUP(2,1/(I20:I33&lt;&gt;""),I20:I33)</f>
        <v>1317.7080299009392</v>
      </c>
    </row>
    <row r="26" spans="2:16">
      <c r="B26" s="44"/>
      <c r="C26" s="44" t="s">
        <v>116</v>
      </c>
      <c r="D26" s="51">
        <v>1208.2642468145966</v>
      </c>
      <c r="E26" s="51">
        <v>1505.5524910989402</v>
      </c>
      <c r="F26" s="51">
        <v>934.65290207776434</v>
      </c>
      <c r="G26" s="51">
        <v>525.71681771470082</v>
      </c>
      <c r="H26" s="51">
        <v>780.27388299132258</v>
      </c>
      <c r="I26" s="51">
        <v>1311.036125869756</v>
      </c>
      <c r="K26" s="31"/>
      <c r="L26" s="31"/>
      <c r="M26" s="31"/>
      <c r="N26" s="31"/>
      <c r="O26" s="31"/>
      <c r="P26" s="31"/>
    </row>
    <row r="27" spans="2:16">
      <c r="B27" s="44"/>
      <c r="C27" s="44" t="s">
        <v>117</v>
      </c>
      <c r="D27" s="51">
        <v>1208.56878079392</v>
      </c>
      <c r="E27" s="51">
        <v>1505.9110618176755</v>
      </c>
      <c r="F27" s="51">
        <v>934.98717402841271</v>
      </c>
      <c r="G27" s="51">
        <v>525.73244655777887</v>
      </c>
      <c r="H27" s="51">
        <v>781.10754898797586</v>
      </c>
      <c r="I27" s="51">
        <v>1311.4063378002945</v>
      </c>
      <c r="K27" s="31"/>
      <c r="L27" s="31"/>
      <c r="M27" s="31"/>
      <c r="N27" s="31"/>
      <c r="O27" s="31"/>
      <c r="P27" s="31"/>
    </row>
    <row r="28" spans="2:16">
      <c r="B28" s="44"/>
      <c r="C28" s="44" t="s">
        <v>118</v>
      </c>
      <c r="D28" s="51">
        <v>1208.896063465138</v>
      </c>
      <c r="E28" s="51">
        <v>1506.4629093922438</v>
      </c>
      <c r="F28" s="51">
        <v>935.3541387908931</v>
      </c>
      <c r="G28" s="51">
        <v>525.66238762590638</v>
      </c>
      <c r="H28" s="51">
        <v>781.97816778653146</v>
      </c>
      <c r="I28" s="51">
        <v>1311.9264048735117</v>
      </c>
      <c r="K28" s="31"/>
      <c r="L28" s="31"/>
      <c r="M28" s="31"/>
      <c r="N28" s="31"/>
      <c r="O28" s="31"/>
      <c r="P28" s="31"/>
    </row>
    <row r="29" spans="2:16">
      <c r="B29" s="44"/>
      <c r="C29" s="44" t="s">
        <v>119</v>
      </c>
      <c r="D29" s="51">
        <v>1209.6768247102714</v>
      </c>
      <c r="E29" s="51">
        <v>1507.5537723598911</v>
      </c>
      <c r="F29" s="51">
        <v>935.82771210320175</v>
      </c>
      <c r="G29" s="51">
        <v>525.8128506647613</v>
      </c>
      <c r="H29" s="51">
        <v>782.53744233407633</v>
      </c>
      <c r="I29" s="51">
        <v>1312.9462803831423</v>
      </c>
      <c r="K29" s="31"/>
      <c r="L29" s="31"/>
      <c r="M29" s="31"/>
      <c r="N29" s="31"/>
      <c r="O29" s="31"/>
      <c r="P29" s="31"/>
    </row>
    <row r="30" spans="2:16">
      <c r="B30" s="44"/>
      <c r="C30" s="44" t="s">
        <v>120</v>
      </c>
      <c r="D30" s="51">
        <v>1209.9452625750628</v>
      </c>
      <c r="E30" s="51">
        <v>1508.6988177569742</v>
      </c>
      <c r="F30" s="51">
        <v>936.27503792942002</v>
      </c>
      <c r="G30" s="51">
        <v>526.03475890627237</v>
      </c>
      <c r="H30" s="51">
        <v>782.93943091696315</v>
      </c>
      <c r="I30" s="51">
        <v>1313.9691630950563</v>
      </c>
      <c r="K30" s="31"/>
      <c r="L30" s="31"/>
      <c r="M30" s="31"/>
      <c r="N30" s="31"/>
      <c r="O30" s="31"/>
      <c r="P30" s="31"/>
    </row>
    <row r="31" spans="2:16">
      <c r="B31" s="44"/>
      <c r="C31" s="44" t="s">
        <v>121</v>
      </c>
      <c r="D31" s="51">
        <v>1210.354523048702</v>
      </c>
      <c r="E31" s="51">
        <v>1510.0687520091215</v>
      </c>
      <c r="F31" s="51">
        <v>936.68093625275776</v>
      </c>
      <c r="G31" s="51">
        <v>526.62244373066596</v>
      </c>
      <c r="H31" s="51">
        <v>783.24866229620591</v>
      </c>
      <c r="I31" s="51">
        <v>1315.3128448909979</v>
      </c>
      <c r="K31" s="31"/>
      <c r="L31" s="31"/>
      <c r="M31" s="31"/>
      <c r="N31" s="31"/>
      <c r="O31" s="31"/>
      <c r="P31" s="31"/>
    </row>
    <row r="32" spans="2:16">
      <c r="B32" s="44"/>
      <c r="C32" s="44" t="s">
        <v>122</v>
      </c>
      <c r="D32" s="51">
        <v>1211.4832656138615</v>
      </c>
      <c r="E32" s="51">
        <v>1511.5063325022552</v>
      </c>
      <c r="F32" s="51">
        <v>937.18260168911979</v>
      </c>
      <c r="G32" s="51">
        <v>527.02267713730123</v>
      </c>
      <c r="H32" s="51">
        <v>784.25286722861642</v>
      </c>
      <c r="I32" s="51">
        <v>1316.693396078264</v>
      </c>
      <c r="K32" s="31"/>
      <c r="L32" s="31"/>
      <c r="M32" s="31"/>
      <c r="N32" s="31"/>
      <c r="O32" s="31"/>
      <c r="P32" s="31"/>
    </row>
    <row r="33" spans="2:17">
      <c r="B33" s="50"/>
      <c r="C33" s="44" t="s">
        <v>123</v>
      </c>
      <c r="D33" s="51">
        <v>1212.0732054486775</v>
      </c>
      <c r="E33" s="51">
        <v>1512.7330687638027</v>
      </c>
      <c r="F33" s="51">
        <v>937.56105432658819</v>
      </c>
      <c r="G33" s="51">
        <v>526.9311056607246</v>
      </c>
      <c r="H33" s="51">
        <v>784.95163453317332</v>
      </c>
      <c r="I33" s="51">
        <v>1317.7080299009392</v>
      </c>
      <c r="K33" s="31"/>
      <c r="L33" s="202"/>
      <c r="M33" s="202"/>
      <c r="N33" s="202"/>
      <c r="O33" s="202"/>
      <c r="P33" s="202"/>
      <c r="Q33" s="202"/>
    </row>
    <row r="34" spans="2:17">
      <c r="B34" s="44">
        <v>2026</v>
      </c>
      <c r="C34" s="47" t="s">
        <v>112</v>
      </c>
      <c r="D34" s="55">
        <v>1253.1816079340103</v>
      </c>
      <c r="E34" s="55">
        <v>1563.5613197451378</v>
      </c>
      <c r="F34" s="55">
        <v>971.91042942361025</v>
      </c>
      <c r="G34" s="55">
        <v>549.89237784367822</v>
      </c>
      <c r="H34" s="55">
        <v>818.29428397591823</v>
      </c>
      <c r="I34" s="55">
        <v>1363.3558277671361</v>
      </c>
      <c r="K34" s="31"/>
      <c r="L34" s="31"/>
      <c r="M34" s="31"/>
      <c r="N34" s="31"/>
      <c r="O34" s="31"/>
      <c r="P34" s="31"/>
    </row>
    <row r="35" spans="2:17">
      <c r="B35" s="44"/>
      <c r="C35" s="44" t="s">
        <v>113</v>
      </c>
      <c r="D35" s="51"/>
      <c r="E35" s="51"/>
      <c r="F35" s="51"/>
      <c r="G35" s="51"/>
      <c r="H35" s="51"/>
      <c r="I35" s="51"/>
      <c r="K35" s="31"/>
      <c r="L35" s="31"/>
      <c r="M35" s="31"/>
      <c r="N35" s="31"/>
      <c r="O35" s="31"/>
      <c r="P35" s="31"/>
    </row>
    <row r="36" spans="2:17">
      <c r="B36" s="44"/>
      <c r="C36" s="44" t="s">
        <v>114</v>
      </c>
      <c r="D36" s="51"/>
      <c r="E36" s="51"/>
      <c r="F36" s="51"/>
      <c r="G36" s="51"/>
      <c r="H36" s="51"/>
      <c r="I36" s="51"/>
      <c r="K36" s="31"/>
      <c r="L36" s="31"/>
      <c r="M36" s="31"/>
      <c r="N36" s="31"/>
      <c r="O36" s="31"/>
      <c r="P36" s="31"/>
    </row>
    <row r="37" spans="2:17">
      <c r="B37" s="44"/>
      <c r="C37" s="44" t="s">
        <v>115</v>
      </c>
      <c r="D37" s="51"/>
      <c r="E37" s="51"/>
      <c r="F37" s="51"/>
      <c r="G37" s="51"/>
      <c r="H37" s="51"/>
      <c r="I37" s="51"/>
      <c r="K37" s="31" cm="1">
        <f t="array" ref="K37">LOOKUP(2,1/(D32:D45&lt;&gt;""),D32:D45)</f>
        <v>1253.1816079340103</v>
      </c>
      <c r="L37" s="31" cm="1">
        <f t="array" ref="L37">LOOKUP(2,1/(E32:E45&lt;&gt;""),E32:E45)</f>
        <v>1563.5613197451378</v>
      </c>
      <c r="M37" s="31" cm="1">
        <f t="array" ref="M37">LOOKUP(2,1/(F32:F45&lt;&gt;""),F32:F45)</f>
        <v>971.91042942361025</v>
      </c>
      <c r="N37" s="31" cm="1">
        <f t="array" ref="N37">LOOKUP(2,1/(G32:G45&lt;&gt;""),G32:G45)</f>
        <v>549.89237784367822</v>
      </c>
      <c r="O37" s="31" cm="1">
        <f t="array" ref="O37">LOOKUP(2,1/(H32:H45&lt;&gt;""),H32:H45)</f>
        <v>818.29428397591823</v>
      </c>
      <c r="P37" s="31" cm="1">
        <f t="array" ref="P37">LOOKUP(2,1/(I32:I45&lt;&gt;""),I32:I45)</f>
        <v>1363.3558277671361</v>
      </c>
    </row>
    <row r="38" spans="2:17">
      <c r="B38" s="44"/>
      <c r="C38" s="44" t="s">
        <v>116</v>
      </c>
      <c r="D38" s="51"/>
      <c r="E38" s="51"/>
      <c r="F38" s="51"/>
      <c r="G38" s="51"/>
      <c r="H38" s="51"/>
      <c r="I38" s="51"/>
      <c r="K38" s="31"/>
      <c r="L38" s="31"/>
      <c r="M38" s="31"/>
      <c r="N38" s="31"/>
      <c r="O38" s="31"/>
      <c r="P38" s="31"/>
    </row>
    <row r="39" spans="2:17">
      <c r="B39" s="44"/>
      <c r="C39" s="44" t="s">
        <v>117</v>
      </c>
      <c r="D39" s="51"/>
      <c r="E39" s="51"/>
      <c r="F39" s="51"/>
      <c r="G39" s="51"/>
      <c r="H39" s="51"/>
      <c r="I39" s="51"/>
      <c r="K39" s="31"/>
      <c r="L39" s="31"/>
      <c r="M39" s="31"/>
      <c r="N39" s="31"/>
      <c r="O39" s="31"/>
      <c r="P39" s="31"/>
    </row>
    <row r="40" spans="2:17">
      <c r="B40" s="44"/>
      <c r="C40" s="44" t="s">
        <v>118</v>
      </c>
      <c r="D40" s="51"/>
      <c r="E40" s="51"/>
      <c r="F40" s="51"/>
      <c r="G40" s="51"/>
      <c r="H40" s="51"/>
      <c r="I40" s="51"/>
      <c r="K40" s="31"/>
      <c r="L40" s="31"/>
      <c r="M40" s="31"/>
      <c r="N40" s="31"/>
      <c r="O40" s="31"/>
      <c r="P40" s="31"/>
    </row>
    <row r="41" spans="2:17">
      <c r="B41" s="44"/>
      <c r="C41" s="44" t="s">
        <v>119</v>
      </c>
      <c r="D41" s="51"/>
      <c r="E41" s="51"/>
      <c r="F41" s="51"/>
      <c r="G41" s="51"/>
      <c r="H41" s="51"/>
      <c r="I41" s="51"/>
      <c r="K41" s="31"/>
      <c r="L41" s="31"/>
      <c r="M41" s="31"/>
      <c r="N41" s="31"/>
      <c r="O41" s="31"/>
      <c r="P41" s="31"/>
    </row>
    <row r="42" spans="2:17">
      <c r="B42" s="44"/>
      <c r="C42" s="44" t="s">
        <v>120</v>
      </c>
      <c r="D42" s="51"/>
      <c r="E42" s="51"/>
      <c r="F42" s="51"/>
      <c r="G42" s="51"/>
      <c r="H42" s="51"/>
      <c r="I42" s="51"/>
      <c r="K42" s="31"/>
      <c r="L42" s="31"/>
      <c r="M42" s="31"/>
      <c r="N42" s="31"/>
      <c r="O42" s="31"/>
      <c r="P42" s="31"/>
    </row>
    <row r="43" spans="2:17">
      <c r="B43" s="44"/>
      <c r="C43" s="44" t="s">
        <v>121</v>
      </c>
      <c r="D43" s="51"/>
      <c r="E43" s="51"/>
      <c r="F43" s="51"/>
      <c r="G43" s="51"/>
      <c r="H43" s="51"/>
      <c r="I43" s="51"/>
      <c r="K43" s="31"/>
      <c r="L43" s="31"/>
      <c r="M43" s="31"/>
      <c r="N43" s="31"/>
      <c r="O43" s="31"/>
      <c r="P43" s="31"/>
    </row>
    <row r="44" spans="2:17">
      <c r="B44" s="44"/>
      <c r="C44" s="44" t="s">
        <v>122</v>
      </c>
      <c r="D44" s="51"/>
      <c r="E44" s="51"/>
      <c r="F44" s="51"/>
      <c r="G44" s="51"/>
      <c r="H44" s="51"/>
      <c r="I44" s="51"/>
      <c r="K44" s="31"/>
      <c r="L44" s="31"/>
      <c r="M44" s="31"/>
      <c r="N44" s="31"/>
      <c r="O44" s="31"/>
      <c r="P44" s="31"/>
    </row>
    <row r="45" spans="2:17">
      <c r="B45" s="50"/>
      <c r="C45" s="44" t="s">
        <v>123</v>
      </c>
      <c r="D45" s="51"/>
      <c r="E45" s="51"/>
      <c r="F45" s="51"/>
      <c r="G45" s="51"/>
      <c r="H45" s="51"/>
      <c r="I45" s="51"/>
      <c r="K45" s="31"/>
      <c r="L45" s="202"/>
      <c r="M45" s="202"/>
      <c r="N45" s="202"/>
      <c r="O45" s="202"/>
      <c r="P45" s="202"/>
      <c r="Q45" s="202"/>
    </row>
    <row r="46" spans="2:17">
      <c r="B46" s="50"/>
      <c r="C46" s="44"/>
      <c r="D46" s="57"/>
      <c r="E46" s="57"/>
      <c r="F46" s="57"/>
      <c r="G46" s="57"/>
      <c r="H46" s="57"/>
      <c r="I46" s="57"/>
      <c r="K46" s="31"/>
      <c r="L46" s="31"/>
      <c r="M46" s="31"/>
      <c r="N46" s="31"/>
      <c r="O46" s="31"/>
      <c r="P46" s="31"/>
    </row>
    <row r="47" spans="2:17">
      <c r="B47" s="44"/>
      <c r="C47" s="44"/>
      <c r="D47" s="418" t="s">
        <v>125</v>
      </c>
      <c r="E47" s="418"/>
      <c r="F47" s="418"/>
      <c r="G47" s="418"/>
      <c r="H47" s="418"/>
      <c r="I47" s="418"/>
      <c r="K47" s="31"/>
      <c r="L47" s="31"/>
      <c r="M47" s="31"/>
      <c r="N47" s="31"/>
      <c r="O47" s="31"/>
      <c r="P47" s="31"/>
    </row>
    <row r="48" spans="2:17">
      <c r="B48" s="44">
        <v>2010</v>
      </c>
      <c r="C48" s="44" t="s">
        <v>123</v>
      </c>
      <c r="D48" s="51">
        <v>2.1742639544057196</v>
      </c>
      <c r="E48" s="51">
        <v>3.5854194921367322</v>
      </c>
      <c r="F48" s="51">
        <v>3.2084438878145383</v>
      </c>
      <c r="G48" s="51">
        <v>2.8985024455060904</v>
      </c>
      <c r="H48" s="51">
        <v>2.8228685702079925</v>
      </c>
      <c r="I48" s="51">
        <v>3.4175092207132662</v>
      </c>
      <c r="K48" s="31"/>
      <c r="L48" s="31"/>
      <c r="M48" s="31"/>
      <c r="N48" s="31"/>
      <c r="O48" s="31"/>
      <c r="P48" s="31"/>
    </row>
    <row r="49" spans="2:42">
      <c r="B49" s="44">
        <v>2011</v>
      </c>
      <c r="C49" s="44" t="s">
        <v>123</v>
      </c>
      <c r="D49" s="51">
        <v>2.2479446059370467</v>
      </c>
      <c r="E49" s="51">
        <v>3.4387158957957631</v>
      </c>
      <c r="F49" s="51">
        <v>2.541844004498639</v>
      </c>
      <c r="G49" s="51">
        <v>2.636166722126454</v>
      </c>
      <c r="H49" s="51">
        <v>2.5075464158243799</v>
      </c>
      <c r="I49" s="51">
        <v>3.1842859878493002</v>
      </c>
      <c r="K49" s="31"/>
      <c r="L49" s="31"/>
      <c r="M49" s="31"/>
      <c r="N49" s="31"/>
      <c r="O49" s="31"/>
      <c r="P49" s="31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2:42">
      <c r="B50" s="44">
        <v>2012</v>
      </c>
      <c r="C50" s="44" t="s">
        <v>123</v>
      </c>
      <c r="D50" s="52">
        <v>2.0332525532994916</v>
      </c>
      <c r="E50" s="52">
        <v>3.5042459164357442</v>
      </c>
      <c r="F50" s="52">
        <v>2.5728324726469909</v>
      </c>
      <c r="G50" s="52">
        <v>1.3766870777958573</v>
      </c>
      <c r="H50" s="52">
        <v>3.0746674592396994</v>
      </c>
      <c r="I50" s="52">
        <v>3.1339970747441104</v>
      </c>
      <c r="K50" s="31"/>
      <c r="L50" s="31"/>
      <c r="M50" s="31"/>
      <c r="N50" s="31"/>
      <c r="O50" s="31"/>
      <c r="P50" s="31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2:42">
      <c r="B51" s="44">
        <v>2013</v>
      </c>
      <c r="C51" s="44" t="s">
        <v>123</v>
      </c>
      <c r="D51" s="51">
        <v>2.1785494471202815</v>
      </c>
      <c r="E51" s="51">
        <v>3.3566967647270074</v>
      </c>
      <c r="F51" s="51">
        <v>2.6308729774710882</v>
      </c>
      <c r="G51" s="51">
        <v>1.1983036603954389</v>
      </c>
      <c r="H51" s="51">
        <v>3.1919073016283939</v>
      </c>
      <c r="I51" s="51">
        <v>3.0773566068296843</v>
      </c>
      <c r="K51" s="31"/>
      <c r="L51" s="31"/>
      <c r="M51" s="31"/>
      <c r="N51" s="31"/>
      <c r="O51" s="31"/>
      <c r="P51" s="31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</row>
    <row r="52" spans="2:42">
      <c r="B52" s="44">
        <v>2014</v>
      </c>
      <c r="C52" s="44" t="s">
        <v>123</v>
      </c>
      <c r="D52" s="51">
        <v>0.86997773371475517</v>
      </c>
      <c r="E52" s="51">
        <v>2.0463949710716189</v>
      </c>
      <c r="F52" s="51">
        <v>1.0264864773547711</v>
      </c>
      <c r="G52" s="51">
        <v>-0.45326402990586434</v>
      </c>
      <c r="H52" s="51">
        <v>1.4067500954664913</v>
      </c>
      <c r="I52" s="51">
        <v>1.6853855129929318</v>
      </c>
      <c r="K52" s="31"/>
      <c r="L52" s="31"/>
      <c r="M52" s="31"/>
      <c r="N52" s="31"/>
      <c r="O52" s="31"/>
      <c r="P52" s="31"/>
    </row>
    <row r="53" spans="2:42">
      <c r="B53" s="44">
        <v>2015</v>
      </c>
      <c r="C53" s="44" t="s">
        <v>123</v>
      </c>
      <c r="D53" s="51">
        <v>0.74839855482207174</v>
      </c>
      <c r="E53" s="51">
        <v>2.1679789922961712</v>
      </c>
      <c r="F53" s="51">
        <v>1.0569692881672532</v>
      </c>
      <c r="G53" s="51">
        <v>1.0668938684582185</v>
      </c>
      <c r="H53" s="51">
        <v>1.8961949950916823</v>
      </c>
      <c r="I53" s="51">
        <v>1.8941346863832864</v>
      </c>
      <c r="K53" s="31"/>
      <c r="L53" s="31"/>
      <c r="M53" s="31"/>
      <c r="N53" s="31"/>
      <c r="O53" s="31"/>
      <c r="P53" s="31"/>
    </row>
    <row r="54" spans="2:42">
      <c r="B54" s="44">
        <v>2016</v>
      </c>
      <c r="C54" s="44" t="s">
        <v>123</v>
      </c>
      <c r="D54" s="51">
        <v>0.70090235508939447</v>
      </c>
      <c r="E54" s="51">
        <v>2.0678201807531771</v>
      </c>
      <c r="F54" s="51">
        <v>1.2888933212321652</v>
      </c>
      <c r="G54" s="51">
        <v>1.2068441835092036</v>
      </c>
      <c r="H54" s="51">
        <v>1.5437279000681814</v>
      </c>
      <c r="I54" s="51">
        <v>1.9160203176220136</v>
      </c>
      <c r="K54" s="31"/>
      <c r="L54" s="31"/>
      <c r="M54" s="31"/>
      <c r="N54" s="31"/>
      <c r="O54" s="31"/>
      <c r="P54" s="31"/>
    </row>
    <row r="55" spans="2:42">
      <c r="B55" s="44">
        <v>2017</v>
      </c>
      <c r="C55" s="44" t="s">
        <v>123</v>
      </c>
      <c r="D55" s="51">
        <v>0.58889137491855426</v>
      </c>
      <c r="E55" s="51">
        <v>1.9207353033274588</v>
      </c>
      <c r="F55" s="51">
        <v>1.2948805188622181</v>
      </c>
      <c r="G55" s="51">
        <v>1.231930917614954</v>
      </c>
      <c r="H55" s="51">
        <v>1.8466302848462846</v>
      </c>
      <c r="I55" s="51">
        <v>1.8262499388099984</v>
      </c>
      <c r="K55" s="31"/>
      <c r="L55" s="31"/>
      <c r="M55" s="31"/>
      <c r="N55" s="31"/>
      <c r="O55" s="31"/>
      <c r="P55" s="31"/>
    </row>
    <row r="56" spans="2:42">
      <c r="B56" s="44">
        <v>2018</v>
      </c>
      <c r="C56" s="44" t="s">
        <v>123</v>
      </c>
      <c r="D56" s="51">
        <v>1.7911768704562014</v>
      </c>
      <c r="E56" s="51">
        <v>3.4061196333973198</v>
      </c>
      <c r="F56" s="51">
        <v>4.8935021934644274</v>
      </c>
      <c r="G56" s="51">
        <v>3.2391293304118607</v>
      </c>
      <c r="H56" s="51">
        <v>3.7169989295475103</v>
      </c>
      <c r="I56" s="51">
        <v>3.6805872429081399</v>
      </c>
      <c r="K56" s="31"/>
      <c r="L56" s="31"/>
      <c r="M56" s="31"/>
      <c r="N56" s="31"/>
      <c r="O56" s="31"/>
      <c r="P56" s="31"/>
    </row>
    <row r="57" spans="2:42">
      <c r="B57" s="44">
        <v>2019</v>
      </c>
      <c r="C57" s="44" t="s">
        <v>123</v>
      </c>
      <c r="D57" s="51">
        <v>2.5664763278633762</v>
      </c>
      <c r="E57" s="51">
        <v>3.2563740748494663</v>
      </c>
      <c r="F57" s="51">
        <v>4.995514762415465</v>
      </c>
      <c r="G57" s="51">
        <v>3.0866877454988728</v>
      </c>
      <c r="H57" s="51">
        <v>3.7322611955504126</v>
      </c>
      <c r="I57" s="51">
        <v>3.6188596279576268</v>
      </c>
      <c r="K57" s="31"/>
      <c r="L57" s="31"/>
      <c r="M57" s="31"/>
      <c r="N57" s="31"/>
      <c r="O57" s="31"/>
      <c r="P57" s="31"/>
    </row>
    <row r="58" spans="2:42">
      <c r="B58" s="44">
        <v>2020</v>
      </c>
      <c r="C58" s="44" t="s">
        <v>123</v>
      </c>
      <c r="D58" s="51">
        <v>0.69012849628857786</v>
      </c>
      <c r="E58" s="51">
        <v>2.3354869023602731</v>
      </c>
      <c r="F58" s="51">
        <v>2.0479606667086703</v>
      </c>
      <c r="G58" s="51">
        <v>1.5937314978782924</v>
      </c>
      <c r="H58" s="51">
        <v>2.6466986999275077</v>
      </c>
      <c r="I58" s="51">
        <v>2.2303987653552682</v>
      </c>
      <c r="K58" s="31"/>
      <c r="L58" s="31"/>
      <c r="M58" s="31"/>
      <c r="N58" s="31"/>
      <c r="O58" s="31"/>
      <c r="P58" s="31"/>
    </row>
    <row r="59" spans="2:42">
      <c r="B59" s="44">
        <v>2021</v>
      </c>
      <c r="C59" s="44" t="s">
        <v>123</v>
      </c>
      <c r="D59" s="51">
        <v>0.94785611592616004</v>
      </c>
      <c r="E59" s="51">
        <v>2.2140753052331652</v>
      </c>
      <c r="F59" s="51">
        <v>1.8381312908909653</v>
      </c>
      <c r="G59" s="51">
        <v>1.5507836263288111</v>
      </c>
      <c r="H59" s="51">
        <v>1.876656502092322</v>
      </c>
      <c r="I59" s="51">
        <v>2.1192714344812069</v>
      </c>
      <c r="K59" s="31"/>
      <c r="L59" s="31"/>
      <c r="M59" s="31"/>
      <c r="N59" s="31"/>
      <c r="O59" s="31"/>
      <c r="P59" s="31"/>
    </row>
    <row r="60" spans="2:42">
      <c r="B60" s="44">
        <v>2022</v>
      </c>
      <c r="C60" s="44" t="s">
        <v>123</v>
      </c>
      <c r="D60" s="51">
        <v>4.0251535986359332</v>
      </c>
      <c r="E60" s="51">
        <v>5.3188586100338719</v>
      </c>
      <c r="F60" s="51">
        <v>5.2007252765447154</v>
      </c>
      <c r="G60" s="51">
        <v>5.0277115908344383</v>
      </c>
      <c r="H60" s="51">
        <v>5.9085130886098902</v>
      </c>
      <c r="I60" s="51">
        <v>5.322000256006576</v>
      </c>
      <c r="K60" s="31"/>
      <c r="L60" s="31"/>
      <c r="M60" s="31"/>
      <c r="N60" s="31"/>
      <c r="O60" s="31"/>
      <c r="P60" s="31"/>
    </row>
    <row r="61" spans="2:42">
      <c r="B61" s="44">
        <v>2023</v>
      </c>
      <c r="C61" s="44" t="s">
        <v>123</v>
      </c>
      <c r="D61" s="51">
        <v>7.9731043191786588</v>
      </c>
      <c r="E61" s="51">
        <v>9.4140485326357002</v>
      </c>
      <c r="F61" s="51">
        <v>9.3403759138920073</v>
      </c>
      <c r="G61" s="51">
        <v>9.1388018143699234</v>
      </c>
      <c r="H61" s="51">
        <v>10.036931265129279</v>
      </c>
      <c r="I61" s="51">
        <v>9.479664512355356</v>
      </c>
      <c r="K61" s="31"/>
      <c r="L61" s="31"/>
      <c r="M61" s="31"/>
      <c r="N61" s="31"/>
      <c r="O61" s="31"/>
      <c r="P61" s="31"/>
    </row>
    <row r="62" spans="2:42">
      <c r="B62" s="44">
        <v>2024</v>
      </c>
      <c r="C62" s="44" t="s">
        <v>123</v>
      </c>
      <c r="D62" s="51">
        <v>4.385733029358363</v>
      </c>
      <c r="E62" s="51">
        <v>5.1852947234727775</v>
      </c>
      <c r="F62" s="51">
        <v>5.2140210535651876</v>
      </c>
      <c r="G62" s="51">
        <v>4.9475375874231897</v>
      </c>
      <c r="H62" s="51">
        <v>5.6661654110016446</v>
      </c>
      <c r="I62" s="51">
        <v>5.2764923280191445</v>
      </c>
      <c r="K62" s="31"/>
      <c r="L62" s="31"/>
      <c r="M62" s="31"/>
      <c r="N62" s="31"/>
      <c r="O62" s="31"/>
      <c r="P62" s="31"/>
    </row>
    <row r="63" spans="2:42">
      <c r="B63" s="44"/>
      <c r="C63" s="44"/>
      <c r="D63" s="51"/>
      <c r="E63" s="51"/>
      <c r="F63" s="51"/>
      <c r="G63" s="51"/>
      <c r="H63" s="51"/>
      <c r="I63" s="51"/>
      <c r="K63" s="31"/>
      <c r="L63" s="31"/>
      <c r="M63" s="31"/>
      <c r="N63" s="31"/>
      <c r="O63" s="31"/>
      <c r="P63" s="31"/>
    </row>
    <row r="64" spans="2:42">
      <c r="B64" s="44">
        <v>2025</v>
      </c>
      <c r="C64" s="44" t="s">
        <v>112</v>
      </c>
      <c r="D64" s="51">
        <v>3.7474213101294174</v>
      </c>
      <c r="E64" s="51">
        <v>4.3949282423421332</v>
      </c>
      <c r="F64" s="51">
        <v>4.4555672452681216</v>
      </c>
      <c r="G64" s="51">
        <v>4.597380214364799</v>
      </c>
      <c r="H64" s="51">
        <v>5.2666570271796553</v>
      </c>
      <c r="I64" s="51">
        <v>4.5007814785766209</v>
      </c>
      <c r="K64" s="31"/>
      <c r="L64" s="31"/>
      <c r="M64" s="31"/>
      <c r="N64" s="31"/>
      <c r="O64" s="31"/>
      <c r="P64" s="31"/>
    </row>
    <row r="65" spans="2:16">
      <c r="B65" s="44"/>
      <c r="C65" s="44" t="s">
        <v>113</v>
      </c>
      <c r="D65" s="51">
        <v>3.7919160396934881</v>
      </c>
      <c r="E65" s="51">
        <v>4.4207563941436323</v>
      </c>
      <c r="F65" s="51">
        <v>4.400303440848008</v>
      </c>
      <c r="G65" s="51">
        <v>4.6195165452876497</v>
      </c>
      <c r="H65" s="51">
        <v>5.306125071877954</v>
      </c>
      <c r="I65" s="51">
        <v>4.5146672251064501</v>
      </c>
      <c r="K65" s="31"/>
      <c r="L65" s="31"/>
      <c r="M65" s="31"/>
      <c r="N65" s="31"/>
      <c r="O65" s="31"/>
      <c r="P65" s="31"/>
    </row>
    <row r="66" spans="2:16">
      <c r="B66" s="44"/>
      <c r="C66" s="44" t="s">
        <v>114</v>
      </c>
      <c r="D66" s="51">
        <v>3.8642713048186561</v>
      </c>
      <c r="E66" s="51">
        <v>4.4470260724330579</v>
      </c>
      <c r="F66" s="51">
        <v>4.3577710022452809</v>
      </c>
      <c r="G66" s="51">
        <v>4.6371987373689194</v>
      </c>
      <c r="H66" s="51">
        <v>5.3586963473729821</v>
      </c>
      <c r="I66" s="51">
        <v>4.5295052339364705</v>
      </c>
      <c r="K66" s="31"/>
      <c r="L66" s="31"/>
      <c r="M66" s="31"/>
      <c r="N66" s="31"/>
      <c r="O66" s="31"/>
      <c r="P66" s="31"/>
    </row>
    <row r="67" spans="2:16">
      <c r="B67" s="44"/>
      <c r="C67" s="44" t="s">
        <v>115</v>
      </c>
      <c r="D67" s="51">
        <v>3.9910465045541743</v>
      </c>
      <c r="E67" s="51">
        <v>4.4610111596895319</v>
      </c>
      <c r="F67" s="51">
        <v>4.3232434111437845</v>
      </c>
      <c r="G67" s="51">
        <v>4.6346189674061344</v>
      </c>
      <c r="H67" s="51">
        <v>5.3883110310237292</v>
      </c>
      <c r="I67" s="51">
        <v>4.5320289182016804</v>
      </c>
      <c r="K67" s="31"/>
      <c r="L67" s="31"/>
      <c r="M67" s="31"/>
      <c r="N67" s="31"/>
      <c r="O67" s="31"/>
      <c r="P67" s="31"/>
    </row>
    <row r="68" spans="2:16">
      <c r="B68" s="44"/>
      <c r="C68" s="44" t="s">
        <v>116</v>
      </c>
      <c r="D68" s="51">
        <v>3.9883054619816338</v>
      </c>
      <c r="E68" s="51">
        <v>4.4431171189131202</v>
      </c>
      <c r="F68" s="51">
        <v>4.2895286314047709</v>
      </c>
      <c r="G68" s="51">
        <v>4.6376758681286878</v>
      </c>
      <c r="H68" s="51">
        <v>5.4393047314056142</v>
      </c>
      <c r="I68" s="51">
        <v>4.5198233849695013</v>
      </c>
      <c r="K68" s="31"/>
      <c r="L68" s="31"/>
      <c r="M68" s="31"/>
      <c r="N68" s="31"/>
      <c r="O68" s="31"/>
      <c r="P68" s="31"/>
    </row>
    <row r="69" spans="2:16">
      <c r="B69" s="44"/>
      <c r="C69" s="44" t="s">
        <v>117</v>
      </c>
      <c r="D69" s="51">
        <v>3.9624830081018914</v>
      </c>
      <c r="E69" s="51">
        <v>4.4466380023734819</v>
      </c>
      <c r="F69" s="51">
        <v>4.2911958585833521</v>
      </c>
      <c r="G69" s="51">
        <v>4.6320672622691017</v>
      </c>
      <c r="H69" s="51">
        <v>5.4227105593252611</v>
      </c>
      <c r="I69" s="51">
        <v>4.525857453718185</v>
      </c>
      <c r="K69" s="31"/>
      <c r="L69" s="31"/>
      <c r="M69" s="31"/>
      <c r="N69" s="31"/>
      <c r="O69" s="31"/>
      <c r="P69" s="31"/>
    </row>
    <row r="70" spans="2:16">
      <c r="B70" s="44"/>
      <c r="C70" s="44" t="s">
        <v>118</v>
      </c>
      <c r="D70" s="51">
        <v>3.9603266799903114</v>
      </c>
      <c r="E70" s="51">
        <v>4.3896887921584193</v>
      </c>
      <c r="F70" s="51">
        <v>4.2939042030048613</v>
      </c>
      <c r="G70" s="51">
        <v>4.6322985683566964</v>
      </c>
      <c r="H70" s="51">
        <v>5.4755700291417631</v>
      </c>
      <c r="I70" s="51">
        <v>4.4796664795823782</v>
      </c>
      <c r="K70" s="31"/>
      <c r="L70" s="31"/>
      <c r="M70" s="31"/>
      <c r="N70" s="31"/>
      <c r="O70" s="31"/>
      <c r="P70" s="31"/>
    </row>
    <row r="71" spans="2:16">
      <c r="B71" s="44"/>
      <c r="C71" s="44" t="s">
        <v>119</v>
      </c>
      <c r="D71" s="51">
        <v>3.9890676809210213</v>
      </c>
      <c r="E71" s="51">
        <v>4.3814729391757901</v>
      </c>
      <c r="F71" s="51">
        <v>4.287595754703255</v>
      </c>
      <c r="G71" s="51">
        <v>4.6483904028406187</v>
      </c>
      <c r="H71" s="51">
        <v>5.4551436453657454</v>
      </c>
      <c r="I71" s="51">
        <v>4.4757192763172249</v>
      </c>
      <c r="K71" s="202"/>
      <c r="L71" s="202"/>
      <c r="M71" s="202"/>
      <c r="N71" s="202"/>
      <c r="O71" s="202"/>
      <c r="P71" s="202"/>
    </row>
    <row r="72" spans="2:16">
      <c r="B72" s="44"/>
      <c r="C72" s="44" t="s">
        <v>120</v>
      </c>
      <c r="D72" s="51">
        <v>3.9428767389100727</v>
      </c>
      <c r="E72" s="51">
        <v>4.354034443431809</v>
      </c>
      <c r="F72" s="51">
        <v>4.2798868613581398</v>
      </c>
      <c r="G72" s="51">
        <v>4.6613505828262403</v>
      </c>
      <c r="H72" s="51">
        <v>5.3494388437155038</v>
      </c>
      <c r="I72" s="51">
        <v>4.4456900132002319</v>
      </c>
      <c r="K72" s="202"/>
      <c r="L72" s="202"/>
      <c r="M72" s="202"/>
      <c r="N72" s="202"/>
      <c r="O72" s="202"/>
      <c r="P72" s="202"/>
    </row>
    <row r="73" spans="2:16">
      <c r="B73" s="44"/>
      <c r="C73" s="44" t="s">
        <v>121</v>
      </c>
      <c r="D73" s="51">
        <v>3.9126787124277085</v>
      </c>
      <c r="E73" s="51">
        <v>4.3329446982656838</v>
      </c>
      <c r="F73" s="51">
        <v>4.2684077921301355</v>
      </c>
      <c r="G73" s="51">
        <v>4.6953381708798814</v>
      </c>
      <c r="H73" s="51">
        <v>5.2652818380055422</v>
      </c>
      <c r="I73" s="51">
        <v>4.4276179316922182</v>
      </c>
      <c r="K73" s="31"/>
      <c r="L73" s="31"/>
      <c r="M73" s="31"/>
      <c r="N73" s="31"/>
      <c r="O73" s="31"/>
      <c r="P73" s="31"/>
    </row>
    <row r="74" spans="2:16">
      <c r="B74" s="44"/>
      <c r="C74" s="44" t="s">
        <v>122</v>
      </c>
      <c r="D74" s="51">
        <v>3.9368359343679105</v>
      </c>
      <c r="E74" s="51">
        <v>4.3304711989397671</v>
      </c>
      <c r="F74" s="51">
        <v>4.2685443520736888</v>
      </c>
      <c r="G74" s="51">
        <v>4.7137370991471528</v>
      </c>
      <c r="H74" s="51">
        <v>5.2831928298319841</v>
      </c>
      <c r="I74" s="51">
        <v>4.422736784920267</v>
      </c>
      <c r="K74" s="31"/>
      <c r="L74" s="31"/>
      <c r="M74" s="31"/>
      <c r="N74" s="31"/>
      <c r="O74" s="31"/>
      <c r="P74" s="31"/>
    </row>
    <row r="75" spans="2:16">
      <c r="B75" s="44"/>
      <c r="C75" s="44" t="s">
        <v>123</v>
      </c>
      <c r="D75" s="51">
        <v>3.9517473494308009</v>
      </c>
      <c r="E75" s="51">
        <v>4.336321061696724</v>
      </c>
      <c r="F75" s="51">
        <v>4.2606348492760793</v>
      </c>
      <c r="G75" s="51">
        <v>4.6911890029881498</v>
      </c>
      <c r="H75" s="51">
        <v>5.2321130263442095</v>
      </c>
      <c r="I75" s="51">
        <v>4.4224138795445844</v>
      </c>
      <c r="K75" s="31"/>
      <c r="L75" s="31"/>
      <c r="M75" s="31"/>
      <c r="N75" s="31"/>
      <c r="O75" s="31"/>
      <c r="P75" s="31"/>
    </row>
    <row r="76" spans="2:16">
      <c r="B76" s="44">
        <v>2026</v>
      </c>
      <c r="C76" s="47" t="s">
        <v>112</v>
      </c>
      <c r="D76" s="55">
        <v>4.0021714339398162</v>
      </c>
      <c r="E76" s="55">
        <v>4.3803002939745372</v>
      </c>
      <c r="F76" s="55">
        <v>4.3348445078457809</v>
      </c>
      <c r="G76" s="55">
        <v>5.0148571873268599</v>
      </c>
      <c r="H76" s="55">
        <v>5.4916619210083617</v>
      </c>
      <c r="I76" s="55">
        <v>4.489663744579997</v>
      </c>
      <c r="K76" s="31"/>
      <c r="L76" s="31"/>
      <c r="M76" s="31"/>
      <c r="N76" s="31"/>
      <c r="O76" s="31"/>
      <c r="P76" s="31"/>
    </row>
    <row r="77" spans="2:16">
      <c r="B77" s="44"/>
      <c r="C77" s="44" t="s">
        <v>113</v>
      </c>
      <c r="D77" s="51"/>
      <c r="E77" s="51"/>
      <c r="F77" s="51"/>
      <c r="G77" s="51"/>
      <c r="H77" s="51"/>
      <c r="I77" s="51"/>
      <c r="K77" s="31"/>
      <c r="L77" s="31"/>
      <c r="M77" s="31"/>
      <c r="N77" s="31"/>
      <c r="O77" s="31"/>
      <c r="P77" s="31"/>
    </row>
    <row r="78" spans="2:16">
      <c r="B78" s="44"/>
      <c r="C78" s="44" t="s">
        <v>114</v>
      </c>
      <c r="D78" s="51"/>
      <c r="E78" s="51"/>
      <c r="F78" s="51"/>
      <c r="G78" s="51"/>
      <c r="H78" s="51"/>
      <c r="I78" s="51"/>
      <c r="K78" s="31"/>
      <c r="L78" s="31"/>
      <c r="M78" s="31"/>
      <c r="N78" s="31"/>
      <c r="O78" s="31"/>
      <c r="P78" s="31"/>
    </row>
    <row r="79" spans="2:16">
      <c r="B79" s="44"/>
      <c r="C79" s="44" t="s">
        <v>115</v>
      </c>
      <c r="D79" s="51"/>
      <c r="E79" s="51"/>
      <c r="F79" s="51"/>
      <c r="G79" s="51"/>
      <c r="H79" s="51"/>
      <c r="I79" s="51"/>
      <c r="K79" s="31"/>
      <c r="L79" s="31"/>
      <c r="M79" s="31"/>
      <c r="N79" s="31"/>
      <c r="O79" s="31"/>
      <c r="P79" s="31"/>
    </row>
    <row r="80" spans="2:16">
      <c r="B80" s="44"/>
      <c r="C80" s="44" t="s">
        <v>116</v>
      </c>
      <c r="D80" s="51"/>
      <c r="E80" s="51"/>
      <c r="F80" s="51"/>
      <c r="G80" s="51"/>
      <c r="H80" s="51"/>
      <c r="I80" s="51"/>
      <c r="K80" s="31"/>
      <c r="L80" s="31"/>
      <c r="M80" s="31"/>
      <c r="N80" s="31"/>
      <c r="O80" s="31"/>
      <c r="P80" s="31"/>
    </row>
    <row r="81" spans="2:16">
      <c r="B81" s="44"/>
      <c r="C81" s="44" t="s">
        <v>117</v>
      </c>
      <c r="D81" s="51"/>
      <c r="E81" s="51"/>
      <c r="F81" s="51"/>
      <c r="G81" s="51"/>
      <c r="H81" s="51"/>
      <c r="I81" s="51"/>
      <c r="K81" s="31"/>
      <c r="L81" s="31"/>
      <c r="M81" s="31"/>
      <c r="N81" s="31"/>
      <c r="O81" s="31"/>
      <c r="P81" s="31"/>
    </row>
    <row r="82" spans="2:16">
      <c r="B82" s="44"/>
      <c r="C82" s="44" t="s">
        <v>118</v>
      </c>
      <c r="D82" s="51"/>
      <c r="E82" s="51"/>
      <c r="F82" s="51"/>
      <c r="G82" s="51"/>
      <c r="H82" s="51"/>
      <c r="I82" s="51"/>
      <c r="K82" s="31"/>
      <c r="L82" s="31"/>
      <c r="M82" s="31"/>
      <c r="N82" s="31"/>
      <c r="O82" s="31"/>
      <c r="P82" s="31"/>
    </row>
    <row r="83" spans="2:16">
      <c r="B83" s="44"/>
      <c r="C83" s="44" t="s">
        <v>119</v>
      </c>
      <c r="D83" s="51"/>
      <c r="E83" s="51"/>
      <c r="F83" s="51"/>
      <c r="G83" s="51"/>
      <c r="H83" s="51"/>
      <c r="I83" s="51"/>
      <c r="K83" s="202"/>
      <c r="L83" s="202"/>
      <c r="M83" s="202"/>
      <c r="N83" s="202"/>
      <c r="O83" s="202"/>
      <c r="P83" s="202"/>
    </row>
    <row r="84" spans="2:16">
      <c r="B84" s="44"/>
      <c r="C84" s="44" t="s">
        <v>120</v>
      </c>
      <c r="D84" s="51"/>
      <c r="E84" s="51"/>
      <c r="F84" s="51"/>
      <c r="G84" s="51"/>
      <c r="H84" s="51"/>
      <c r="I84" s="51"/>
      <c r="K84" s="202"/>
      <c r="L84" s="202"/>
      <c r="M84" s="202"/>
      <c r="N84" s="202"/>
      <c r="O84" s="202"/>
      <c r="P84" s="202"/>
    </row>
    <row r="85" spans="2:16">
      <c r="B85" s="44"/>
      <c r="C85" s="44" t="s">
        <v>121</v>
      </c>
      <c r="D85" s="51"/>
      <c r="E85" s="51"/>
      <c r="F85" s="51"/>
      <c r="G85" s="51"/>
      <c r="H85" s="51"/>
      <c r="I85" s="51"/>
      <c r="K85" s="31"/>
      <c r="L85" s="31"/>
      <c r="M85" s="31"/>
      <c r="N85" s="31"/>
      <c r="O85" s="31"/>
      <c r="P85" s="31"/>
    </row>
    <row r="86" spans="2:16">
      <c r="B86" s="44"/>
      <c r="C86" s="44" t="s">
        <v>122</v>
      </c>
      <c r="D86" s="51"/>
      <c r="E86" s="51"/>
      <c r="F86" s="51"/>
      <c r="G86" s="51"/>
      <c r="H86" s="51"/>
      <c r="I86" s="51"/>
      <c r="K86" s="31"/>
      <c r="L86" s="31"/>
      <c r="M86" s="31"/>
      <c r="N86" s="31"/>
      <c r="O86" s="31"/>
      <c r="P86" s="31"/>
    </row>
    <row r="87" spans="2:16">
      <c r="B87" s="44"/>
      <c r="C87" s="44" t="s">
        <v>123</v>
      </c>
      <c r="D87" s="51"/>
      <c r="E87" s="51"/>
      <c r="F87" s="51"/>
      <c r="G87" s="51"/>
      <c r="H87" s="51"/>
      <c r="I87" s="51"/>
      <c r="K87" s="31"/>
      <c r="L87" s="31"/>
      <c r="M87" s="31"/>
      <c r="N87" s="31"/>
      <c r="O87" s="31"/>
      <c r="P87" s="31"/>
    </row>
    <row r="88" spans="2:16">
      <c r="B88" s="44"/>
      <c r="C88" s="44"/>
      <c r="D88" s="52"/>
      <c r="E88" s="52"/>
      <c r="F88" s="52"/>
      <c r="G88" s="52"/>
      <c r="H88" s="52"/>
      <c r="I88" s="52"/>
      <c r="K88" s="34"/>
      <c r="L88" s="34"/>
      <c r="M88" s="34"/>
      <c r="N88" s="34"/>
      <c r="O88" s="34"/>
      <c r="P88" s="34"/>
    </row>
    <row r="89" spans="2:16" ht="18">
      <c r="B89" s="26" t="s">
        <v>213</v>
      </c>
      <c r="D89" s="31"/>
      <c r="E89" s="31"/>
      <c r="F89" s="31"/>
      <c r="G89" s="31"/>
      <c r="H89" s="31"/>
      <c r="I89" s="31"/>
    </row>
    <row r="90" spans="2:16">
      <c r="C90" s="548"/>
      <c r="D90" s="529"/>
      <c r="E90" s="529"/>
      <c r="F90" s="529"/>
      <c r="G90" s="529"/>
      <c r="H90" s="529"/>
      <c r="I90" s="529"/>
    </row>
    <row r="91" spans="2:16" ht="18.75">
      <c r="B91" s="41"/>
      <c r="C91" s="42"/>
      <c r="D91" s="42"/>
      <c r="E91" s="42"/>
      <c r="F91" s="42"/>
      <c r="G91" s="42"/>
      <c r="H91" s="42"/>
      <c r="I91" s="42"/>
    </row>
  </sheetData>
  <mergeCells count="1">
    <mergeCell ref="C90:I90"/>
  </mergeCells>
  <hyperlinks>
    <hyperlink ref="R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7" activePane="bottomLeft" state="frozen"/>
      <selection activeCell="Q29" sqref="Q29"/>
      <selection pane="bottomLeft" activeCell="J11" sqref="J11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555" t="s">
        <v>33</v>
      </c>
      <c r="C1" s="556"/>
      <c r="D1" s="556"/>
      <c r="E1" s="556"/>
      <c r="F1" s="556"/>
      <c r="G1" s="556"/>
    </row>
    <row r="3" spans="1:138" ht="18.75">
      <c r="B3" s="248" t="s">
        <v>233</v>
      </c>
      <c r="C3" s="249"/>
      <c r="D3" s="249"/>
      <c r="E3" s="249"/>
      <c r="F3" s="249"/>
      <c r="G3" s="249"/>
      <c r="K3" s="7" t="s">
        <v>168</v>
      </c>
    </row>
    <row r="4" spans="1:138" ht="23.65" customHeight="1">
      <c r="A4" s="250"/>
      <c r="B4" s="557" t="s">
        <v>41</v>
      </c>
      <c r="C4" s="559" t="s">
        <v>40</v>
      </c>
      <c r="D4" s="560"/>
      <c r="E4" s="251" t="s">
        <v>34</v>
      </c>
      <c r="F4" s="251"/>
      <c r="G4" s="251"/>
    </row>
    <row r="5" spans="1:138" ht="18.600000000000001" customHeight="1">
      <c r="A5" s="250"/>
      <c r="B5" s="558"/>
      <c r="C5" s="252" t="s">
        <v>7</v>
      </c>
      <c r="D5" s="252" t="s">
        <v>32</v>
      </c>
      <c r="E5" s="452" t="s">
        <v>4</v>
      </c>
      <c r="F5" s="453" t="s">
        <v>3</v>
      </c>
      <c r="G5" s="253" t="s">
        <v>6</v>
      </c>
      <c r="J5" s="59"/>
      <c r="K5" s="60"/>
      <c r="L5" s="59"/>
      <c r="M5" s="61"/>
      <c r="N5" s="59"/>
    </row>
    <row r="6" spans="1:138" s="64" customFormat="1" ht="27.6" customHeight="1">
      <c r="A6" s="254"/>
      <c r="B6" s="456" t="s">
        <v>29</v>
      </c>
      <c r="C6" s="457">
        <v>985539</v>
      </c>
      <c r="D6" s="458">
        <f>C6/$C$12</f>
        <v>0.46651806212610208</v>
      </c>
      <c r="E6" s="454">
        <v>0.26440000000000002</v>
      </c>
      <c r="F6" s="455">
        <v>0.1139</v>
      </c>
      <c r="G6" s="460">
        <v>0.17419999999999999</v>
      </c>
      <c r="H6" s="3"/>
      <c r="I6" s="3"/>
      <c r="J6" s="62"/>
      <c r="K6" s="63"/>
      <c r="L6" s="62"/>
      <c r="M6" s="63"/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4" customFormat="1" ht="27.6" customHeight="1">
      <c r="A7" s="254"/>
      <c r="B7" s="459" t="s">
        <v>28</v>
      </c>
      <c r="C7" s="457">
        <v>164146</v>
      </c>
      <c r="D7" s="458">
        <f t="shared" ref="D7:D11" si="0">C7/$C$12</f>
        <v>7.7700703701985577E-2</v>
      </c>
      <c r="E7" s="454">
        <v>0.20250000000000001</v>
      </c>
      <c r="F7" s="455">
        <v>0.127</v>
      </c>
      <c r="G7" s="460">
        <v>0.156</v>
      </c>
      <c r="H7" s="3"/>
      <c r="I7" s="3"/>
      <c r="J7" s="45"/>
      <c r="K7" s="4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42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4" customFormat="1" ht="27.6" customHeight="1">
      <c r="A8" s="254"/>
      <c r="B8" s="456" t="s">
        <v>35</v>
      </c>
      <c r="C8" s="457">
        <v>240072</v>
      </c>
      <c r="D8" s="458">
        <f t="shared" si="0"/>
        <v>0.1136412909187131</v>
      </c>
      <c r="E8" s="454">
        <v>0.33960000000000001</v>
      </c>
      <c r="F8" s="455">
        <v>0.24560000000000001</v>
      </c>
      <c r="G8" s="460">
        <v>0.28670000000000001</v>
      </c>
      <c r="H8" s="3"/>
      <c r="I8" s="3"/>
      <c r="J8" s="553"/>
      <c r="K8" s="553"/>
      <c r="L8" s="553"/>
      <c r="M8" s="553"/>
      <c r="N8" s="55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61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4" customFormat="1" ht="27.6" customHeight="1">
      <c r="A9" s="254"/>
      <c r="B9" s="456" t="s">
        <v>30</v>
      </c>
      <c r="C9" s="457">
        <v>558473</v>
      </c>
      <c r="D9" s="458">
        <f t="shared" si="0"/>
        <v>0.26436066123182406</v>
      </c>
      <c r="E9" s="454">
        <v>0.2576</v>
      </c>
      <c r="F9" s="455">
        <v>6.0400000000000002E-2</v>
      </c>
      <c r="G9" s="460">
        <v>0.2394</v>
      </c>
      <c r="H9" s="3"/>
      <c r="I9" s="3"/>
      <c r="J9" s="141"/>
      <c r="K9" s="165"/>
      <c r="L9" s="141"/>
      <c r="M9" s="166"/>
      <c r="N9" s="141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42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4" customFormat="1" ht="27.6" customHeight="1">
      <c r="A10" s="254"/>
      <c r="B10" s="456" t="s">
        <v>31</v>
      </c>
      <c r="C10" s="457">
        <v>141601</v>
      </c>
      <c r="D10" s="458">
        <f t="shared" si="0"/>
        <v>6.7028726529460722E-2</v>
      </c>
      <c r="E10" s="454">
        <v>0.4249</v>
      </c>
      <c r="F10" s="455">
        <v>0.41699999999999998</v>
      </c>
      <c r="G10" s="460">
        <v>0.42080000000000001</v>
      </c>
      <c r="H10" s="3"/>
      <c r="I10" s="3"/>
      <c r="J10" s="154"/>
      <c r="K10" s="149"/>
      <c r="L10" s="154"/>
      <c r="M10" s="149"/>
      <c r="N10" s="154"/>
      <c r="O10" s="136"/>
      <c r="P10" s="136"/>
      <c r="Q10" s="136"/>
      <c r="R10" s="136"/>
      <c r="S10" s="136"/>
      <c r="T10" s="136"/>
      <c r="U10" s="162"/>
      <c r="V10" s="136"/>
      <c r="W10" s="163"/>
      <c r="X10" s="136"/>
      <c r="Y10" s="136"/>
      <c r="Z10" s="136"/>
      <c r="AA10" s="136"/>
      <c r="AB10" s="142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4" customFormat="1" ht="27.6" customHeight="1">
      <c r="A11" s="254"/>
      <c r="B11" s="456" t="s">
        <v>37</v>
      </c>
      <c r="C11" s="457">
        <v>22711</v>
      </c>
      <c r="D11" s="458">
        <f t="shared" si="0"/>
        <v>1.075055549191448E-2</v>
      </c>
      <c r="E11" s="454">
        <v>0.48199999999999998</v>
      </c>
      <c r="F11" s="455">
        <v>0.49</v>
      </c>
      <c r="G11" s="460">
        <v>0.48480000000000001</v>
      </c>
      <c r="H11" s="3"/>
      <c r="I11" s="3"/>
      <c r="J11" s="154"/>
      <c r="K11" s="149"/>
      <c r="L11" s="154"/>
      <c r="M11" s="149"/>
      <c r="N11" s="154"/>
      <c r="O11" s="175"/>
      <c r="P11" s="175"/>
      <c r="Q11" s="175"/>
      <c r="R11" s="175"/>
      <c r="S11" s="175"/>
      <c r="T11" s="175"/>
      <c r="U11" s="175"/>
      <c r="V11" s="136"/>
      <c r="W11" s="175"/>
      <c r="X11" s="175"/>
      <c r="Y11" s="175"/>
      <c r="Z11" s="175"/>
      <c r="AA11" s="175"/>
      <c r="AB11" s="14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4" customFormat="1" ht="27.6" customHeight="1">
      <c r="A12" s="254"/>
      <c r="B12" s="255" t="s">
        <v>36</v>
      </c>
      <c r="C12" s="256">
        <f>SUM(C6:C11)</f>
        <v>2112542</v>
      </c>
      <c r="D12" s="257">
        <f>SUM(D6:D11)</f>
        <v>1</v>
      </c>
      <c r="E12" s="461">
        <v>0.26819999999999999</v>
      </c>
      <c r="F12" s="462">
        <v>0.1381</v>
      </c>
      <c r="G12" s="258">
        <v>0.20580000000000001</v>
      </c>
      <c r="H12" s="3"/>
      <c r="I12" s="3"/>
      <c r="J12" s="154"/>
      <c r="K12" s="149"/>
      <c r="L12" s="154"/>
      <c r="M12" s="149"/>
      <c r="N12" s="154"/>
      <c r="O12" s="164"/>
      <c r="P12" s="139"/>
      <c r="Q12" s="164"/>
      <c r="R12" s="139"/>
      <c r="S12" s="164"/>
      <c r="T12" s="139"/>
      <c r="U12" s="164"/>
      <c r="V12" s="140"/>
      <c r="W12" s="141"/>
      <c r="X12" s="165"/>
      <c r="Y12" s="141"/>
      <c r="Z12" s="166"/>
      <c r="AA12" s="141"/>
      <c r="AB12" s="142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4" customFormat="1" ht="27.6" customHeight="1">
      <c r="A13" s="254"/>
      <c r="B13" s="456" t="s">
        <v>38</v>
      </c>
      <c r="C13" s="457">
        <v>445</v>
      </c>
      <c r="D13" s="458">
        <f>C13/C14</f>
        <v>2.1060233688139114E-4</v>
      </c>
      <c r="E13" s="454">
        <v>2.3E-3</v>
      </c>
      <c r="F13" s="455">
        <v>3.8999999999999998E-3</v>
      </c>
      <c r="G13" s="460">
        <v>2.3999999999999998E-3</v>
      </c>
      <c r="H13" s="3"/>
      <c r="I13" s="3"/>
      <c r="J13" s="154"/>
      <c r="K13" s="149"/>
      <c r="L13" s="154"/>
      <c r="M13" s="149"/>
      <c r="N13" s="154"/>
      <c r="O13" s="138"/>
      <c r="P13" s="139"/>
      <c r="Q13" s="138"/>
      <c r="R13" s="139"/>
      <c r="S13" s="138"/>
      <c r="T13" s="139"/>
      <c r="U13" s="138"/>
      <c r="V13" s="140"/>
      <c r="W13" s="141"/>
      <c r="X13" s="142"/>
      <c r="Y13" s="141"/>
      <c r="Z13" s="142"/>
      <c r="AA13" s="141"/>
      <c r="AB13" s="142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4" customFormat="1" ht="32.1" customHeight="1">
      <c r="A14" s="254"/>
      <c r="B14" s="259" t="s">
        <v>39</v>
      </c>
      <c r="C14" s="260">
        <f>SUM(C12:C13)</f>
        <v>2112987</v>
      </c>
      <c r="D14" s="261">
        <v>1</v>
      </c>
      <c r="E14" s="461">
        <v>0.25979999999999998</v>
      </c>
      <c r="F14" s="462">
        <v>0.13769999999999999</v>
      </c>
      <c r="G14" s="261">
        <v>0.2021</v>
      </c>
      <c r="H14" s="3"/>
      <c r="I14" s="3"/>
      <c r="J14" s="154"/>
      <c r="K14" s="149"/>
      <c r="L14" s="154"/>
      <c r="M14" s="149"/>
      <c r="N14" s="154"/>
      <c r="O14" s="138"/>
      <c r="P14" s="139"/>
      <c r="Q14" s="138"/>
      <c r="R14" s="139"/>
      <c r="S14" s="138"/>
      <c r="T14" s="139"/>
      <c r="U14" s="138"/>
      <c r="V14" s="140"/>
      <c r="W14" s="167"/>
      <c r="X14" s="142"/>
      <c r="Y14" s="167"/>
      <c r="Z14" s="142"/>
      <c r="AA14" s="167"/>
      <c r="AB14" s="142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5"/>
      <c r="C15" s="66"/>
      <c r="D15" s="66"/>
      <c r="H15" s="4"/>
      <c r="I15" s="4"/>
      <c r="J15" s="154"/>
      <c r="K15" s="149"/>
      <c r="L15" s="154"/>
      <c r="M15" s="149"/>
      <c r="N15" s="154"/>
      <c r="O15" s="146"/>
      <c r="P15" s="147"/>
      <c r="Q15" s="146"/>
      <c r="R15" s="147"/>
      <c r="S15" s="146"/>
      <c r="T15" s="147"/>
      <c r="U15" s="146"/>
      <c r="V15" s="148"/>
      <c r="W15" s="146"/>
      <c r="X15" s="149"/>
      <c r="Y15" s="146"/>
      <c r="Z15" s="149"/>
      <c r="AA15" s="150"/>
      <c r="AB15" s="142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7" t="s">
        <v>44</v>
      </c>
      <c r="C16" s="68"/>
      <c r="D16" s="68"/>
      <c r="E16" s="68"/>
      <c r="F16" s="68"/>
      <c r="G16" s="68"/>
      <c r="H16" s="4"/>
      <c r="I16" s="4"/>
      <c r="J16" s="154"/>
      <c r="K16" s="149"/>
      <c r="L16" s="154"/>
      <c r="M16" s="149"/>
      <c r="N16" s="154"/>
      <c r="O16" s="146"/>
      <c r="P16" s="147"/>
      <c r="Q16" s="146"/>
      <c r="R16" s="147"/>
      <c r="S16" s="146"/>
      <c r="T16" s="147"/>
      <c r="U16" s="146"/>
      <c r="V16" s="148"/>
      <c r="W16" s="146"/>
      <c r="X16" s="149"/>
      <c r="Y16" s="146"/>
      <c r="Z16" s="149"/>
      <c r="AA16" s="150"/>
      <c r="AB16" s="142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0"/>
      <c r="K17" s="149"/>
      <c r="L17" s="150"/>
      <c r="M17" s="149"/>
      <c r="N17" s="150"/>
      <c r="O17" s="153"/>
      <c r="P17" s="147"/>
      <c r="Q17" s="153"/>
      <c r="R17" s="147"/>
      <c r="S17" s="153"/>
      <c r="T17" s="147"/>
      <c r="U17" s="153"/>
      <c r="V17" s="148"/>
      <c r="W17" s="154"/>
      <c r="X17" s="149"/>
      <c r="Y17" s="154"/>
      <c r="Z17" s="149"/>
      <c r="AA17" s="154"/>
      <c r="AB17" s="142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0"/>
      <c r="K18" s="149"/>
      <c r="L18" s="150"/>
      <c r="M18" s="149"/>
      <c r="N18" s="150"/>
      <c r="O18" s="146"/>
      <c r="P18" s="147"/>
      <c r="Q18" s="146"/>
      <c r="R18" s="147"/>
      <c r="S18" s="146"/>
      <c r="T18" s="147"/>
      <c r="U18" s="146"/>
      <c r="V18" s="148"/>
      <c r="W18" s="150"/>
      <c r="X18" s="149"/>
      <c r="Y18" s="150"/>
      <c r="Z18" s="149"/>
      <c r="AA18" s="150"/>
      <c r="AB18" s="142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0"/>
      <c r="K19" s="149"/>
      <c r="L19" s="150"/>
      <c r="M19" s="149"/>
      <c r="N19" s="150"/>
      <c r="O19" s="138"/>
      <c r="P19" s="139"/>
      <c r="Q19" s="138"/>
      <c r="R19" s="139"/>
      <c r="S19" s="138"/>
      <c r="T19" s="159"/>
      <c r="U19" s="169"/>
      <c r="V19" s="148"/>
      <c r="W19" s="167"/>
      <c r="X19" s="142"/>
      <c r="Y19" s="167"/>
      <c r="Z19" s="142"/>
      <c r="AA19" s="167"/>
      <c r="AB19" s="142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0"/>
      <c r="K20" s="149"/>
      <c r="L20" s="150"/>
      <c r="M20" s="149"/>
      <c r="N20" s="150"/>
      <c r="O20" s="146"/>
      <c r="P20" s="147"/>
      <c r="Q20" s="146"/>
      <c r="R20" s="147"/>
      <c r="S20" s="146"/>
      <c r="T20" s="147"/>
      <c r="U20" s="146"/>
      <c r="V20" s="148"/>
      <c r="W20" s="150"/>
      <c r="X20" s="149"/>
      <c r="Y20" s="150"/>
      <c r="Z20" s="149"/>
      <c r="AA20" s="150"/>
      <c r="AB20" s="142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0"/>
      <c r="K21" s="149"/>
      <c r="L21" s="150"/>
      <c r="M21" s="149"/>
      <c r="N21" s="150"/>
      <c r="O21" s="146"/>
      <c r="P21" s="147"/>
      <c r="Q21" s="146"/>
      <c r="R21" s="147"/>
      <c r="S21" s="146"/>
      <c r="T21" s="147"/>
      <c r="U21" s="146"/>
      <c r="V21" s="148"/>
      <c r="W21" s="150"/>
      <c r="X21" s="149"/>
      <c r="Y21" s="150"/>
      <c r="Z21" s="149"/>
      <c r="AA21" s="150"/>
      <c r="AB21" s="142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0"/>
      <c r="K22" s="149"/>
      <c r="L22" s="150"/>
      <c r="M22" s="149"/>
      <c r="N22" s="150"/>
      <c r="O22" s="146"/>
      <c r="P22" s="147"/>
      <c r="Q22" s="146"/>
      <c r="R22" s="147"/>
      <c r="S22" s="146"/>
      <c r="T22" s="147"/>
      <c r="U22" s="146"/>
      <c r="V22" s="148"/>
      <c r="W22" s="150"/>
      <c r="X22" s="149"/>
      <c r="Y22" s="150"/>
      <c r="Z22" s="149"/>
      <c r="AA22" s="150"/>
      <c r="AB22" s="142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0"/>
      <c r="K23" s="149"/>
      <c r="L23" s="150"/>
      <c r="M23" s="149"/>
      <c r="N23" s="150"/>
      <c r="O23" s="146"/>
      <c r="P23" s="147"/>
      <c r="Q23" s="146"/>
      <c r="R23" s="147"/>
      <c r="S23" s="146"/>
      <c r="T23" s="147"/>
      <c r="U23" s="146"/>
      <c r="V23" s="148"/>
      <c r="W23" s="150"/>
      <c r="X23" s="149"/>
      <c r="Y23" s="150"/>
      <c r="Z23" s="149"/>
      <c r="AA23" s="150"/>
      <c r="AB23" s="14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4"/>
      <c r="K24" s="149"/>
      <c r="L24" s="154"/>
      <c r="M24" s="149"/>
      <c r="N24" s="154"/>
      <c r="O24" s="146"/>
      <c r="P24" s="147"/>
      <c r="Q24" s="146"/>
      <c r="R24" s="147"/>
      <c r="S24" s="146"/>
      <c r="T24" s="147"/>
      <c r="U24" s="146"/>
      <c r="V24" s="148"/>
      <c r="W24" s="150"/>
      <c r="X24" s="149"/>
      <c r="Y24" s="150"/>
      <c r="Z24" s="149"/>
      <c r="AA24" s="150"/>
      <c r="AB24" s="142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0"/>
      <c r="K25" s="149"/>
      <c r="L25" s="150"/>
      <c r="M25" s="149"/>
      <c r="N25" s="150"/>
      <c r="O25" s="146"/>
      <c r="P25" s="147"/>
      <c r="Q25" s="146"/>
      <c r="R25" s="147"/>
      <c r="S25" s="146"/>
      <c r="T25" s="147"/>
      <c r="U25" s="146"/>
      <c r="V25" s="148"/>
      <c r="W25" s="150"/>
      <c r="X25" s="149"/>
      <c r="Y25" s="150"/>
      <c r="Z25" s="149"/>
      <c r="AA25" s="150"/>
      <c r="AB25" s="142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46"/>
      <c r="P26" s="147"/>
      <c r="Q26" s="146"/>
      <c r="R26" s="147"/>
      <c r="S26" s="146"/>
      <c r="T26" s="147"/>
      <c r="U26" s="146"/>
      <c r="V26" s="148"/>
      <c r="W26" s="150"/>
      <c r="X26" s="149"/>
      <c r="Y26" s="150"/>
      <c r="Z26" s="149"/>
      <c r="AA26" s="150"/>
      <c r="AB26" s="142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69"/>
      <c r="H27" s="4"/>
      <c r="I27" s="4"/>
      <c r="O27" s="153"/>
      <c r="P27" s="147"/>
      <c r="Q27" s="153"/>
      <c r="R27" s="147"/>
      <c r="S27" s="153"/>
      <c r="T27" s="147"/>
      <c r="U27" s="153"/>
      <c r="V27" s="148"/>
      <c r="W27" s="154"/>
      <c r="X27" s="149"/>
      <c r="Y27" s="154"/>
      <c r="Z27" s="149"/>
      <c r="AA27" s="154"/>
      <c r="AB27" s="142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46"/>
      <c r="P28" s="147"/>
      <c r="Q28" s="146"/>
      <c r="R28" s="147"/>
      <c r="S28" s="146"/>
      <c r="T28" s="147"/>
      <c r="U28" s="146"/>
      <c r="V28" s="148"/>
      <c r="W28" s="150"/>
      <c r="X28" s="149"/>
      <c r="Y28" s="150"/>
      <c r="Z28" s="149"/>
      <c r="AA28" s="150"/>
      <c r="AB28" s="142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38"/>
      <c r="P29" s="139"/>
      <c r="Q29" s="138"/>
      <c r="R29" s="139"/>
      <c r="S29" s="138"/>
      <c r="T29" s="159"/>
      <c r="U29" s="138"/>
      <c r="V29" s="148"/>
      <c r="W29" s="167"/>
      <c r="X29" s="142"/>
      <c r="Y29" s="167"/>
      <c r="Z29" s="142"/>
      <c r="AA29" s="167"/>
      <c r="AB29" s="142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46"/>
      <c r="P30" s="147"/>
      <c r="Q30" s="146"/>
      <c r="R30" s="147"/>
      <c r="S30" s="146"/>
      <c r="T30" s="147"/>
      <c r="U30" s="146"/>
      <c r="V30" s="148"/>
      <c r="W30" s="150"/>
      <c r="X30" s="149"/>
      <c r="Y30" s="150"/>
      <c r="Z30" s="149"/>
      <c r="AA30" s="150"/>
      <c r="AB30" s="142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46"/>
      <c r="P31" s="147"/>
      <c r="Q31" s="146"/>
      <c r="R31" s="147"/>
      <c r="S31" s="146"/>
      <c r="T31" s="147"/>
      <c r="U31" s="146"/>
      <c r="V31" s="148"/>
      <c r="W31" s="150"/>
      <c r="X31" s="149"/>
      <c r="Y31" s="150"/>
      <c r="Z31" s="149"/>
      <c r="AA31" s="150"/>
      <c r="AB31" s="14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77"/>
      <c r="P32" s="147"/>
      <c r="Q32" s="146"/>
      <c r="R32" s="147"/>
      <c r="S32" s="146"/>
      <c r="T32" s="147"/>
      <c r="U32" s="146"/>
      <c r="V32" s="148"/>
      <c r="W32" s="150"/>
      <c r="X32" s="149"/>
      <c r="Y32" s="150"/>
      <c r="Z32" s="149"/>
      <c r="AA32" s="150"/>
      <c r="AB32" s="142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78"/>
      <c r="K33" s="179"/>
      <c r="L33" s="178"/>
      <c r="M33" s="179"/>
      <c r="N33" s="178"/>
      <c r="O33" s="177"/>
      <c r="P33" s="147"/>
      <c r="Q33" s="146"/>
      <c r="R33" s="147"/>
      <c r="S33" s="146"/>
      <c r="T33" s="147"/>
      <c r="U33" s="146"/>
      <c r="V33" s="148"/>
      <c r="W33" s="150"/>
      <c r="X33" s="149"/>
      <c r="Y33" s="150"/>
      <c r="Z33" s="149"/>
      <c r="AA33" s="150"/>
      <c r="AB33" s="142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0"/>
      <c r="K34" s="179"/>
      <c r="L34" s="180"/>
      <c r="M34" s="179"/>
      <c r="N34" s="180"/>
      <c r="O34" s="177"/>
      <c r="P34" s="147"/>
      <c r="Q34" s="146"/>
      <c r="R34" s="147"/>
      <c r="S34" s="146"/>
      <c r="T34" s="147"/>
      <c r="U34" s="146"/>
      <c r="V34" s="148"/>
      <c r="W34" s="150"/>
      <c r="X34" s="149"/>
      <c r="Y34" s="150"/>
      <c r="Z34" s="149"/>
      <c r="AA34" s="150"/>
      <c r="AB34" s="142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1"/>
      <c r="M35" s="182"/>
      <c r="N35" s="183"/>
      <c r="O35" s="177"/>
      <c r="P35" s="147"/>
      <c r="Q35" s="146"/>
      <c r="R35" s="147"/>
      <c r="S35" s="146"/>
      <c r="T35" s="147"/>
      <c r="U35" s="146"/>
      <c r="V35" s="148"/>
      <c r="W35" s="150"/>
      <c r="X35" s="149"/>
      <c r="Y35" s="150"/>
      <c r="Z35" s="149"/>
      <c r="AA35" s="150"/>
      <c r="AB35" s="142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1"/>
      <c r="M36" s="182"/>
      <c r="N36" s="183"/>
      <c r="O36" s="177"/>
      <c r="P36" s="147"/>
      <c r="Q36" s="146"/>
      <c r="R36" s="147"/>
      <c r="S36" s="146"/>
      <c r="T36" s="147"/>
      <c r="U36" s="146"/>
      <c r="V36" s="148"/>
      <c r="W36" s="150"/>
      <c r="X36" s="149"/>
      <c r="Y36" s="150"/>
      <c r="Z36" s="149"/>
      <c r="AA36" s="150"/>
      <c r="AB36" s="142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4"/>
      <c r="M37" s="185"/>
      <c r="N37" s="183"/>
      <c r="O37" s="186"/>
      <c r="P37" s="147"/>
      <c r="Q37" s="153"/>
      <c r="R37" s="147"/>
      <c r="S37" s="153"/>
      <c r="T37" s="147"/>
      <c r="U37" s="153"/>
      <c r="V37" s="148"/>
      <c r="W37" s="154"/>
      <c r="X37" s="149"/>
      <c r="Y37" s="154"/>
      <c r="Z37" s="149"/>
      <c r="AA37" s="154"/>
      <c r="AB37" s="142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1"/>
      <c r="M38" s="182"/>
      <c r="N38" s="187"/>
      <c r="O38" s="177"/>
      <c r="P38" s="147"/>
      <c r="Q38" s="146"/>
      <c r="R38" s="147"/>
      <c r="S38" s="146"/>
      <c r="T38" s="147"/>
      <c r="U38" s="146"/>
      <c r="V38" s="148"/>
      <c r="W38" s="150"/>
      <c r="X38" s="149"/>
      <c r="Y38" s="150"/>
      <c r="Z38" s="149"/>
      <c r="AA38" s="150"/>
      <c r="AB38" s="142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1"/>
      <c r="M39" s="160"/>
      <c r="N39" s="168"/>
      <c r="O39" s="138"/>
      <c r="P39" s="139"/>
      <c r="Q39" s="138"/>
      <c r="R39" s="139"/>
      <c r="S39" s="138"/>
      <c r="T39" s="159"/>
      <c r="U39" s="138"/>
      <c r="V39" s="148"/>
      <c r="W39" s="167"/>
      <c r="X39" s="142"/>
      <c r="Y39" s="167"/>
      <c r="Z39" s="142"/>
      <c r="AA39" s="167"/>
      <c r="AB39" s="14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3"/>
      <c r="M40" s="144"/>
      <c r="N40" s="145"/>
      <c r="O40" s="146"/>
      <c r="P40" s="147"/>
      <c r="Q40" s="146"/>
      <c r="R40" s="147"/>
      <c r="S40" s="146"/>
      <c r="T40" s="147"/>
      <c r="U40" s="146"/>
      <c r="V40" s="148"/>
      <c r="W40" s="150"/>
      <c r="X40" s="149"/>
      <c r="Y40" s="150"/>
      <c r="Z40" s="149"/>
      <c r="AA40" s="150"/>
      <c r="AB40" s="142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0" t="s">
        <v>29</v>
      </c>
      <c r="C41" s="71">
        <f>D6</f>
        <v>0.46651806212610208</v>
      </c>
      <c r="D41" s="5"/>
      <c r="E41" s="5"/>
      <c r="F41" s="5"/>
      <c r="G41" s="4"/>
      <c r="H41" s="4"/>
      <c r="I41" s="4"/>
      <c r="J41" s="4"/>
      <c r="K41" s="4"/>
      <c r="L41" s="143"/>
      <c r="M41" s="144"/>
      <c r="N41" s="145"/>
      <c r="O41" s="146"/>
      <c r="P41" s="147"/>
      <c r="Q41" s="146"/>
      <c r="R41" s="147"/>
      <c r="S41" s="146"/>
      <c r="T41" s="147"/>
      <c r="U41" s="146"/>
      <c r="V41" s="148"/>
      <c r="W41" s="150"/>
      <c r="X41" s="149"/>
      <c r="Y41" s="150"/>
      <c r="Z41" s="149"/>
      <c r="AA41" s="150"/>
      <c r="AB41" s="142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0" t="s">
        <v>35</v>
      </c>
      <c r="C42" s="71">
        <f>D8</f>
        <v>0.1136412909187131</v>
      </c>
      <c r="D42" s="5"/>
      <c r="E42" s="5"/>
      <c r="F42" s="5"/>
      <c r="G42" s="4"/>
      <c r="H42" s="4"/>
      <c r="I42" s="4"/>
      <c r="J42" s="4"/>
      <c r="K42" s="4"/>
      <c r="L42" s="143"/>
      <c r="M42" s="144"/>
      <c r="N42" s="145"/>
      <c r="O42" s="146"/>
      <c r="P42" s="147"/>
      <c r="Q42" s="146"/>
      <c r="R42" s="147"/>
      <c r="S42" s="146"/>
      <c r="T42" s="147"/>
      <c r="U42" s="146"/>
      <c r="V42" s="148"/>
      <c r="W42" s="150"/>
      <c r="X42" s="149"/>
      <c r="Y42" s="150"/>
      <c r="Z42" s="149"/>
      <c r="AA42" s="150"/>
      <c r="AB42" s="142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0" t="s">
        <v>30</v>
      </c>
      <c r="C43" s="71">
        <f>D9</f>
        <v>0.26436066123182406</v>
      </c>
      <c r="D43" s="5"/>
      <c r="E43" s="5"/>
      <c r="F43" s="5"/>
      <c r="G43" s="4"/>
      <c r="H43" s="4"/>
      <c r="I43" s="4"/>
      <c r="J43" s="4"/>
      <c r="K43" s="4"/>
      <c r="L43" s="151"/>
      <c r="M43" s="144"/>
      <c r="N43" s="145"/>
      <c r="O43" s="146"/>
      <c r="P43" s="147"/>
      <c r="Q43" s="146"/>
      <c r="R43" s="147"/>
      <c r="S43" s="146"/>
      <c r="T43" s="147"/>
      <c r="U43" s="146"/>
      <c r="V43" s="148"/>
      <c r="W43" s="150"/>
      <c r="X43" s="149"/>
      <c r="Y43" s="150"/>
      <c r="Z43" s="149"/>
      <c r="AA43" s="150"/>
      <c r="AB43" s="142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0" t="s">
        <v>43</v>
      </c>
      <c r="C44" s="71">
        <f>SUM(C45:C48)</f>
        <v>0.15569058806024216</v>
      </c>
      <c r="D44" s="5"/>
      <c r="E44" s="5"/>
      <c r="F44" s="5"/>
      <c r="G44" s="4"/>
      <c r="H44" s="4"/>
      <c r="I44" s="4"/>
      <c r="J44" s="4"/>
      <c r="K44" s="4"/>
      <c r="L44" s="151"/>
      <c r="M44" s="152"/>
      <c r="N44" s="145"/>
      <c r="O44" s="146"/>
      <c r="P44" s="147"/>
      <c r="Q44" s="153"/>
      <c r="R44" s="147"/>
      <c r="S44" s="146"/>
      <c r="T44" s="147"/>
      <c r="U44" s="153"/>
      <c r="V44" s="148"/>
      <c r="W44" s="154"/>
      <c r="X44" s="149"/>
      <c r="Y44" s="154"/>
      <c r="Z44" s="149"/>
      <c r="AA44" s="154"/>
      <c r="AB44" s="170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0" t="s">
        <v>31</v>
      </c>
      <c r="C45" s="71">
        <f>D10</f>
        <v>6.7028726529460722E-2</v>
      </c>
      <c r="D45" s="71">
        <f>SUM(C41:C44)</f>
        <v>1.0002106023368813</v>
      </c>
      <c r="E45" s="71">
        <f>SUM(C41:C44)</f>
        <v>1.0002106023368813</v>
      </c>
      <c r="F45" s="5"/>
      <c r="G45" s="4"/>
      <c r="H45" s="4"/>
      <c r="I45" s="4"/>
      <c r="J45" s="4"/>
      <c r="K45" s="4"/>
      <c r="L45" s="143"/>
      <c r="M45" s="144"/>
      <c r="N45" s="148"/>
      <c r="O45" s="146"/>
      <c r="P45" s="147"/>
      <c r="Q45" s="146"/>
      <c r="R45" s="147"/>
      <c r="S45" s="146"/>
      <c r="T45" s="147"/>
      <c r="U45" s="146"/>
      <c r="V45" s="148"/>
      <c r="W45" s="150"/>
      <c r="X45" s="149"/>
      <c r="Y45" s="150"/>
      <c r="Z45" s="149"/>
      <c r="AA45" s="150"/>
      <c r="AB45" s="142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0" t="s">
        <v>37</v>
      </c>
      <c r="C46" s="71">
        <f>D11</f>
        <v>1.075055549191448E-2</v>
      </c>
      <c r="D46" s="5"/>
      <c r="E46" s="5"/>
      <c r="F46" s="5"/>
      <c r="G46" s="4"/>
      <c r="H46" s="4"/>
      <c r="I46" s="4"/>
      <c r="J46" s="4"/>
      <c r="K46" s="4"/>
      <c r="L46" s="151"/>
      <c r="M46" s="160"/>
      <c r="N46" s="168"/>
      <c r="O46" s="138"/>
      <c r="P46" s="139"/>
      <c r="Q46" s="138"/>
      <c r="R46" s="139"/>
      <c r="S46" s="138"/>
      <c r="T46" s="159"/>
      <c r="U46" s="169"/>
      <c r="V46" s="148"/>
      <c r="W46" s="167"/>
      <c r="X46" s="142"/>
      <c r="Y46" s="167"/>
      <c r="Z46" s="142"/>
      <c r="AA46" s="167"/>
      <c r="AB46" s="142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2" t="s">
        <v>28</v>
      </c>
      <c r="C47" s="71">
        <f>D7</f>
        <v>7.7700703701985577E-2</v>
      </c>
      <c r="D47" s="5"/>
      <c r="E47" s="5"/>
      <c r="F47" s="5"/>
      <c r="G47" s="4"/>
      <c r="H47" s="4"/>
      <c r="I47" s="4"/>
      <c r="J47" s="4"/>
      <c r="K47" s="4"/>
      <c r="L47" s="143"/>
      <c r="M47" s="144"/>
      <c r="N47" s="145"/>
      <c r="O47" s="146"/>
      <c r="P47" s="147"/>
      <c r="Q47" s="146"/>
      <c r="R47" s="147"/>
      <c r="S47" s="146"/>
      <c r="T47" s="147"/>
      <c r="U47" s="146"/>
      <c r="V47" s="148"/>
      <c r="W47" s="150"/>
      <c r="X47" s="149"/>
      <c r="Y47" s="150"/>
      <c r="Z47" s="149"/>
      <c r="AA47" s="150"/>
      <c r="AB47" s="142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3">
        <f>D13</f>
        <v>2.1060233688139114E-4</v>
      </c>
      <c r="D48" s="5"/>
      <c r="E48" s="5"/>
      <c r="F48" s="5"/>
      <c r="G48" s="4"/>
      <c r="H48" s="4"/>
      <c r="I48" s="4"/>
      <c r="J48" s="4"/>
      <c r="K48" s="4"/>
      <c r="L48" s="143"/>
      <c r="M48" s="144"/>
      <c r="N48" s="145"/>
      <c r="O48" s="146"/>
      <c r="P48" s="147"/>
      <c r="Q48" s="146"/>
      <c r="R48" s="147"/>
      <c r="S48" s="146"/>
      <c r="T48" s="147"/>
      <c r="U48" s="146"/>
      <c r="V48" s="148"/>
      <c r="W48" s="150"/>
      <c r="X48" s="149"/>
      <c r="Y48" s="150"/>
      <c r="Z48" s="149"/>
      <c r="AA48" s="150"/>
      <c r="AB48" s="142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1">
        <f>SUM(C44:C48)</f>
        <v>0.31138117612048438</v>
      </c>
      <c r="D49" s="5"/>
      <c r="E49" s="5"/>
      <c r="F49" s="5"/>
      <c r="G49" s="4"/>
      <c r="H49" s="4"/>
      <c r="I49" s="4"/>
      <c r="J49" s="4"/>
      <c r="K49" s="4"/>
      <c r="L49" s="151"/>
      <c r="M49" s="144"/>
      <c r="N49" s="145"/>
      <c r="O49" s="146"/>
      <c r="P49" s="147"/>
      <c r="Q49" s="146"/>
      <c r="R49" s="147"/>
      <c r="S49" s="146"/>
      <c r="T49" s="147"/>
      <c r="U49" s="146"/>
      <c r="V49" s="148"/>
      <c r="W49" s="150"/>
      <c r="X49" s="149"/>
      <c r="Y49" s="150"/>
      <c r="Z49" s="149"/>
      <c r="AA49" s="150"/>
      <c r="AB49" s="142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1">
        <f>SUM(C41:C44)</f>
        <v>1.0002106023368813</v>
      </c>
      <c r="D50" s="5"/>
      <c r="E50" s="5"/>
      <c r="F50" s="5"/>
      <c r="G50" s="4"/>
      <c r="H50" s="4"/>
      <c r="I50" s="4"/>
      <c r="J50" s="4"/>
      <c r="K50" s="4"/>
      <c r="L50" s="151"/>
      <c r="M50" s="152"/>
      <c r="N50" s="145"/>
      <c r="O50" s="146"/>
      <c r="P50" s="147"/>
      <c r="Q50" s="153"/>
      <c r="R50" s="147"/>
      <c r="S50" s="146"/>
      <c r="T50" s="147"/>
      <c r="U50" s="153"/>
      <c r="V50" s="148"/>
      <c r="W50" s="154"/>
      <c r="X50" s="149"/>
      <c r="Y50" s="154"/>
      <c r="Z50" s="149"/>
      <c r="AA50" s="154"/>
      <c r="AB50" s="142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3"/>
      <c r="M51" s="144"/>
      <c r="N51" s="148"/>
      <c r="O51" s="146"/>
      <c r="P51" s="147"/>
      <c r="Q51" s="146"/>
      <c r="R51" s="147"/>
      <c r="S51" s="146"/>
      <c r="T51" s="147"/>
      <c r="U51" s="146"/>
      <c r="V51" s="148"/>
      <c r="W51" s="150"/>
      <c r="X51" s="149"/>
      <c r="Y51" s="150"/>
      <c r="Z51" s="149"/>
      <c r="AA51" s="150"/>
      <c r="AB51" s="142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1"/>
      <c r="M52" s="160"/>
      <c r="N52" s="145"/>
      <c r="O52" s="146"/>
      <c r="P52" s="147"/>
      <c r="Q52" s="153"/>
      <c r="R52" s="147"/>
      <c r="S52" s="146"/>
      <c r="T52" s="147"/>
      <c r="U52" s="153"/>
      <c r="V52" s="148"/>
      <c r="W52" s="154"/>
      <c r="X52" s="149"/>
      <c r="Y52" s="154"/>
      <c r="Z52" s="149"/>
      <c r="AA52" s="154"/>
      <c r="AB52" s="142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55"/>
      <c r="M53" s="156"/>
      <c r="N53" s="157"/>
      <c r="O53" s="138"/>
      <c r="P53" s="158"/>
      <c r="Q53" s="138"/>
      <c r="R53" s="158"/>
      <c r="S53" s="138"/>
      <c r="T53" s="159"/>
      <c r="U53" s="138"/>
      <c r="V53" s="148"/>
      <c r="W53" s="150"/>
      <c r="X53" s="149"/>
      <c r="Y53" s="150"/>
      <c r="Z53" s="149"/>
      <c r="AA53" s="150"/>
      <c r="AB53" s="142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54"/>
      <c r="M54" s="554"/>
      <c r="N54" s="155"/>
      <c r="O54" s="153"/>
      <c r="P54" s="147"/>
      <c r="Q54" s="153"/>
      <c r="R54" s="147"/>
      <c r="S54" s="153"/>
      <c r="T54" s="147"/>
      <c r="U54" s="153"/>
      <c r="V54" s="159"/>
      <c r="W54" s="154"/>
      <c r="X54" s="149"/>
      <c r="Y54" s="154"/>
      <c r="Z54" s="149"/>
      <c r="AA54" s="154"/>
      <c r="AB54" s="142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0"/>
      <c r="M55" s="160"/>
      <c r="N55" s="155"/>
      <c r="O55" s="153"/>
      <c r="P55" s="147"/>
      <c r="Q55" s="153"/>
      <c r="R55" s="147"/>
      <c r="S55" s="153"/>
      <c r="T55" s="147"/>
      <c r="U55" s="153"/>
      <c r="V55" s="159"/>
      <c r="W55" s="154"/>
      <c r="X55" s="149"/>
      <c r="Y55" s="154"/>
      <c r="Z55" s="149"/>
      <c r="AA55" s="154"/>
      <c r="AB55" s="142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54"/>
      <c r="M56" s="554"/>
      <c r="N56" s="155"/>
      <c r="O56" s="153"/>
      <c r="P56" s="147"/>
      <c r="Q56" s="153"/>
      <c r="R56" s="147"/>
      <c r="S56" s="153"/>
      <c r="T56" s="147"/>
      <c r="U56" s="146"/>
      <c r="V56" s="159"/>
      <c r="W56" s="154"/>
      <c r="X56" s="149"/>
      <c r="Y56" s="154"/>
      <c r="Z56" s="149"/>
      <c r="AA56" s="154"/>
      <c r="AB56" s="142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3"/>
      <c r="M57" s="144"/>
      <c r="N57" s="145"/>
      <c r="O57" s="146"/>
      <c r="P57" s="147"/>
      <c r="Q57" s="146"/>
      <c r="R57" s="147"/>
      <c r="S57" s="146"/>
      <c r="T57" s="147"/>
      <c r="U57" s="146"/>
      <c r="V57" s="148"/>
      <c r="W57" s="150"/>
      <c r="X57" s="149"/>
      <c r="Y57" s="150"/>
      <c r="Z57" s="149"/>
      <c r="AA57" s="150"/>
      <c r="AB57" s="142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3"/>
      <c r="M58" s="144"/>
      <c r="N58" s="145"/>
      <c r="O58" s="146"/>
      <c r="P58" s="147"/>
      <c r="Q58" s="146"/>
      <c r="R58" s="147"/>
      <c r="S58" s="146"/>
      <c r="T58" s="147"/>
      <c r="U58" s="146"/>
      <c r="V58" s="148"/>
      <c r="W58" s="150"/>
      <c r="X58" s="149"/>
      <c r="Y58" s="150"/>
      <c r="Z58" s="149"/>
      <c r="AA58" s="150"/>
      <c r="AB58" s="142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3"/>
      <c r="M59" s="144"/>
      <c r="N59" s="145"/>
      <c r="O59" s="146"/>
      <c r="P59" s="147"/>
      <c r="Q59" s="146"/>
      <c r="R59" s="147"/>
      <c r="S59" s="146"/>
      <c r="T59" s="147"/>
      <c r="U59" s="146"/>
      <c r="V59" s="148"/>
      <c r="W59" s="150"/>
      <c r="X59" s="149"/>
      <c r="Y59" s="150"/>
      <c r="Z59" s="149"/>
      <c r="AA59" s="150"/>
      <c r="AB59" s="142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3"/>
      <c r="M60" s="152"/>
      <c r="N60" s="145"/>
      <c r="O60" s="146"/>
      <c r="P60" s="147"/>
      <c r="Q60" s="146"/>
      <c r="R60" s="147"/>
      <c r="S60" s="146"/>
      <c r="T60" s="147"/>
      <c r="U60" s="153"/>
      <c r="V60" s="148"/>
      <c r="W60" s="154"/>
      <c r="X60" s="149"/>
      <c r="Y60" s="154"/>
      <c r="Z60" s="149"/>
      <c r="AA60" s="154"/>
      <c r="AB60" s="142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3"/>
      <c r="M61" s="152"/>
      <c r="N61" s="145"/>
      <c r="O61" s="146"/>
      <c r="P61" s="147"/>
      <c r="Q61" s="146"/>
      <c r="R61" s="147"/>
      <c r="S61" s="146"/>
      <c r="T61" s="147"/>
      <c r="U61" s="153"/>
      <c r="V61" s="148"/>
      <c r="W61" s="150"/>
      <c r="X61" s="149"/>
      <c r="Y61" s="150"/>
      <c r="Z61" s="149"/>
      <c r="AA61" s="150"/>
      <c r="AB61" s="142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54"/>
      <c r="M62" s="554"/>
      <c r="N62" s="155"/>
      <c r="O62" s="153"/>
      <c r="P62" s="147"/>
      <c r="Q62" s="153"/>
      <c r="R62" s="147"/>
      <c r="S62" s="153"/>
      <c r="T62" s="147"/>
      <c r="U62" s="153"/>
      <c r="V62" s="159"/>
      <c r="W62" s="154"/>
      <c r="X62" s="149"/>
      <c r="Y62" s="154"/>
      <c r="Z62" s="149"/>
      <c r="AA62" s="154"/>
      <c r="AB62" s="1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52"/>
      <c r="M63" s="552"/>
      <c r="N63" s="552"/>
      <c r="O63" s="552"/>
      <c r="P63" s="552"/>
      <c r="Q63" s="552"/>
      <c r="R63" s="552"/>
      <c r="S63" s="552"/>
      <c r="T63" s="552"/>
      <c r="U63" s="552"/>
      <c r="V63" s="552"/>
      <c r="W63" s="552"/>
      <c r="X63" s="552"/>
      <c r="Y63" s="552"/>
      <c r="Z63" s="552"/>
      <c r="AA63" s="552"/>
      <c r="AB63" s="142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2"/>
      <c r="M64" s="137"/>
      <c r="N64" s="137"/>
      <c r="O64" s="142"/>
      <c r="P64" s="142"/>
      <c r="Q64" s="142"/>
      <c r="R64" s="142"/>
      <c r="S64" s="142"/>
      <c r="T64" s="142"/>
      <c r="U64" s="170"/>
      <c r="V64" s="170"/>
      <c r="W64" s="171"/>
      <c r="X64" s="142"/>
      <c r="Y64" s="171"/>
      <c r="Z64" s="142"/>
      <c r="AA64" s="142"/>
      <c r="AB64" s="142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2"/>
      <c r="M65" s="137"/>
      <c r="N65" s="137"/>
      <c r="O65" s="170"/>
      <c r="P65" s="170"/>
      <c r="Q65" s="170"/>
      <c r="R65" s="170"/>
      <c r="S65" s="170"/>
      <c r="T65" s="170"/>
      <c r="U65" s="170"/>
      <c r="V65" s="170"/>
      <c r="W65" s="171"/>
      <c r="X65" s="142"/>
      <c r="Y65" s="171"/>
      <c r="Z65" s="142"/>
      <c r="AA65" s="142"/>
      <c r="AB65" s="142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COMPROBACIONES</vt:lpstr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'Número pensiones (IP-J-V)'!Área_de_impresión</vt:lpstr>
      <vt:lpstr>'Número pensiones (O-FM)'!Área_de_impresión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2025-05-22T08:46:00Z</cp:lastPrinted>
  <dcterms:created xsi:type="dcterms:W3CDTF">2016-11-17T11:36:14Z</dcterms:created>
  <dcterms:modified xsi:type="dcterms:W3CDTF">2026-01-22T09:42:35Z</dcterms:modified>
</cp:coreProperties>
</file>