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5\Septiembre\"/>
    </mc:Choice>
  </mc:AlternateContent>
  <xr:revisionPtr revIDLastSave="0" documentId="13_ncr:1_{080AF6EA-81B6-43BF-B018-B590F4B9A21D}" xr6:coauthVersionLast="47" xr6:coauthVersionMax="47" xr10:uidLastSave="{00000000-0000-0000-0000-000000000000}"/>
  <bookViews>
    <workbookView xWindow="-120" yWindow="-120" windowWidth="19440" windowHeight="103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44" r:id="rId11"/>
    <sheet name="Número pensiones (O-FM)" sheetId="45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definedNames>
    <definedName name="_xlnm._FilterDatabase" localSheetId="11" hidden="1">'Número pensiones (O-FM)'!$J$11:$J$37</definedName>
    <definedName name="_xlnm._FilterDatabase" localSheetId="15" hidden="1">Pensionistas!$M$30:$N$30</definedName>
    <definedName name="Z_095303A4_F530_4C5F_9C72_91CCE7168F23_.wvu.Cols" localSheetId="11" hidden="1">'Número pensiones (O-FM)'!#REF!,'Número pensiones (O-FM)'!#REF!,'Número pensiones (O-FM)'!#REF!</definedName>
    <definedName name="Z_095303A4_F530_4C5F_9C72_91CCE7168F23_.wvu.FilterData" localSheetId="11" hidden="1">'Número pensiones (O-FM)'!$F$10:$I$10</definedName>
    <definedName name="Z_095303A4_F530_4C5F_9C72_91CCE7168F23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1" hidden="1">'Número pensiones (O-FM)'!$F$10:$I$10</definedName>
    <definedName name="Z_C90E6D43_8625_4133_AC85_82C4D77BFFB6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7" l="1"/>
  <c r="D8" i="27"/>
  <c r="D9" i="27"/>
  <c r="D10" i="27"/>
  <c r="D11" i="27"/>
  <c r="D6" i="27"/>
  <c r="G29" i="46"/>
  <c r="E30" i="46"/>
  <c r="D17" i="46"/>
  <c r="I17" i="46" s="1"/>
  <c r="D18" i="46"/>
  <c r="I18" i="46" s="1"/>
  <c r="D19" i="46"/>
  <c r="I19" i="46" s="1"/>
  <c r="D20" i="46"/>
  <c r="I20" i="46" s="1"/>
  <c r="D21" i="46"/>
  <c r="I21" i="46" s="1"/>
  <c r="D22" i="46"/>
  <c r="I22" i="46" s="1"/>
  <c r="D8" i="46"/>
  <c r="I8" i="46" s="1"/>
  <c r="E8" i="46"/>
  <c r="G8" i="46"/>
  <c r="D9" i="46"/>
  <c r="I9" i="46" s="1"/>
  <c r="E9" i="46"/>
  <c r="G9" i="46"/>
  <c r="D10" i="46"/>
  <c r="I10" i="46" s="1"/>
  <c r="E10" i="46"/>
  <c r="G10" i="46"/>
  <c r="D11" i="46"/>
  <c r="I11" i="46" s="1"/>
  <c r="E11" i="46"/>
  <c r="G11" i="46"/>
  <c r="D12" i="46"/>
  <c r="I12" i="46" s="1"/>
  <c r="E12" i="46"/>
  <c r="G12" i="46"/>
  <c r="G32" i="46"/>
  <c r="G31" i="46"/>
  <c r="G30" i="46"/>
  <c r="G28" i="46"/>
  <c r="G27" i="46"/>
  <c r="G7" i="46"/>
  <c r="L36" i="19" a="1"/>
  <c r="L36" i="19" s="1"/>
  <c r="F28" i="46" s="1"/>
  <c r="M36" i="19" a="1"/>
  <c r="M36" i="19" s="1"/>
  <c r="F29" i="46" s="1"/>
  <c r="N36" i="19" a="1"/>
  <c r="N36" i="19" s="1"/>
  <c r="F30" i="46" s="1"/>
  <c r="O36" i="19" a="1"/>
  <c r="O36" i="19" s="1"/>
  <c r="F31" i="46" s="1"/>
  <c r="P36" i="19" a="1"/>
  <c r="P36" i="19" s="1"/>
  <c r="F32" i="46" s="1"/>
  <c r="K36" i="19" a="1"/>
  <c r="K36" i="19" s="1"/>
  <c r="F27" i="46" s="1"/>
  <c r="L30" i="18" a="1"/>
  <c r="L30" i="18" s="1"/>
  <c r="E18" i="46" s="1"/>
  <c r="M30" i="18" a="1"/>
  <c r="M30" i="18" s="1"/>
  <c r="E19" i="46" s="1"/>
  <c r="N30" i="18" a="1"/>
  <c r="N30" i="18" s="1"/>
  <c r="E20" i="46" s="1"/>
  <c r="O30" i="18" a="1"/>
  <c r="O30" i="18" s="1"/>
  <c r="E21" i="46" s="1"/>
  <c r="P30" i="18" a="1"/>
  <c r="P30" i="18" s="1"/>
  <c r="E22" i="46" s="1"/>
  <c r="K30" i="18" a="1"/>
  <c r="K30" i="18" s="1"/>
  <c r="E17" i="46" s="1"/>
  <c r="M31" i="17" a="1"/>
  <c r="M31" i="17" s="1"/>
  <c r="F8" i="46" s="1"/>
  <c r="N31" i="17" a="1"/>
  <c r="N31" i="17" s="1"/>
  <c r="F9" i="46" s="1"/>
  <c r="O31" i="17" a="1"/>
  <c r="O31" i="17" s="1"/>
  <c r="F10" i="46" s="1"/>
  <c r="P31" i="17" a="1"/>
  <c r="P31" i="17" s="1"/>
  <c r="F11" i="46" s="1"/>
  <c r="Q31" i="17" a="1"/>
  <c r="Q31" i="17" s="1"/>
  <c r="F12" i="46" s="1"/>
  <c r="L31" i="17" a="1"/>
  <c r="L31" i="17" s="1"/>
  <c r="F7" i="46" s="1"/>
  <c r="E31" i="46"/>
  <c r="E29" i="46"/>
  <c r="E28" i="46"/>
  <c r="E27" i="46"/>
  <c r="E7" i="46"/>
  <c r="E32" i="46"/>
  <c r="D32" i="46"/>
  <c r="I32" i="46" s="1"/>
  <c r="D31" i="46"/>
  <c r="I31" i="46" s="1"/>
  <c r="D30" i="46"/>
  <c r="I30" i="46" s="1"/>
  <c r="D29" i="46"/>
  <c r="I29" i="46" s="1"/>
  <c r="D28" i="46"/>
  <c r="I28" i="46" s="1"/>
  <c r="D27" i="46"/>
  <c r="I27" i="46" s="1"/>
  <c r="D7" i="46"/>
  <c r="I7" i="46" s="1"/>
  <c r="B5" i="45"/>
  <c r="C12" i="27" l="1"/>
  <c r="E43" i="25"/>
  <c r="F43" i="25"/>
  <c r="D43" i="25"/>
  <c r="C43" i="25"/>
  <c r="E68" i="23"/>
  <c r="F68" i="23"/>
  <c r="G68" i="23"/>
  <c r="F42" i="25" l="1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4" i="25" s="1"/>
  <c r="S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68" i="23" s="1"/>
  <c r="C47" i="27" l="1"/>
  <c r="C43" i="27"/>
  <c r="C45" i="27"/>
  <c r="C46" i="27"/>
  <c r="C42" i="27"/>
  <c r="D13" i="27"/>
  <c r="C48" i="27" s="1"/>
  <c r="D12" i="27" l="1"/>
  <c r="C41" i="27"/>
  <c r="C44" i="27"/>
  <c r="C49" i="27" s="1"/>
  <c r="E45" i="27" l="1"/>
  <c r="C50" i="27"/>
  <c r="D45" i="27"/>
  <c r="F44" i="25"/>
  <c r="E44" i="25"/>
  <c r="D44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<sst xmlns="http://schemas.openxmlformats.org/spreadsheetml/2006/main" count="913" uniqueCount="242">
  <si>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</si>
  <si>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</si>
  <si>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</si>
  <si>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</si>
  <si>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</si>
  <si>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</si>
  <si>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</si>
  <si>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</si>
  <si>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</si>
  <si>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</si>
  <si>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</si>
  <si>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</si>
  <si>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</si>
  <si>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</si>
  <si>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</si>
  <si>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</si>
  <si>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</si>
  <si>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</si>
  <si>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</si>
  <si>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</si>
  <si>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</si>
  <si>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</si>
  <si>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</si>
  <si>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</si>
  <si>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</si>
  <si>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</si>
  <si>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</si>
  <si>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</si>
  <si>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</si>
  <si>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</si>
  <si>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</si>
  <si>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</si>
  <si>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</si>
  <si>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</si>
  <si>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</si>
  <si>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</si>
  <si>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</si>
  <si>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</si>
  <si>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</si>
  <si>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</si>
  <si>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</si>
  <si>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</si>
  <si>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</si>
  <si>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</si>
  <si>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</si>
  <si>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</si>
  <si>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</si>
  <si>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</si>
  <si>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</si>
  <si>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</si>
  <si>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</si>
  <si>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</si>
  <si>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</si>
  <si>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</si>
  <si>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</si>
  <si>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</si>
  <si>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</si>
  <si>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</si>
  <si>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</si>
  <si>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</si>
  <si>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</si>
  <si>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</si>
  <si>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</si>
  <si>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</si>
  <si>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</si>
  <si>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</si>
  <si>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</si>
  <si>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</si>
  <si>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</si>
  <si>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</si>
  <si>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</si>
  <si>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</si>
  <si>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</si>
  <si>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</si>
  <si>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</si>
  <si>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</si>
  <si>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</si>
  <si>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</si>
  <si>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</si>
  <si>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</si>
  <si>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</si>
  <si>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</si>
  <si>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</si>
  <si>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</si>
  <si>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</si>
  <si>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</si>
  <si>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</si>
  <si>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</si>
  <si>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</si>
  <si>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</si>
  <si>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</si>
  <si>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</si>
  <si>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</si>
  <si>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</si>
  <si>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</si>
  <si>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</si>
  <si>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</si>
  <si>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</si>
  <si>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</si>
  <si>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</si>
  <si>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</si>
  <si>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</si>
  <si>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</si>
  <si>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</si>
  <si>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</si>
  <si>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</si>
  <si>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</si>
  <si>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</si>
  <si>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</si>
  <si>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</si>
  <si>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</si>
  <si>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</si>
  <si>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</si>
  <si>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</si>
  <si>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</si>
  <si>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</si>
  <si>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</si>
  <si>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</si>
  <si>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</si>
  <si>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</si>
  <si>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</si>
  <si>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</si>
  <si>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</si>
  <si>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</si>
  <si>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</si>
  <si>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</si>
  <si>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</si>
  <si>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</si>
  <si>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</si>
  <si>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</si>
  <si>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</si>
  <si>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</si>
  <si>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</si>
  <si>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</si>
  <si>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</si>
  <si>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</si>
  <si>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</si>
  <si>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</si>
  <si>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</si>
  <si>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</si>
  <si>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</si>
  <si>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</si>
  <si>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</si>
  <si>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</si>
  <si>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</si>
  <si>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</si>
  <si>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</si>
  <si>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</si>
  <si>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</si>
  <si>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</si>
  <si>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</si>
  <si>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</si>
  <si>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</si>
  <si>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</si>
  <si>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</si>
  <si>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</si>
  <si>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</si>
  <si>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</si>
  <si>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</si>
  <si>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</si>
  <si>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</si>
  <si>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</si>
  <si>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</si>
  <si>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</si>
  <si>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</si>
  <si>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</si>
  <si>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</si>
  <si>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</si>
  <si>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</si>
  <si>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</si>
  <si>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</si>
  <si>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</si>
  <si>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</si>
  <si>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</si>
  <si>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</si>
  <si>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</si>
  <si>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</si>
  <si>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</si>
  <si>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</si>
  <si>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</si>
  <si>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</si>
  <si>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</si>
  <si>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</si>
  <si>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</si>
  <si>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</si>
  <si>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</si>
  <si>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</si>
  <si>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</si>
  <si>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</si>
  <si>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</si>
  <si>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</si>
  <si>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</si>
  <si>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</si>
  <si>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</si>
  <si>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</si>
  <si>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</si>
  <si>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</si>
  <si>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</si>
  <si>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</si>
  <si>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</si>
  <si>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</si>
  <si>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</si>
  <si>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</si>
  <si>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</si>
  <si>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</si>
  <si>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</si>
  <si>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</si>
  <si>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</si>
  <si>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</si>
  <si>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</si>
  <si>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</si>
  <si>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</si>
  <si>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</si>
  <si>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</si>
  <si>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</si>
  <si>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</si>
  <si>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</si>
  <si>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2008-2024 Pensión media de las altas acumuladas de cada año</t>
  </si>
  <si>
    <t>PENSION MEDIA</t>
  </si>
  <si>
    <t>Distrib - regím.
 Altas nuevas</t>
  </si>
  <si>
    <t>Clase, género 
y edad</t>
  </si>
  <si>
    <t>Nº pens.
 por clases</t>
  </si>
  <si>
    <t>Número
 pensiones</t>
  </si>
  <si>
    <t>Importe €</t>
  </si>
  <si>
    <t>Distrib - regím. 
Altas nuevas</t>
  </si>
  <si>
    <t>Clase, género
 y edad</t>
  </si>
  <si>
    <t>P. Media €</t>
  </si>
  <si>
    <t xml:space="preserve">Número
 pensiones </t>
  </si>
  <si>
    <t>NUMERO DE PENSIONES</t>
  </si>
  <si>
    <t>IMPORTE DE PENSIONES</t>
  </si>
  <si>
    <t>PENSIONES CONTRIBUTIVAS EN VIGOR A 1 DE SEPTIEMBRE DE 2025</t>
  </si>
  <si>
    <t>AGOSTO 2025</t>
  </si>
  <si>
    <t>Datos a 1 de Septiembre de 2025</t>
  </si>
  <si>
    <t xml:space="preserve">  1 de septiembre de 2025</t>
  </si>
  <si>
    <t>Agosto 2025</t>
  </si>
  <si>
    <t>(2) Incremento sobre Agosto 2024</t>
  </si>
  <si>
    <t>1 de septiembre de 2025</t>
  </si>
  <si>
    <t>Datos a 01 de septiembre de 2025</t>
  </si>
  <si>
    <t>PENSIONISTAS DEL SISTEMA DE SEGURIDAD SOCIAL  A 1 DE SEPTIEMBRE DE 2025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</si>
  <si>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</si>
  <si>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41 pensiones de las que no consta el género</t>
    </r>
  </si>
  <si>
    <t>Agosto 2025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</si>
</sst>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1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95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3" fontId="68" fillId="116" borderId="18" xfId="7" applyNumberFormat="1" applyFont="1" applyFill="1" applyBorder="1" applyAlignment="1">
      <alignment horizontal="right"/>
    </xf>
    <xf numFmtId="3" fontId="68" fillId="115" borderId="18" xfId="7" applyNumberFormat="1" applyFont="1" applyFill="1" applyBorder="1" applyAlignment="1">
      <alignment horizontal="right"/>
    </xf>
    <xf numFmtId="0" fontId="55" fillId="0" borderId="0" xfId="242" applyFont="1" applyAlignment="1">
      <alignment horizontal="centerContinuous"/>
    </xf>
    <xf numFmtId="0" fontId="68" fillId="119" borderId="18" xfId="242" applyFont="1" applyFill="1" applyBorder="1" applyAlignment="1">
      <alignment horizontal="centerContinuous" vertical="center" wrapText="1"/>
    </xf>
    <xf numFmtId="4" fontId="68" fillId="119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4" borderId="0" xfId="242" applyNumberFormat="1" applyFont="1" applyFill="1" applyAlignment="1">
      <alignment horizontal="right" indent="1"/>
    </xf>
    <xf numFmtId="4" fontId="68" fillId="124" borderId="0" xfId="242" applyNumberFormat="1" applyFont="1" applyFill="1" applyAlignment="1">
      <alignment horizontal="right" indent="1"/>
    </xf>
    <xf numFmtId="3" fontId="68" fillId="117" borderId="0" xfId="242" applyNumberFormat="1" applyFont="1" applyFill="1" applyAlignment="1">
      <alignment horizontal="right" indent="1"/>
    </xf>
    <xf numFmtId="4" fontId="68" fillId="117" borderId="0" xfId="242" applyNumberFormat="1" applyFont="1" applyFill="1" applyAlignment="1">
      <alignment horizontal="right" indent="1"/>
    </xf>
    <xf numFmtId="3" fontId="68" fillId="125" borderId="18" xfId="242" applyNumberFormat="1" applyFont="1" applyFill="1" applyBorder="1" applyAlignment="1">
      <alignment horizontal="right" vertical="center" indent="1"/>
    </xf>
    <xf numFmtId="4" fontId="68" fillId="125" borderId="18" xfId="242" applyNumberFormat="1" applyFont="1" applyFill="1" applyBorder="1" applyAlignment="1">
      <alignment horizontal="right" vertical="center" indent="1"/>
    </xf>
    <xf numFmtId="3" fontId="68" fillId="115" borderId="18" xfId="242" applyNumberFormat="1" applyFont="1" applyFill="1" applyBorder="1" applyAlignment="1">
      <alignment horizontal="right" vertical="center" indent="1"/>
    </xf>
    <xf numFmtId="4" fontId="68" fillId="115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4" fontId="0" fillId="0" borderId="0" xfId="0" applyNumberFormat="1"/>
    <xf numFmtId="0" fontId="150" fillId="0" borderId="0" xfId="0" applyFont="1"/>
    <xf numFmtId="0" fontId="150" fillId="0" borderId="18" xfId="0" applyFont="1" applyBorder="1"/>
    <xf numFmtId="0" fontId="150" fillId="124" borderId="18" xfId="0" applyFont="1" applyFill="1" applyBorder="1" applyAlignment="1">
      <alignment horizontal="center" vertical="center" wrapText="1"/>
    </xf>
    <xf numFmtId="3" fontId="150" fillId="124" borderId="18" xfId="0" applyNumberFormat="1" applyFont="1" applyFill="1" applyBorder="1" applyAlignment="1">
      <alignment horizontal="center" vertical="center" wrapText="1"/>
    </xf>
    <xf numFmtId="0" fontId="55" fillId="31" borderId="18" xfId="7" applyFont="1" applyFill="1" applyBorder="1" applyAlignment="1">
      <alignment vertical="center"/>
    </xf>
    <xf numFmtId="3" fontId="0" fillId="0" borderId="18" xfId="0" applyNumberFormat="1" applyBorder="1"/>
    <xf numFmtId="3" fontId="150" fillId="0" borderId="18" xfId="0" applyNumberFormat="1" applyFont="1" applyBorder="1"/>
    <xf numFmtId="3" fontId="150" fillId="124" borderId="18" xfId="0" applyNumberFormat="1" applyFont="1" applyFill="1" applyBorder="1" applyAlignment="1">
      <alignment horizontal="center" vertical="center"/>
    </xf>
    <xf numFmtId="0" fontId="150" fillId="0" borderId="29" xfId="0" applyFont="1" applyBorder="1" applyAlignment="1">
      <alignment textRotation="45"/>
    </xf>
    <xf numFmtId="0" fontId="0" fillId="0" borderId="26" xfId="0" applyBorder="1" applyAlignment="1">
      <alignment horizontal="right" textRotation="45" wrapText="1"/>
    </xf>
    <xf numFmtId="3" fontId="138" fillId="127" borderId="18" xfId="0" applyNumberFormat="1" applyFont="1" applyFill="1" applyBorder="1"/>
    <xf numFmtId="4" fontId="138" fillId="127" borderId="18" xfId="0" applyNumberFormat="1" applyFont="1" applyFill="1" applyBorder="1"/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0" fontId="145" fillId="126" borderId="18" xfId="0" applyFont="1" applyFill="1" applyBorder="1" applyAlignment="1">
      <alignment horizontal="center"/>
    </xf>
    <xf numFmtId="0" fontId="145" fillId="126" borderId="18" xfId="0" applyFont="1" applyFill="1" applyBorder="1" applyAlignment="1">
      <alignment horizontal="center" vertical="center"/>
    </xf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CF7977"/>
      <color rgb="FFD3E2F5"/>
      <color rgb="FFBB4643"/>
      <color rgb="FF003300"/>
      <color rgb="FFC6D9F1"/>
      <color rgb="FFC76361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0.46396235706594346</c:v>
                </c:pt>
                <c:pt idx="1">
                  <c:v>0.11505599551376149</c:v>
                </c:pt>
                <c:pt idx="2">
                  <c:v>0.26668331727178263</c:v>
                </c:pt>
                <c:pt idx="3">
                  <c:v>0.15452494692493823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972493</c:v>
                </c:pt>
                <c:pt idx="1">
                  <c:v>171164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6498583</c:v>
                </c:pt>
                <c:pt idx="1">
                  <c:v>1489650</c:v>
                </c:pt>
                <c:pt idx="2">
                  <c:v>1034185</c:v>
                </c:pt>
                <c:pt idx="3">
                  <c:v>321121</c:v>
                </c:pt>
                <c:pt idx="4">
                  <c:v>46149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4660426</c:v>
                </c:pt>
                <c:pt idx="1" formatCode="#,##0">
                  <c:v>4729222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1548829</c:v>
                </c:pt>
                <c:pt idx="1">
                  <c:v>288807</c:v>
                </c:pt>
                <c:pt idx="2">
                  <c:v>273128</c:v>
                </c:pt>
                <c:pt idx="3">
                  <c:v>190109</c:v>
                </c:pt>
                <c:pt idx="4">
                  <c:v>348051</c:v>
                </c:pt>
                <c:pt idx="5">
                  <c:v>134386</c:v>
                </c:pt>
                <c:pt idx="6">
                  <c:v>581317</c:v>
                </c:pt>
                <c:pt idx="7">
                  <c:v>380089</c:v>
                </c:pt>
                <c:pt idx="8">
                  <c:v>1592470</c:v>
                </c:pt>
                <c:pt idx="9">
                  <c:v>961170</c:v>
                </c:pt>
                <c:pt idx="10">
                  <c:v>227683</c:v>
                </c:pt>
                <c:pt idx="11">
                  <c:v>696662</c:v>
                </c:pt>
                <c:pt idx="12">
                  <c:v>1174123</c:v>
                </c:pt>
                <c:pt idx="13">
                  <c:v>243740</c:v>
                </c:pt>
                <c:pt idx="14">
                  <c:v>134744</c:v>
                </c:pt>
                <c:pt idx="15">
                  <c:v>528718</c:v>
                </c:pt>
                <c:pt idx="16">
                  <c:v>68125</c:v>
                </c:pt>
                <c:pt idx="17">
                  <c:v>8909</c:v>
                </c:pt>
                <c:pt idx="18">
                  <c:v>8628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Septiembre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10.379.303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+ 1,57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13.638.084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+ 6,09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1.313,97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+ 4,45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1.508,70 €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+ 4,35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9.389.688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+ 1,54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SEPTIEMBRE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123824</xdr:colOff>
      <xdr:row>28</xdr:row>
      <xdr:rowOff>169861</xdr:rowOff>
    </xdr:from>
    <xdr:to>
      <xdr:col>20</xdr:col>
      <xdr:colOff>76199</xdr:colOff>
      <xdr:row>50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dimension ref="C5:I32"/>
  <sheetViews>
    <sheetView showGridLines="0" topLeftCell="A18" workbookViewId="0">
      <selection activeCell="I25" sqref="I25"/>
    </sheetView>
  </sheetViews>
  <sheetFormatPr baseColWidth="10" defaultRowHeight="15"/>
  <cols>
    <col min="3" max="3" width="28.140625" customWidth="1"/>
    <col min="4" max="4" width="25.85546875" bestFit="1" customWidth="1"/>
    <col min="5" max="5" width="19.42578125" bestFit="1" customWidth="1"/>
    <col min="6" max="6" width="17.85546875" style="66" bestFit="1" customWidth="1"/>
    <col min="7" max="7" width="18" bestFit="1" customWidth="1"/>
    <col min="8" max="8" width="16.28515625" customWidth="1"/>
    <col min="9" max="9" width="11.42578125" customWidth="1"/>
  </cols>
  <sheetData>
    <row r="5" spans="3:9" s="514" customFormat="1" ht="38.25" customHeight="1">
      <c r="C5" s="526"/>
      <c r="D5" s="516" t="s">
        <v>219</v>
      </c>
      <c r="E5" s="516" t="s">
        <v>220</v>
      </c>
      <c r="F5" s="517" t="s">
        <v>221</v>
      </c>
      <c r="G5" s="516" t="s">
        <v>222</v>
      </c>
    </row>
    <row r="6" spans="3:9" ht="18.75">
      <c r="C6" s="527"/>
      <c r="D6" s="528" t="s">
        <v>228</v>
      </c>
      <c r="E6" s="528"/>
      <c r="F6" s="528"/>
      <c r="G6" s="528"/>
    </row>
    <row r="7" spans="3:9" ht="15" customHeight="1">
      <c r="C7" s="518" t="s">
        <v>131</v>
      </c>
      <c r="D7" s="524">
        <f>'Distrib - regím. Altas nuevas'!$E$16</f>
        <v>1038484</v>
      </c>
      <c r="E7" s="524">
        <f>'Clase, género y edad'!$I$8</f>
        <v>1038484</v>
      </c>
      <c r="F7" s="524">
        <f>'Nº pens. por clases'!$L$31</f>
        <v>1038484</v>
      </c>
      <c r="G7" s="524">
        <f>'Número pensiones (IP-J-V)'!$D$90</f>
        <v>1038484</v>
      </c>
      <c r="H7" s="66"/>
      <c r="I7" s="66">
        <f>D7</f>
        <v>1038484</v>
      </c>
    </row>
    <row r="8" spans="3:9" ht="15" customHeight="1">
      <c r="C8" s="518" t="s">
        <v>49</v>
      </c>
      <c r="D8" s="524">
        <f>'Distrib - regím. Altas nuevas'!$K$16</f>
        <v>6607770</v>
      </c>
      <c r="E8" s="524">
        <f>'Clase, género y edad'!$C$33</f>
        <v>6607770</v>
      </c>
      <c r="F8" s="524">
        <f>'Nº pens. por clases'!$M$31</f>
        <v>6607770</v>
      </c>
      <c r="G8" s="524">
        <f>'Número pensiones (IP-J-V)'!$F$90</f>
        <v>6607770</v>
      </c>
      <c r="I8" s="66">
        <f t="shared" ref="I8:I12" si="0">D8</f>
        <v>6607770</v>
      </c>
    </row>
    <row r="9" spans="3:9" ht="15" customHeight="1">
      <c r="C9" s="518" t="s">
        <v>50</v>
      </c>
      <c r="D9" s="524">
        <f>'Distrib - regím. Altas nuevas'!$Q$16</f>
        <v>2346859</v>
      </c>
      <c r="E9" s="524">
        <f>'Clase, género y edad'!$I$33</f>
        <v>2346859</v>
      </c>
      <c r="F9" s="524">
        <f>'Nº pens. por clases'!$N$31</f>
        <v>2346859</v>
      </c>
      <c r="G9" s="524">
        <f>'Número pensiones (IP-J-V)'!$H$90</f>
        <v>2346859</v>
      </c>
      <c r="I9" s="66">
        <f t="shared" si="0"/>
        <v>2346859</v>
      </c>
    </row>
    <row r="10" spans="3:9" ht="15" customHeight="1">
      <c r="C10" s="518" t="s">
        <v>104</v>
      </c>
      <c r="D10" s="524">
        <f>'Distrib - regím. Altas nuevas'!$E$32</f>
        <v>339536</v>
      </c>
      <c r="E10" s="524">
        <f>'Clase, género y edad'!$C$58</f>
        <v>339536</v>
      </c>
      <c r="F10" s="524">
        <f>'Nº pens. por clases'!$O$31</f>
        <v>339536</v>
      </c>
      <c r="G10" s="524">
        <f>'Número pensiones (O-FM)'!$D$90</f>
        <v>339536</v>
      </c>
      <c r="I10" s="66">
        <f t="shared" si="0"/>
        <v>339536</v>
      </c>
    </row>
    <row r="11" spans="3:9" ht="15" customHeight="1">
      <c r="C11" s="518" t="s">
        <v>105</v>
      </c>
      <c r="D11" s="524">
        <f>'Distrib - regím. Altas nuevas'!$K$32</f>
        <v>46654</v>
      </c>
      <c r="E11" s="524">
        <f>'Clase, género y edad'!$I$58</f>
        <v>46654</v>
      </c>
      <c r="F11" s="524">
        <f>'Nº pens. por clases'!$P$31</f>
        <v>46654</v>
      </c>
      <c r="G11" s="524">
        <f>'Número pensiones (O-FM)'!$F$90</f>
        <v>46654</v>
      </c>
      <c r="I11" s="66">
        <f t="shared" si="0"/>
        <v>46654</v>
      </c>
    </row>
    <row r="12" spans="3:9" ht="15" customHeight="1">
      <c r="C12" s="518" t="s">
        <v>143</v>
      </c>
      <c r="D12" s="524">
        <f>'Distrib - regím. Altas nuevas'!$Q$32</f>
        <v>10379303</v>
      </c>
      <c r="E12" s="524">
        <f>'Clase, género y edad'!$C$8</f>
        <v>10379303</v>
      </c>
      <c r="F12" s="524">
        <f>'Nº pens. por clases'!$Q$31</f>
        <v>10379303</v>
      </c>
      <c r="G12" s="524">
        <f>'Número pensiones (O-FM)'!$H$90</f>
        <v>10379303</v>
      </c>
      <c r="H12" s="66"/>
      <c r="I12" s="66">
        <f t="shared" si="0"/>
        <v>10379303</v>
      </c>
    </row>
    <row r="13" spans="3:9">
      <c r="C13" s="250"/>
      <c r="D13" s="250"/>
      <c r="E13" s="250"/>
      <c r="F13" s="519"/>
      <c r="G13" s="250"/>
    </row>
    <row r="14" spans="3:9">
      <c r="C14" s="250"/>
      <c r="D14" s="250"/>
      <c r="E14" s="250"/>
      <c r="F14" s="519"/>
      <c r="G14" s="250"/>
    </row>
    <row r="15" spans="3:9" s="514" customFormat="1" ht="37.5">
      <c r="C15" s="523"/>
      <c r="D15" s="516" t="s">
        <v>224</v>
      </c>
      <c r="E15" s="516" t="s">
        <v>223</v>
      </c>
      <c r="F15" s="520"/>
      <c r="G15" s="515"/>
    </row>
    <row r="16" spans="3:9" ht="18.75">
      <c r="C16" s="522"/>
      <c r="D16" s="528" t="s">
        <v>229</v>
      </c>
      <c r="E16" s="528"/>
      <c r="F16" s="519"/>
      <c r="G16" s="250"/>
    </row>
    <row r="17" spans="3:9" ht="18.75">
      <c r="C17" s="518" t="s">
        <v>131</v>
      </c>
      <c r="D17" s="524">
        <f>'Distrib - regím. Altas nuevas'!$G$16</f>
        <v>1256508.7960600015</v>
      </c>
      <c r="E17" s="524">
        <f>'Importe €'!$K$30</f>
        <v>1256508.7960600015</v>
      </c>
      <c r="F17" s="519"/>
      <c r="G17" s="250"/>
      <c r="I17" s="66">
        <f>D17</f>
        <v>1256508.7960600015</v>
      </c>
    </row>
    <row r="18" spans="3:9" ht="18.75">
      <c r="C18" s="518" t="s">
        <v>49</v>
      </c>
      <c r="D18" s="524">
        <f>'Distrib - regím. Altas nuevas'!$M$16</f>
        <v>9969134.7870100029</v>
      </c>
      <c r="E18" s="524">
        <f>'Importe €'!$L$30</f>
        <v>9969134.7870100029</v>
      </c>
      <c r="F18" s="519"/>
      <c r="G18" s="250"/>
      <c r="I18" s="66">
        <f t="shared" ref="I18:I22" si="1">D18</f>
        <v>9969134.7870100029</v>
      </c>
    </row>
    <row r="19" spans="3:9" ht="18.75">
      <c r="C19" s="518" t="s">
        <v>50</v>
      </c>
      <c r="D19" s="524">
        <f>'Distrib - regím. Altas nuevas'!$S$16</f>
        <v>2197305.4992400007</v>
      </c>
      <c r="E19" s="524">
        <f>'Importe €'!$M$30</f>
        <v>2197305.4992400007</v>
      </c>
      <c r="F19" s="519"/>
      <c r="G19" s="519"/>
      <c r="H19" s="66"/>
      <c r="I19" s="66">
        <f t="shared" si="1"/>
        <v>2197305.4992400007</v>
      </c>
    </row>
    <row r="20" spans="3:9" ht="18.75">
      <c r="C20" s="518" t="s">
        <v>104</v>
      </c>
      <c r="D20" s="524">
        <f>'Distrib - regím. Altas nuevas'!$G$32</f>
        <v>178607.73790000009</v>
      </c>
      <c r="E20" s="524">
        <f>'Importe €'!$N$30</f>
        <v>178607.73790000009</v>
      </c>
      <c r="F20" s="519"/>
      <c r="G20" s="250"/>
      <c r="I20" s="66">
        <f t="shared" si="1"/>
        <v>178607.73790000009</v>
      </c>
    </row>
    <row r="21" spans="3:9" ht="18.75">
      <c r="C21" s="518" t="s">
        <v>105</v>
      </c>
      <c r="D21" s="524">
        <f>'Distrib - regím. Altas nuevas'!$M$32</f>
        <v>36527.25621</v>
      </c>
      <c r="E21" s="524">
        <f>'Importe €'!$O$30</f>
        <v>36527.25621</v>
      </c>
      <c r="F21" s="519"/>
      <c r="G21" s="250"/>
      <c r="I21" s="66">
        <f t="shared" si="1"/>
        <v>36527.25621</v>
      </c>
    </row>
    <row r="22" spans="3:9" ht="18.75">
      <c r="C22" s="518" t="s">
        <v>143</v>
      </c>
      <c r="D22" s="524">
        <f>'Distrib - regím. Altas nuevas'!$S$32</f>
        <v>13638084.076420005</v>
      </c>
      <c r="E22" s="524">
        <f>'Importe €'!$P$30</f>
        <v>13638084.076420005</v>
      </c>
      <c r="F22" s="519"/>
      <c r="G22" s="250"/>
      <c r="I22" s="66">
        <f t="shared" si="1"/>
        <v>13638084.076420005</v>
      </c>
    </row>
    <row r="23" spans="3:9">
      <c r="C23" s="250"/>
      <c r="D23" s="250"/>
      <c r="E23" s="250"/>
      <c r="F23" s="519"/>
      <c r="G23" s="250"/>
    </row>
    <row r="24" spans="3:9">
      <c r="C24" s="250"/>
      <c r="D24" s="250"/>
      <c r="E24" s="250"/>
      <c r="F24" s="519"/>
      <c r="G24" s="250"/>
    </row>
    <row r="25" spans="3:9" s="514" customFormat="1" ht="37.5">
      <c r="C25" s="526"/>
      <c r="D25" s="516" t="s">
        <v>224</v>
      </c>
      <c r="E25" s="516" t="s">
        <v>225</v>
      </c>
      <c r="F25" s="521" t="s">
        <v>226</v>
      </c>
      <c r="G25" s="516" t="s">
        <v>227</v>
      </c>
    </row>
    <row r="26" spans="3:9" ht="18.75">
      <c r="C26" s="527"/>
      <c r="D26" s="529" t="s">
        <v>218</v>
      </c>
      <c r="E26" s="529"/>
      <c r="F26" s="529"/>
      <c r="G26" s="529"/>
    </row>
    <row r="27" spans="3:9" ht="18.75">
      <c r="C27" s="518" t="s">
        <v>131</v>
      </c>
      <c r="D27" s="525">
        <f>'Distrib - regím. Altas nuevas'!$I$16</f>
        <v>1209.9452625750628</v>
      </c>
      <c r="E27" s="525">
        <f>'Clase, género y edad'!$J$8</f>
        <v>1209.9452625750616</v>
      </c>
      <c r="F27" s="525">
        <f>'P. Media €'!$K$36</f>
        <v>1209.9452625750628</v>
      </c>
      <c r="G27" s="525">
        <f>'Número pensiones (IP-J-V)'!$E$90</f>
        <v>1209.9452625750587</v>
      </c>
      <c r="H27" s="513"/>
      <c r="I27" s="513">
        <f>D27</f>
        <v>1209.9452625750628</v>
      </c>
    </row>
    <row r="28" spans="3:9" ht="18.75">
      <c r="C28" s="518" t="s">
        <v>49</v>
      </c>
      <c r="D28" s="525">
        <f>'Distrib - regím. Altas nuevas'!$O$16</f>
        <v>1508.6988177569742</v>
      </c>
      <c r="E28" s="525">
        <f>'Clase, género y edad'!$D$33</f>
        <v>1508.6988177569751</v>
      </c>
      <c r="F28" s="525">
        <f>'P. Media €'!$L$36</f>
        <v>1508.6988177569742</v>
      </c>
      <c r="G28" s="525">
        <f>'Número pensiones (IP-J-V)'!$G$90</f>
        <v>1508.6988177569719</v>
      </c>
      <c r="H28" s="513"/>
      <c r="I28" s="513">
        <f t="shared" ref="I28:I32" si="2">D28</f>
        <v>1508.6988177569742</v>
      </c>
    </row>
    <row r="29" spans="3:9" ht="18.75">
      <c r="C29" s="518" t="s">
        <v>50</v>
      </c>
      <c r="D29" s="525">
        <f>'Distrib - regím. Altas nuevas'!$U$16</f>
        <v>936.27503792942002</v>
      </c>
      <c r="E29" s="525">
        <f>'Clase, género y edad'!$J$33</f>
        <v>936.27503792941775</v>
      </c>
      <c r="F29" s="525">
        <f>'P. Media €'!$M$36</f>
        <v>936.27503792942002</v>
      </c>
      <c r="G29" s="525">
        <f>'Número pensiones (IP-J-V)'!$I$90</f>
        <v>936.27503792942127</v>
      </c>
      <c r="H29" s="513"/>
      <c r="I29" s="513">
        <f t="shared" si="2"/>
        <v>936.27503792942002</v>
      </c>
    </row>
    <row r="30" spans="3:9" ht="18.75">
      <c r="C30" s="518" t="s">
        <v>104</v>
      </c>
      <c r="D30" s="525">
        <f>'Distrib - regím. Altas nuevas'!$I$32</f>
        <v>526.03475890627237</v>
      </c>
      <c r="E30" s="525">
        <f>'Clase, género y edad'!$D$58</f>
        <v>526.03475890627192</v>
      </c>
      <c r="F30" s="525">
        <f>'P. Media €'!$N$36</f>
        <v>526.03475890627237</v>
      </c>
      <c r="G30" s="525">
        <f>'Número pensiones (O-FM)'!$E$90</f>
        <v>526.03475890627146</v>
      </c>
      <c r="H30" s="513"/>
      <c r="I30" s="513">
        <f t="shared" si="2"/>
        <v>526.03475890627237</v>
      </c>
    </row>
    <row r="31" spans="3:9" ht="18.75">
      <c r="C31" s="518" t="s">
        <v>105</v>
      </c>
      <c r="D31" s="525">
        <f>'Distrib - regím. Altas nuevas'!$O$32</f>
        <v>782.93943091696315</v>
      </c>
      <c r="E31" s="525">
        <f>'Clase, género y edad'!$J$58</f>
        <v>782.93943091696303</v>
      </c>
      <c r="F31" s="525">
        <f>'P. Media €'!$O$36</f>
        <v>782.93943091696315</v>
      </c>
      <c r="G31" s="525">
        <f>'Número pensiones (O-FM)'!$G$90</f>
        <v>782.93943091696292</v>
      </c>
      <c r="H31" s="513"/>
      <c r="I31" s="513">
        <f t="shared" si="2"/>
        <v>782.93943091696315</v>
      </c>
    </row>
    <row r="32" spans="3:9" ht="18.75">
      <c r="C32" s="518" t="s">
        <v>143</v>
      </c>
      <c r="D32" s="525">
        <f>'Distrib - regím. Altas nuevas'!$U$32</f>
        <v>1313.9691630950563</v>
      </c>
      <c r="E32" s="525">
        <f>'Clase, género y edad'!$D$8</f>
        <v>1313.9691630950558</v>
      </c>
      <c r="F32" s="525">
        <f>'P. Media €'!$P$36</f>
        <v>1313.9691630950563</v>
      </c>
      <c r="G32" s="525">
        <f>'Número pensiones (O-FM)'!$I$90</f>
        <v>1313.969163095056</v>
      </c>
      <c r="H32" s="513"/>
      <c r="I32" s="513">
        <f t="shared" si="2"/>
        <v>1313.9691630950563</v>
      </c>
    </row>
  </sheetData>
  <mergeCells count="5">
    <mergeCell ref="C5:C6"/>
    <mergeCell ref="C25:C26"/>
    <mergeCell ref="D6:G6"/>
    <mergeCell ref="D16:E16"/>
    <mergeCell ref="D26:G26"/>
  </mergeCells>
  <conditionalFormatting sqref="D17:E17">
    <cfRule type="cellIs" dxfId="17" priority="6" operator="equal">
      <formula>$I$17</formula>
    </cfRule>
  </conditionalFormatting>
  <conditionalFormatting sqref="D18:E18">
    <cfRule type="cellIs" dxfId="16" priority="5" operator="equal">
      <formula>$I$18</formula>
    </cfRule>
  </conditionalFormatting>
  <conditionalFormatting sqref="D19:E19">
    <cfRule type="cellIs" dxfId="15" priority="4" operator="equal">
      <formula>$I$19</formula>
    </cfRule>
  </conditionalFormatting>
  <conditionalFormatting sqref="D20:E20">
    <cfRule type="cellIs" dxfId="14" priority="15" operator="equal">
      <formula>$I$20</formula>
    </cfRule>
  </conditionalFormatting>
  <conditionalFormatting sqref="D21:E21">
    <cfRule type="cellIs" dxfId="13" priority="14" operator="equal">
      <formula>$I$21</formula>
    </cfRule>
  </conditionalFormatting>
  <conditionalFormatting sqref="D22:E22">
    <cfRule type="cellIs" dxfId="12" priority="13" operator="equal">
      <formula>$I$22</formula>
    </cfRule>
  </conditionalFormatting>
  <conditionalFormatting sqref="D7:G7">
    <cfRule type="cellIs" dxfId="11" priority="2" operator="equal">
      <formula>$I$7</formula>
    </cfRule>
  </conditionalFormatting>
  <conditionalFormatting sqref="D8:G8">
    <cfRule type="cellIs" dxfId="10" priority="24" operator="equal">
      <formula>$I$8</formula>
    </cfRule>
  </conditionalFormatting>
  <conditionalFormatting sqref="D9:G9">
    <cfRule type="cellIs" dxfId="9" priority="26" operator="equal">
      <formula>$I$9</formula>
    </cfRule>
  </conditionalFormatting>
  <conditionalFormatting sqref="D10:G10">
    <cfRule type="cellIs" dxfId="8" priority="23" operator="equal">
      <formula>$I$10</formula>
    </cfRule>
  </conditionalFormatting>
  <conditionalFormatting sqref="D10:G11">
    <cfRule type="cellIs" dxfId="7" priority="22" operator="equal">
      <formula>$I$11</formula>
    </cfRule>
  </conditionalFormatting>
  <conditionalFormatting sqref="D12:G12">
    <cfRule type="cellIs" dxfId="6" priority="21" operator="equal">
      <formula>$I$12</formula>
    </cfRule>
  </conditionalFormatting>
  <conditionalFormatting sqref="D27:G27">
    <cfRule type="cellIs" dxfId="5" priority="12" operator="equal">
      <formula>$I$27</formula>
    </cfRule>
  </conditionalFormatting>
  <conditionalFormatting sqref="D28:G28">
    <cfRule type="cellIs" dxfId="4" priority="11" operator="equal">
      <formula>$I$28</formula>
    </cfRule>
  </conditionalFormatting>
  <conditionalFormatting sqref="D29:G29">
    <cfRule type="cellIs" dxfId="3" priority="1" operator="equal">
      <formula>$I$29</formula>
    </cfRule>
  </conditionalFormatting>
  <conditionalFormatting sqref="D30:G30">
    <cfRule type="cellIs" dxfId="2" priority="9" operator="equal">
      <formula>$I$30</formula>
    </cfRule>
  </conditionalFormatting>
  <conditionalFormatting sqref="D31:G31">
    <cfRule type="cellIs" dxfId="1" priority="8" operator="equal">
      <formula>$I$31</formula>
    </cfRule>
  </conditionalFormatting>
  <conditionalFormatting sqref="D32:G32">
    <cfRule type="cellIs" dxfId="0" priority="7" operator="equal">
      <formula>$I$32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3"/>
  <sheetViews>
    <sheetView showGridLines="0" showRowColHeaders="0" zoomScaleNormal="100" workbookViewId="0">
      <pane ySplit="6" topLeftCell="A7" activePane="bottomLeft" state="frozen"/>
      <selection activeCell="D30" sqref="D30"/>
      <selection pane="bottomLeft" activeCell="H14" sqref="H14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63" t="s">
        <v>148</v>
      </c>
      <c r="C4" s="262" t="s">
        <v>145</v>
      </c>
      <c r="D4" s="262"/>
      <c r="E4" s="262" t="s">
        <v>142</v>
      </c>
      <c r="F4" s="262"/>
      <c r="H4" s="7" t="s">
        <v>168</v>
      </c>
    </row>
    <row r="5" spans="1:8" ht="38.65" customHeight="1">
      <c r="A5" s="250"/>
      <c r="B5" s="564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89" t="s">
        <v>234</v>
      </c>
      <c r="C24" s="77">
        <f>'Distrib - regím. Altas nuevas'!$I$42</f>
        <v>1128.6542474489797</v>
      </c>
      <c r="D24" s="77">
        <f>'Distrib - regím. Altas nuevas'!$I$44</f>
        <v>1753.1511892310673</v>
      </c>
      <c r="E24" s="77">
        <f>'Distrib - regím. Altas nuevas'!$O$42</f>
        <v>1112.1386649395511</v>
      </c>
      <c r="F24" s="77">
        <f>'Distrib - regím. Altas nuevas'!$O$44</f>
        <v>1639.1167328183799</v>
      </c>
    </row>
    <row r="26" spans="2:9">
      <c r="B26" s="421" t="s">
        <v>125</v>
      </c>
      <c r="C26" s="422"/>
      <c r="D26" s="422"/>
      <c r="E26" s="422"/>
      <c r="F26" s="422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50000000000001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50000000000001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50000000000001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50000000000001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50000000000001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2:9" ht="17.850000000000001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2:9" ht="17.850000000000001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2:9" ht="17.850000000000001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2:9" ht="17.850000000000001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2:9" ht="17.850000000000001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2:9" ht="17.850000000000001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2:9" ht="17.850000000000001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2:9" ht="17.850000000000001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2:9" ht="17.850000000000001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2:9" ht="17.850000000000001" customHeight="1">
      <c r="B42" s="76">
        <v>2023</v>
      </c>
      <c r="C42" s="79">
        <f>C22/C21-1</f>
        <v>9.1896647350200311E-3</v>
      </c>
      <c r="D42" s="79">
        <f t="shared" ref="D42:F43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2:9" ht="17.850000000000001" customHeight="1">
      <c r="B43" s="76">
        <v>2024</v>
      </c>
      <c r="C43" s="79">
        <f>C23/C22-1</f>
        <v>4.4146491685222999E-2</v>
      </c>
      <c r="D43" s="79">
        <f t="shared" si="3"/>
        <v>7.3432306099748601E-2</v>
      </c>
      <c r="E43" s="79">
        <f t="shared" si="3"/>
        <v>4.5080417648256432E-2</v>
      </c>
      <c r="F43" s="79">
        <f t="shared" si="3"/>
        <v>7.7920916085167047E-2</v>
      </c>
      <c r="G43" s="79"/>
      <c r="H43" s="74"/>
    </row>
    <row r="44" spans="2:9" ht="22.7" customHeight="1">
      <c r="B44" s="78" t="s">
        <v>241</v>
      </c>
      <c r="C44" s="80">
        <f>C24/C51-1</f>
        <v>1.1701548448350474E-2</v>
      </c>
      <c r="D44" s="80">
        <f>D24/D51-1</f>
        <v>1.537773035507195E-2</v>
      </c>
      <c r="E44" s="80">
        <f>E24/E51-1</f>
        <v>2.1135104432524532E-2</v>
      </c>
      <c r="F44" s="80">
        <f>F24/F51-1</f>
        <v>1.2487944170967769E-2</v>
      </c>
      <c r="G44" s="79"/>
      <c r="H44" s="74"/>
    </row>
    <row r="45" spans="2:9" ht="7.5" customHeight="1"/>
    <row r="46" spans="2:9" ht="3.4" customHeight="1">
      <c r="B46" s="81"/>
      <c r="C46" s="81"/>
      <c r="D46" s="81"/>
      <c r="E46" s="81"/>
      <c r="F46" s="81"/>
    </row>
    <row r="47" spans="2:9" ht="23.85" customHeight="1">
      <c r="B47" t="s">
        <v>217</v>
      </c>
    </row>
    <row r="48" spans="2:9" ht="23.85" customHeight="1">
      <c r="B48" t="s">
        <v>235</v>
      </c>
    </row>
    <row r="49" spans="1:9" ht="35.65" customHeight="1">
      <c r="A49" s="347"/>
      <c r="B49" s="411"/>
      <c r="C49" s="295" t="s">
        <v>149</v>
      </c>
      <c r="D49" s="295"/>
      <c r="E49" s="295" t="s">
        <v>150</v>
      </c>
      <c r="F49" s="296"/>
      <c r="G49" s="412"/>
      <c r="H49" s="413"/>
      <c r="I49" s="423"/>
    </row>
    <row r="50" spans="1:9">
      <c r="A50" s="347"/>
      <c r="B50" s="411"/>
      <c r="C50" s="295" t="s">
        <v>28</v>
      </c>
      <c r="D50" s="295" t="s">
        <v>29</v>
      </c>
      <c r="E50" s="295" t="s">
        <v>28</v>
      </c>
      <c r="F50" s="296" t="s">
        <v>29</v>
      </c>
      <c r="G50" s="412"/>
      <c r="H50" s="413"/>
      <c r="I50" s="423"/>
    </row>
    <row r="51" spans="1:9" ht="21.4" customHeight="1">
      <c r="A51" s="347"/>
      <c r="B51" s="411"/>
      <c r="C51" s="449">
        <v>1115.5999999999999</v>
      </c>
      <c r="D51" s="449">
        <v>1726.6</v>
      </c>
      <c r="E51" s="295">
        <v>1089.1199999999999</v>
      </c>
      <c r="F51" s="450">
        <v>1618.9</v>
      </c>
      <c r="G51" s="412"/>
      <c r="H51" s="413"/>
      <c r="I51" s="423"/>
    </row>
    <row r="52" spans="1:9" ht="19.7" customHeight="1">
      <c r="A52" s="347"/>
      <c r="B52" s="411"/>
      <c r="C52" s="411"/>
      <c r="D52" s="411"/>
      <c r="E52" s="411"/>
      <c r="F52" s="412"/>
      <c r="G52" s="412"/>
      <c r="H52" s="413"/>
      <c r="I52" s="423"/>
    </row>
    <row r="53" spans="1:9">
      <c r="A53" s="347"/>
      <c r="B53" s="411"/>
      <c r="C53" s="411"/>
      <c r="D53" s="411"/>
      <c r="E53" s="411"/>
      <c r="F53" s="412"/>
      <c r="G53" s="412"/>
      <c r="H53" s="413"/>
      <c r="I53" s="423"/>
    </row>
    <row r="54" spans="1:9">
      <c r="A54" s="347"/>
      <c r="B54" s="412"/>
      <c r="C54" s="412"/>
      <c r="D54" s="412"/>
      <c r="E54" s="412"/>
      <c r="F54" s="412"/>
      <c r="G54" s="412"/>
      <c r="H54" s="424"/>
      <c r="I54" s="423"/>
    </row>
    <row r="55" spans="1:9">
      <c r="A55" s="347"/>
      <c r="B55" s="412"/>
      <c r="C55" s="412"/>
      <c r="D55" s="412"/>
      <c r="E55" s="412"/>
      <c r="F55" s="412"/>
      <c r="G55" s="412"/>
      <c r="H55" s="413"/>
      <c r="I55" s="413"/>
    </row>
    <row r="56" spans="1:9">
      <c r="A56" s="347"/>
      <c r="B56" s="412"/>
      <c r="C56" s="412"/>
      <c r="D56" s="412"/>
      <c r="E56" s="412"/>
      <c r="F56" s="412"/>
      <c r="G56" s="412"/>
      <c r="H56" s="413"/>
      <c r="I56" s="413"/>
    </row>
    <row r="57" spans="1:9">
      <c r="A57" s="347"/>
      <c r="B57" s="412"/>
      <c r="C57" s="412"/>
      <c r="D57" s="412"/>
      <c r="E57" s="412"/>
      <c r="F57" s="412"/>
      <c r="G57" s="412"/>
      <c r="H57" s="413"/>
      <c r="I57" s="413"/>
    </row>
    <row r="58" spans="1:9">
      <c r="A58" s="347"/>
      <c r="B58" s="412"/>
      <c r="C58" s="412"/>
      <c r="D58" s="412"/>
      <c r="E58" s="412"/>
      <c r="F58" s="412"/>
      <c r="G58" s="413"/>
      <c r="H58" s="413"/>
      <c r="I58" s="413"/>
    </row>
    <row r="59" spans="1:9">
      <c r="A59" s="347"/>
      <c r="B59" s="412"/>
      <c r="C59" s="412"/>
      <c r="D59" s="412"/>
      <c r="E59" s="412"/>
      <c r="F59" s="412"/>
      <c r="G59" s="413"/>
      <c r="H59" s="413"/>
      <c r="I59" s="413"/>
    </row>
    <row r="60" spans="1:9">
      <c r="A60" s="334"/>
      <c r="B60" s="409"/>
      <c r="C60" s="410"/>
      <c r="D60" s="410"/>
      <c r="E60" s="410"/>
      <c r="F60" s="410"/>
      <c r="G60" s="408"/>
      <c r="H60" s="210"/>
      <c r="I60" s="210"/>
    </row>
    <row r="61" spans="1:9">
      <c r="B61" s="409"/>
      <c r="C61" s="409"/>
      <c r="D61" s="409"/>
      <c r="E61" s="409"/>
      <c r="F61" s="409"/>
      <c r="G61" s="210"/>
      <c r="H61" s="210"/>
      <c r="I61" s="210"/>
    </row>
    <row r="62" spans="1:9">
      <c r="B62" s="409"/>
      <c r="C62" s="409"/>
      <c r="D62" s="409"/>
      <c r="E62" s="409"/>
      <c r="F62" s="409"/>
      <c r="G62" s="210"/>
    </row>
    <row r="63" spans="1:9">
      <c r="B63" s="334"/>
      <c r="C63" s="334"/>
      <c r="D63" s="334"/>
      <c r="E63" s="334"/>
      <c r="F63" s="334"/>
      <c r="G63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60B7-A755-4A5E-BD20-291322988C0A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10" activePane="bottomLeft" state="frozen"/>
      <selection activeCell="M95" sqref="M95"/>
      <selection pane="bottomLeft" activeCell="H93" sqref="H93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6384" width="11.42578125" style="362"/>
  </cols>
  <sheetData>
    <row r="1" spans="1:230" s="351" customFormat="1" ht="15.75" customHeight="1">
      <c r="B1" s="352"/>
      <c r="E1" s="353"/>
      <c r="G1" s="353"/>
      <c r="I1" s="353"/>
    </row>
    <row r="2" spans="1:230" s="351" customFormat="1">
      <c r="B2" s="352"/>
      <c r="E2" s="353"/>
      <c r="G2" s="353"/>
      <c r="I2" s="353"/>
    </row>
    <row r="3" spans="1:230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</row>
    <row r="4" spans="1:230" s="351" customFormat="1">
      <c r="B4" s="352"/>
      <c r="C4" s="358"/>
      <c r="D4" s="356"/>
      <c r="E4" s="357"/>
      <c r="F4" s="356"/>
      <c r="G4" s="357"/>
      <c r="H4" s="356"/>
      <c r="I4" s="357"/>
    </row>
    <row r="5" spans="1:230" s="351" customFormat="1" ht="18.75">
      <c r="B5" s="491" t="s">
        <v>236</v>
      </c>
      <c r="C5" s="359"/>
      <c r="D5" s="356"/>
      <c r="E5" s="357"/>
      <c r="F5" s="356"/>
      <c r="G5" s="357"/>
      <c r="H5" s="356"/>
      <c r="I5" s="357"/>
      <c r="K5" s="7" t="s">
        <v>168</v>
      </c>
    </row>
    <row r="6" spans="1:230" ht="9" customHeight="1">
      <c r="A6" s="360"/>
      <c r="B6" s="361"/>
      <c r="C6" s="416"/>
      <c r="D6" s="417"/>
      <c r="E6" s="418"/>
      <c r="F6" s="417"/>
      <c r="G6" s="418"/>
      <c r="H6" s="417"/>
      <c r="I6" s="418"/>
    </row>
    <row r="7" spans="1:230" ht="38.1" customHeight="1">
      <c r="A7" s="360"/>
      <c r="B7" s="565" t="s">
        <v>157</v>
      </c>
      <c r="C7" s="567" t="s">
        <v>47</v>
      </c>
      <c r="D7" s="400" t="s">
        <v>48</v>
      </c>
      <c r="E7" s="401"/>
      <c r="F7" s="402" t="s">
        <v>49</v>
      </c>
      <c r="G7" s="403"/>
      <c r="H7" s="492" t="s">
        <v>50</v>
      </c>
      <c r="I7" s="493"/>
    </row>
    <row r="8" spans="1:230" ht="36.75" customHeight="1">
      <c r="A8" s="360"/>
      <c r="B8" s="566"/>
      <c r="C8" s="568"/>
      <c r="D8" s="494" t="s">
        <v>7</v>
      </c>
      <c r="E8" s="495" t="s">
        <v>51</v>
      </c>
      <c r="F8" s="496" t="s">
        <v>7</v>
      </c>
      <c r="G8" s="497" t="s">
        <v>51</v>
      </c>
      <c r="H8" s="498" t="s">
        <v>7</v>
      </c>
      <c r="I8" s="499" t="s">
        <v>51</v>
      </c>
    </row>
    <row r="9" spans="1:230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30" s="372" customFormat="1" ht="18" customHeight="1">
      <c r="A10" s="367"/>
      <c r="B10" s="368"/>
      <c r="C10" s="369" t="s">
        <v>52</v>
      </c>
      <c r="D10" s="500">
        <v>221522</v>
      </c>
      <c r="E10" s="501">
        <v>1122.1038704056482</v>
      </c>
      <c r="F10" s="502">
        <v>1006263</v>
      </c>
      <c r="G10" s="503">
        <v>1367.3139860851486</v>
      </c>
      <c r="H10" s="504">
        <v>394685</v>
      </c>
      <c r="I10" s="505">
        <v>867.52153360274656</v>
      </c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  <c r="HJ10" s="367"/>
      <c r="HK10" s="367"/>
      <c r="HL10" s="367"/>
      <c r="HM10" s="367"/>
      <c r="HN10" s="367"/>
      <c r="HO10" s="367"/>
      <c r="HP10" s="367"/>
      <c r="HQ10" s="367"/>
      <c r="HR10" s="367"/>
      <c r="HS10" s="367"/>
      <c r="HT10" s="367"/>
      <c r="HU10" s="367"/>
      <c r="HV10" s="367"/>
    </row>
    <row r="11" spans="1:230" s="373" customFormat="1" ht="18" customHeight="1">
      <c r="B11" s="368">
        <v>4</v>
      </c>
      <c r="C11" s="374" t="s">
        <v>53</v>
      </c>
      <c r="D11" s="375">
        <v>11507</v>
      </c>
      <c r="E11" s="376">
        <v>1117.6298183714262</v>
      </c>
      <c r="F11" s="375">
        <v>73122</v>
      </c>
      <c r="G11" s="376">
        <v>1239.2413878176201</v>
      </c>
      <c r="H11" s="375">
        <v>29087</v>
      </c>
      <c r="I11" s="376">
        <v>793.24419912675762</v>
      </c>
    </row>
    <row r="12" spans="1:230" s="373" customFormat="1" ht="18" customHeight="1">
      <c r="B12" s="368">
        <v>11</v>
      </c>
      <c r="C12" s="374" t="s">
        <v>54</v>
      </c>
      <c r="D12" s="375">
        <v>36192</v>
      </c>
      <c r="E12" s="376">
        <v>1202.6433803050397</v>
      </c>
      <c r="F12" s="375">
        <v>129385</v>
      </c>
      <c r="G12" s="376">
        <v>1549.6377475750664</v>
      </c>
      <c r="H12" s="375">
        <v>57214</v>
      </c>
      <c r="I12" s="376">
        <v>974.85309120145428</v>
      </c>
    </row>
    <row r="13" spans="1:230" s="373" customFormat="1" ht="18" customHeight="1">
      <c r="B13" s="368">
        <v>14</v>
      </c>
      <c r="C13" s="374" t="s">
        <v>55</v>
      </c>
      <c r="D13" s="375">
        <v>17353</v>
      </c>
      <c r="E13" s="376">
        <v>1057.4350573387887</v>
      </c>
      <c r="F13" s="375">
        <v>114769</v>
      </c>
      <c r="G13" s="376">
        <v>1263.9996805757653</v>
      </c>
      <c r="H13" s="375">
        <v>42556</v>
      </c>
      <c r="I13" s="376">
        <v>805.77611876116168</v>
      </c>
    </row>
    <row r="14" spans="1:230" s="373" customFormat="1" ht="18" customHeight="1">
      <c r="B14" s="368">
        <v>18</v>
      </c>
      <c r="C14" s="374" t="s">
        <v>56</v>
      </c>
      <c r="D14" s="375">
        <v>24595</v>
      </c>
      <c r="E14" s="376">
        <v>1124.691803212035</v>
      </c>
      <c r="F14" s="375">
        <v>124584</v>
      </c>
      <c r="G14" s="376">
        <v>1294.8095692865857</v>
      </c>
      <c r="H14" s="375">
        <v>45008</v>
      </c>
      <c r="I14" s="376">
        <v>787.83371378421612</v>
      </c>
    </row>
    <row r="15" spans="1:230" s="373" customFormat="1" ht="18" customHeight="1">
      <c r="B15" s="368">
        <v>21</v>
      </c>
      <c r="C15" s="374" t="s">
        <v>57</v>
      </c>
      <c r="D15" s="375">
        <v>13654</v>
      </c>
      <c r="E15" s="376">
        <v>1065.5797326790685</v>
      </c>
      <c r="F15" s="375">
        <v>62264</v>
      </c>
      <c r="G15" s="376">
        <v>1395.5596440961069</v>
      </c>
      <c r="H15" s="375">
        <v>25150</v>
      </c>
      <c r="I15" s="376">
        <v>888.35401272365812</v>
      </c>
    </row>
    <row r="16" spans="1:230" s="373" customFormat="1" ht="18" customHeight="1">
      <c r="B16" s="368">
        <v>23</v>
      </c>
      <c r="C16" s="374" t="s">
        <v>58</v>
      </c>
      <c r="D16" s="375">
        <v>22916</v>
      </c>
      <c r="E16" s="376">
        <v>1052.6674402164429</v>
      </c>
      <c r="F16" s="375">
        <v>86537</v>
      </c>
      <c r="G16" s="376">
        <v>1253.0009622473626</v>
      </c>
      <c r="H16" s="375">
        <v>35669</v>
      </c>
      <c r="I16" s="376">
        <v>828.59178193949913</v>
      </c>
    </row>
    <row r="17" spans="1:230" s="373" customFormat="1" ht="18" customHeight="1">
      <c r="B17" s="368">
        <v>29</v>
      </c>
      <c r="C17" s="374" t="s">
        <v>59</v>
      </c>
      <c r="D17" s="375">
        <v>32222</v>
      </c>
      <c r="E17" s="376">
        <v>1186.4860331450561</v>
      </c>
      <c r="F17" s="375">
        <v>181068</v>
      </c>
      <c r="G17" s="376">
        <v>1377.1939603905714</v>
      </c>
      <c r="H17" s="375">
        <v>67764</v>
      </c>
      <c r="I17" s="376">
        <v>864.57909140546599</v>
      </c>
    </row>
    <row r="18" spans="1:230" s="373" customFormat="1" ht="18" customHeight="1">
      <c r="B18" s="368">
        <v>41</v>
      </c>
      <c r="C18" s="374" t="s">
        <v>60</v>
      </c>
      <c r="D18" s="375">
        <v>63083</v>
      </c>
      <c r="E18" s="376">
        <v>1098.0658323161549</v>
      </c>
      <c r="F18" s="375">
        <v>234534</v>
      </c>
      <c r="G18" s="376">
        <v>1422.7848591675406</v>
      </c>
      <c r="H18" s="375">
        <v>92237</v>
      </c>
      <c r="I18" s="376">
        <v>903.27621420904848</v>
      </c>
    </row>
    <row r="19" spans="1:230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</row>
    <row r="20" spans="1:230" s="372" customFormat="1" ht="18" customHeight="1">
      <c r="A20" s="367"/>
      <c r="B20" s="368"/>
      <c r="C20" s="369" t="s">
        <v>61</v>
      </c>
      <c r="D20" s="500">
        <v>22895</v>
      </c>
      <c r="E20" s="501">
        <v>1263.475599475868</v>
      </c>
      <c r="F20" s="502">
        <v>212121</v>
      </c>
      <c r="G20" s="503">
        <v>1579.7443761343764</v>
      </c>
      <c r="H20" s="504">
        <v>72549</v>
      </c>
      <c r="I20" s="505">
        <v>985.31751836689682</v>
      </c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  <c r="HJ20" s="367"/>
      <c r="HK20" s="367"/>
      <c r="HL20" s="367"/>
      <c r="HM20" s="367"/>
      <c r="HN20" s="367"/>
      <c r="HO20" s="367"/>
      <c r="HP20" s="367"/>
      <c r="HQ20" s="367"/>
      <c r="HR20" s="367"/>
      <c r="HS20" s="367"/>
      <c r="HT20" s="367"/>
      <c r="HU20" s="367"/>
      <c r="HV20" s="367"/>
    </row>
    <row r="21" spans="1:230" s="373" customFormat="1" ht="18" customHeight="1">
      <c r="B21" s="368">
        <v>22</v>
      </c>
      <c r="C21" s="374" t="s">
        <v>62</v>
      </c>
      <c r="D21" s="375">
        <v>5014</v>
      </c>
      <c r="E21" s="376">
        <v>1160.1378260869567</v>
      </c>
      <c r="F21" s="375">
        <v>35655</v>
      </c>
      <c r="G21" s="376">
        <v>1444.6290876454914</v>
      </c>
      <c r="H21" s="375">
        <v>12747</v>
      </c>
      <c r="I21" s="376">
        <v>911.92322899505768</v>
      </c>
    </row>
    <row r="22" spans="1:230" s="373" customFormat="1" ht="18" customHeight="1">
      <c r="B22" s="368">
        <v>40</v>
      </c>
      <c r="C22" s="374" t="s">
        <v>63</v>
      </c>
      <c r="D22" s="375">
        <v>3660</v>
      </c>
      <c r="E22" s="376">
        <v>1143.8288442622952</v>
      </c>
      <c r="F22" s="375">
        <v>23562</v>
      </c>
      <c r="G22" s="376">
        <v>1461.0901714625245</v>
      </c>
      <c r="H22" s="375">
        <v>7971</v>
      </c>
      <c r="I22" s="376">
        <v>898.62667670304859</v>
      </c>
    </row>
    <row r="23" spans="1:230" s="373" customFormat="1" ht="18" customHeight="1">
      <c r="B23" s="368">
        <v>50</v>
      </c>
      <c r="C23" s="374" t="s">
        <v>64</v>
      </c>
      <c r="D23" s="375">
        <v>14221</v>
      </c>
      <c r="E23" s="376">
        <v>1330.7031305815342</v>
      </c>
      <c r="F23" s="375">
        <v>152904</v>
      </c>
      <c r="G23" s="376">
        <v>1629.5355260163242</v>
      </c>
      <c r="H23" s="375">
        <v>51831</v>
      </c>
      <c r="I23" s="376">
        <v>1016.6996970924736</v>
      </c>
    </row>
    <row r="24" spans="1:230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</row>
    <row r="25" spans="1:230" s="372" customFormat="1" ht="18" customHeight="1">
      <c r="A25" s="367"/>
      <c r="B25" s="368">
        <v>33</v>
      </c>
      <c r="C25" s="369" t="s">
        <v>65</v>
      </c>
      <c r="D25" s="500">
        <v>28265</v>
      </c>
      <c r="E25" s="501">
        <v>1362.8755276844156</v>
      </c>
      <c r="F25" s="502">
        <v>187096</v>
      </c>
      <c r="G25" s="503">
        <v>1777.1720155428234</v>
      </c>
      <c r="H25" s="504">
        <v>76242</v>
      </c>
      <c r="I25" s="505">
        <v>1072.3421615382597</v>
      </c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  <c r="HJ25" s="367"/>
      <c r="HK25" s="367"/>
      <c r="HL25" s="367"/>
      <c r="HM25" s="367"/>
      <c r="HN25" s="367"/>
      <c r="HO25" s="367"/>
      <c r="HP25" s="367"/>
      <c r="HQ25" s="367"/>
      <c r="HR25" s="367"/>
      <c r="HS25" s="367"/>
      <c r="HT25" s="367"/>
      <c r="HU25" s="367"/>
      <c r="HV25" s="367"/>
    </row>
    <row r="26" spans="1:230" s="372" customFormat="1" ht="18" hidden="1" customHeight="1">
      <c r="A26" s="367"/>
      <c r="B26" s="368"/>
      <c r="C26" s="369"/>
      <c r="D26" s="500"/>
      <c r="E26" s="501"/>
      <c r="F26" s="502"/>
      <c r="G26" s="503"/>
      <c r="H26" s="504"/>
      <c r="I26" s="505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  <c r="HP26" s="367"/>
      <c r="HQ26" s="367"/>
      <c r="HR26" s="367"/>
      <c r="HS26" s="367"/>
      <c r="HT26" s="367"/>
      <c r="HU26" s="367"/>
      <c r="HV26" s="367"/>
    </row>
    <row r="27" spans="1:230" s="372" customFormat="1" ht="18" customHeight="1">
      <c r="A27" s="367"/>
      <c r="B27" s="368">
        <v>7</v>
      </c>
      <c r="C27" s="369" t="s">
        <v>205</v>
      </c>
      <c r="D27" s="500">
        <v>18757</v>
      </c>
      <c r="E27" s="501">
        <v>1145.8704067814681</v>
      </c>
      <c r="F27" s="502">
        <v>142880</v>
      </c>
      <c r="G27" s="503">
        <v>1392.4673015817468</v>
      </c>
      <c r="H27" s="504">
        <v>45616</v>
      </c>
      <c r="I27" s="505">
        <v>845.89661215363026</v>
      </c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  <c r="HP27" s="367"/>
      <c r="HQ27" s="367"/>
      <c r="HR27" s="367"/>
      <c r="HS27" s="367"/>
      <c r="HT27" s="367"/>
      <c r="HU27" s="367"/>
      <c r="HV27" s="367"/>
    </row>
    <row r="28" spans="1:230" s="372" customFormat="1" ht="18" hidden="1" customHeight="1">
      <c r="A28" s="367"/>
      <c r="B28" s="368"/>
      <c r="C28" s="369"/>
      <c r="D28" s="500"/>
      <c r="E28" s="501"/>
      <c r="F28" s="502"/>
      <c r="G28" s="503"/>
      <c r="H28" s="504"/>
      <c r="I28" s="505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  <c r="HJ28" s="367"/>
      <c r="HK28" s="367"/>
      <c r="HL28" s="367"/>
      <c r="HM28" s="367"/>
      <c r="HN28" s="367"/>
      <c r="HO28" s="367"/>
      <c r="HP28" s="367"/>
      <c r="HQ28" s="367"/>
      <c r="HR28" s="367"/>
      <c r="HS28" s="367"/>
      <c r="HT28" s="367"/>
      <c r="HU28" s="367"/>
      <c r="HV28" s="367"/>
    </row>
    <row r="29" spans="1:230" s="372" customFormat="1" ht="18" customHeight="1">
      <c r="A29" s="367"/>
      <c r="B29" s="368"/>
      <c r="C29" s="369" t="s">
        <v>66</v>
      </c>
      <c r="D29" s="500">
        <v>59397</v>
      </c>
      <c r="E29" s="501">
        <v>1157.5498526861625</v>
      </c>
      <c r="F29" s="502">
        <v>212078</v>
      </c>
      <c r="G29" s="503">
        <v>1392.8527264025502</v>
      </c>
      <c r="H29" s="504">
        <v>83697</v>
      </c>
      <c r="I29" s="505">
        <v>879.98352915875103</v>
      </c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  <c r="HP29" s="367"/>
      <c r="HQ29" s="367"/>
      <c r="HR29" s="367"/>
      <c r="HS29" s="367"/>
      <c r="HT29" s="367"/>
      <c r="HU29" s="367"/>
      <c r="HV29" s="367"/>
    </row>
    <row r="30" spans="1:230" s="373" customFormat="1" ht="18" customHeight="1">
      <c r="B30" s="368">
        <v>35</v>
      </c>
      <c r="C30" s="374" t="s">
        <v>67</v>
      </c>
      <c r="D30" s="375">
        <v>33381</v>
      </c>
      <c r="E30" s="376">
        <v>1213.0284236541745</v>
      </c>
      <c r="F30" s="375">
        <v>109945</v>
      </c>
      <c r="G30" s="376">
        <v>1413.8255686934378</v>
      </c>
      <c r="H30" s="375">
        <v>43265</v>
      </c>
      <c r="I30" s="376">
        <v>889.22918340459955</v>
      </c>
    </row>
    <row r="31" spans="1:230" s="373" customFormat="1" ht="18" customHeight="1">
      <c r="B31" s="368">
        <v>38</v>
      </c>
      <c r="C31" s="374" t="s">
        <v>68</v>
      </c>
      <c r="D31" s="375">
        <v>26016</v>
      </c>
      <c r="E31" s="376">
        <v>1086.3655746463717</v>
      </c>
      <c r="F31" s="375">
        <v>102133</v>
      </c>
      <c r="G31" s="376">
        <v>1370.2757028580381</v>
      </c>
      <c r="H31" s="375">
        <v>40432</v>
      </c>
      <c r="I31" s="376">
        <v>870.0900479817966</v>
      </c>
    </row>
    <row r="32" spans="1:230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</row>
    <row r="33" spans="1:230" s="372" customFormat="1" ht="18" customHeight="1">
      <c r="A33" s="367"/>
      <c r="B33" s="368">
        <v>39</v>
      </c>
      <c r="C33" s="369" t="s">
        <v>69</v>
      </c>
      <c r="D33" s="500">
        <v>13989</v>
      </c>
      <c r="E33" s="501">
        <v>1264.8434805918939</v>
      </c>
      <c r="F33" s="502">
        <v>93846</v>
      </c>
      <c r="G33" s="503">
        <v>1595.9991155723205</v>
      </c>
      <c r="H33" s="504">
        <v>34836</v>
      </c>
      <c r="I33" s="505">
        <v>987.40841284877729</v>
      </c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  <c r="HJ33" s="367"/>
      <c r="HK33" s="367"/>
      <c r="HL33" s="367"/>
      <c r="HM33" s="367"/>
      <c r="HN33" s="367"/>
      <c r="HO33" s="367"/>
      <c r="HP33" s="367"/>
      <c r="HQ33" s="367"/>
      <c r="HR33" s="367"/>
      <c r="HS33" s="367"/>
      <c r="HT33" s="367"/>
      <c r="HU33" s="367"/>
      <c r="HV33" s="367"/>
    </row>
    <row r="34" spans="1:230" s="372" customFormat="1" ht="18" hidden="1" customHeight="1">
      <c r="A34" s="367"/>
      <c r="B34" s="368"/>
      <c r="C34" s="369"/>
      <c r="D34" s="500"/>
      <c r="E34" s="501"/>
      <c r="F34" s="502"/>
      <c r="G34" s="503"/>
      <c r="H34" s="504"/>
      <c r="I34" s="505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  <c r="HP34" s="367"/>
      <c r="HQ34" s="367"/>
      <c r="HR34" s="367"/>
      <c r="HS34" s="367"/>
      <c r="HT34" s="367"/>
      <c r="HU34" s="367"/>
      <c r="HV34" s="367"/>
    </row>
    <row r="35" spans="1:230" s="372" customFormat="1" ht="18" customHeight="1">
      <c r="A35" s="367"/>
      <c r="B35" s="368"/>
      <c r="C35" s="369" t="s">
        <v>70</v>
      </c>
      <c r="D35" s="500">
        <v>50443</v>
      </c>
      <c r="E35" s="501">
        <v>1201.5523678211059</v>
      </c>
      <c r="F35" s="502">
        <v>413083</v>
      </c>
      <c r="G35" s="503">
        <v>1502.9976511015948</v>
      </c>
      <c r="H35" s="504">
        <v>147737</v>
      </c>
      <c r="I35" s="505">
        <v>936.44312589263416</v>
      </c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  <c r="HJ35" s="367"/>
      <c r="HK35" s="367"/>
      <c r="HL35" s="367"/>
      <c r="HM35" s="367"/>
      <c r="HN35" s="367"/>
      <c r="HO35" s="367"/>
      <c r="HP35" s="367"/>
      <c r="HQ35" s="367"/>
      <c r="HR35" s="367"/>
      <c r="HS35" s="367"/>
      <c r="HT35" s="367"/>
      <c r="HU35" s="367"/>
      <c r="HV35" s="367"/>
    </row>
    <row r="36" spans="1:230" s="373" customFormat="1" ht="18" customHeight="1">
      <c r="B36" s="368">
        <v>5</v>
      </c>
      <c r="C36" s="374" t="s">
        <v>71</v>
      </c>
      <c r="D36" s="375">
        <v>3467</v>
      </c>
      <c r="E36" s="376">
        <v>1082.2443063167002</v>
      </c>
      <c r="F36" s="375">
        <v>25570</v>
      </c>
      <c r="G36" s="376">
        <v>1314.5340727414941</v>
      </c>
      <c r="H36" s="375">
        <v>9540</v>
      </c>
      <c r="I36" s="376">
        <v>864.3222421383648</v>
      </c>
    </row>
    <row r="37" spans="1:230" s="373" customFormat="1" ht="18" customHeight="1">
      <c r="B37" s="368">
        <v>9</v>
      </c>
      <c r="C37" s="374" t="s">
        <v>72</v>
      </c>
      <c r="D37" s="375">
        <v>5359</v>
      </c>
      <c r="E37" s="376">
        <v>1336.5814032468745</v>
      </c>
      <c r="F37" s="375">
        <v>65732</v>
      </c>
      <c r="G37" s="376">
        <v>1597.0883417513539</v>
      </c>
      <c r="H37" s="375">
        <v>20527</v>
      </c>
      <c r="I37" s="376">
        <v>967.87033857845768</v>
      </c>
    </row>
    <row r="38" spans="1:230" s="373" customFormat="1" ht="18" customHeight="1">
      <c r="B38" s="368">
        <v>24</v>
      </c>
      <c r="C38" s="374" t="s">
        <v>73</v>
      </c>
      <c r="D38" s="375">
        <v>14312</v>
      </c>
      <c r="E38" s="376">
        <v>1268.2033147009506</v>
      </c>
      <c r="F38" s="375">
        <v>87709</v>
      </c>
      <c r="G38" s="376">
        <v>1509.036619275103</v>
      </c>
      <c r="H38" s="375">
        <v>33583</v>
      </c>
      <c r="I38" s="376">
        <v>914.7419792752288</v>
      </c>
    </row>
    <row r="39" spans="1:230" s="373" customFormat="1" ht="18" customHeight="1">
      <c r="B39" s="368">
        <v>34</v>
      </c>
      <c r="C39" s="374" t="s">
        <v>74</v>
      </c>
      <c r="D39" s="375">
        <v>4101</v>
      </c>
      <c r="E39" s="376">
        <v>1172.8079736649597</v>
      </c>
      <c r="F39" s="375">
        <v>28487</v>
      </c>
      <c r="G39" s="376">
        <v>1545.2094035876014</v>
      </c>
      <c r="H39" s="375">
        <v>10096</v>
      </c>
      <c r="I39" s="376">
        <v>967.07537440570513</v>
      </c>
    </row>
    <row r="40" spans="1:230" s="373" customFormat="1" ht="18" customHeight="1">
      <c r="B40" s="368">
        <v>37</v>
      </c>
      <c r="C40" s="374" t="s">
        <v>75</v>
      </c>
      <c r="D40" s="375">
        <v>5909</v>
      </c>
      <c r="E40" s="376">
        <v>1133.9014841766796</v>
      </c>
      <c r="F40" s="375">
        <v>54338</v>
      </c>
      <c r="G40" s="376">
        <v>1398.9663152858036</v>
      </c>
      <c r="H40" s="375">
        <v>19855</v>
      </c>
      <c r="I40" s="376">
        <v>893.29274943339226</v>
      </c>
    </row>
    <row r="41" spans="1:230" s="373" customFormat="1" ht="18" customHeight="1">
      <c r="B41" s="368">
        <v>40</v>
      </c>
      <c r="C41" s="374" t="s">
        <v>76</v>
      </c>
      <c r="D41" s="375">
        <v>2722</v>
      </c>
      <c r="E41" s="376">
        <v>1098.0773842762676</v>
      </c>
      <c r="F41" s="375">
        <v>23616</v>
      </c>
      <c r="G41" s="376">
        <v>1433.6274559620597</v>
      </c>
      <c r="H41" s="375">
        <v>8269</v>
      </c>
      <c r="I41" s="376">
        <v>897.30097714354827</v>
      </c>
    </row>
    <row r="42" spans="1:230" s="373" customFormat="1" ht="18" customHeight="1">
      <c r="B42" s="368">
        <v>42</v>
      </c>
      <c r="C42" s="374" t="s">
        <v>77</v>
      </c>
      <c r="D42" s="375">
        <v>1296</v>
      </c>
      <c r="E42" s="376">
        <v>1192.9529243827158</v>
      </c>
      <c r="F42" s="375">
        <v>15846</v>
      </c>
      <c r="G42" s="376">
        <v>1441.9982456140351</v>
      </c>
      <c r="H42" s="375">
        <v>5055</v>
      </c>
      <c r="I42" s="376">
        <v>872.73358061325405</v>
      </c>
    </row>
    <row r="43" spans="1:230" s="373" customFormat="1" ht="18" customHeight="1">
      <c r="B43" s="368">
        <v>47</v>
      </c>
      <c r="C43" s="374" t="s">
        <v>78</v>
      </c>
      <c r="D43" s="375">
        <v>11040</v>
      </c>
      <c r="E43" s="376">
        <v>1179.4584664855072</v>
      </c>
      <c r="F43" s="375">
        <v>80550</v>
      </c>
      <c r="G43" s="376">
        <v>1653.7805143389201</v>
      </c>
      <c r="H43" s="375">
        <v>28485</v>
      </c>
      <c r="I43" s="376">
        <v>1042.9833586097945</v>
      </c>
    </row>
    <row r="44" spans="1:230" s="373" customFormat="1" ht="18" customHeight="1">
      <c r="B44" s="368">
        <v>49</v>
      </c>
      <c r="C44" s="374" t="s">
        <v>79</v>
      </c>
      <c r="D44" s="375">
        <v>2237</v>
      </c>
      <c r="E44" s="376">
        <v>1107.883339293697</v>
      </c>
      <c r="F44" s="375">
        <v>31235</v>
      </c>
      <c r="G44" s="376">
        <v>1279.3454842324318</v>
      </c>
      <c r="H44" s="375">
        <v>12327</v>
      </c>
      <c r="I44" s="376">
        <v>849.65182526162073</v>
      </c>
    </row>
    <row r="45" spans="1:230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</row>
    <row r="46" spans="1:230" s="372" customFormat="1" ht="18" customHeight="1">
      <c r="A46" s="367"/>
      <c r="B46" s="368"/>
      <c r="C46" s="369" t="s">
        <v>80</v>
      </c>
      <c r="D46" s="500">
        <v>48402</v>
      </c>
      <c r="E46" s="501">
        <v>1118.157720135531</v>
      </c>
      <c r="F46" s="502">
        <v>241989</v>
      </c>
      <c r="G46" s="503">
        <v>1415.3031481183032</v>
      </c>
      <c r="H46" s="504">
        <v>95025</v>
      </c>
      <c r="I46" s="505">
        <v>927.68773122862422</v>
      </c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  <c r="HJ46" s="367"/>
      <c r="HK46" s="367"/>
      <c r="HL46" s="367"/>
      <c r="HM46" s="367"/>
      <c r="HN46" s="367"/>
      <c r="HO46" s="367"/>
      <c r="HP46" s="367"/>
      <c r="HQ46" s="367"/>
      <c r="HR46" s="367"/>
      <c r="HS46" s="367"/>
      <c r="HT46" s="367"/>
      <c r="HU46" s="367"/>
      <c r="HV46" s="367"/>
    </row>
    <row r="47" spans="1:230" s="373" customFormat="1" ht="18" customHeight="1">
      <c r="B47" s="368">
        <v>2</v>
      </c>
      <c r="C47" s="374" t="s">
        <v>81</v>
      </c>
      <c r="D47" s="375">
        <v>7014</v>
      </c>
      <c r="E47" s="376">
        <v>1137.5395737097233</v>
      </c>
      <c r="F47" s="375">
        <v>47397</v>
      </c>
      <c r="G47" s="376">
        <v>1369.1809705255607</v>
      </c>
      <c r="H47" s="375">
        <v>18414</v>
      </c>
      <c r="I47" s="376">
        <v>892.72897360703814</v>
      </c>
    </row>
    <row r="48" spans="1:230" s="373" customFormat="1" ht="18" customHeight="1">
      <c r="B48" s="368">
        <v>13</v>
      </c>
      <c r="C48" s="374" t="s">
        <v>82</v>
      </c>
      <c r="D48" s="375">
        <v>16581</v>
      </c>
      <c r="E48" s="376">
        <v>1100.2004438815511</v>
      </c>
      <c r="F48" s="375">
        <v>57606</v>
      </c>
      <c r="G48" s="376">
        <v>1445.6311755719889</v>
      </c>
      <c r="H48" s="375">
        <v>26254</v>
      </c>
      <c r="I48" s="376">
        <v>957.10492458292094</v>
      </c>
    </row>
    <row r="49" spans="1:230" s="373" customFormat="1" ht="18" customHeight="1">
      <c r="B49" s="368">
        <v>16</v>
      </c>
      <c r="C49" s="374" t="s">
        <v>83</v>
      </c>
      <c r="D49" s="375">
        <v>6657</v>
      </c>
      <c r="E49" s="376">
        <v>1056.6145470932854</v>
      </c>
      <c r="F49" s="375">
        <v>26491</v>
      </c>
      <c r="G49" s="376">
        <v>1294.793951153222</v>
      </c>
      <c r="H49" s="375">
        <v>10762</v>
      </c>
      <c r="I49" s="376">
        <v>882.00360341943872</v>
      </c>
    </row>
    <row r="50" spans="1:230" s="373" customFormat="1" ht="18" customHeight="1">
      <c r="B50" s="368">
        <v>19</v>
      </c>
      <c r="C50" s="374" t="s">
        <v>84</v>
      </c>
      <c r="D50" s="375">
        <v>6141</v>
      </c>
      <c r="E50" s="376">
        <v>1225.2819605927373</v>
      </c>
      <c r="F50" s="375">
        <v>29576</v>
      </c>
      <c r="G50" s="376">
        <v>1602.9679030294835</v>
      </c>
      <c r="H50" s="375">
        <v>9512</v>
      </c>
      <c r="I50" s="376">
        <v>999.79734966358274</v>
      </c>
    </row>
    <row r="51" spans="1:230" s="373" customFormat="1" ht="18" customHeight="1">
      <c r="B51" s="368">
        <v>45</v>
      </c>
      <c r="C51" s="374" t="s">
        <v>85</v>
      </c>
      <c r="D51" s="375">
        <v>12009</v>
      </c>
      <c r="E51" s="376">
        <v>1110.967131318178</v>
      </c>
      <c r="F51" s="375">
        <v>80919</v>
      </c>
      <c r="G51" s="376">
        <v>1391.5882337893447</v>
      </c>
      <c r="H51" s="375">
        <v>30083</v>
      </c>
      <c r="I51" s="376">
        <v>916.95600438786028</v>
      </c>
    </row>
    <row r="52" spans="1:230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</row>
    <row r="53" spans="1:230" s="372" customFormat="1" ht="18" customHeight="1">
      <c r="A53" s="367"/>
      <c r="B53" s="368"/>
      <c r="C53" s="369" t="s">
        <v>86</v>
      </c>
      <c r="D53" s="500">
        <v>167971</v>
      </c>
      <c r="E53" s="501">
        <v>1326.3504412071134</v>
      </c>
      <c r="F53" s="502">
        <v>1199304</v>
      </c>
      <c r="G53" s="503">
        <v>1542.4781012654012</v>
      </c>
      <c r="H53" s="504">
        <v>389209</v>
      </c>
      <c r="I53" s="505">
        <v>952.13405160209572</v>
      </c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  <c r="HJ53" s="367"/>
      <c r="HK53" s="367"/>
      <c r="HL53" s="367"/>
      <c r="HM53" s="367"/>
      <c r="HN53" s="367"/>
      <c r="HO53" s="367"/>
      <c r="HP53" s="367"/>
      <c r="HQ53" s="367"/>
      <c r="HR53" s="367"/>
      <c r="HS53" s="367"/>
      <c r="HT53" s="367"/>
      <c r="HU53" s="367"/>
      <c r="HV53" s="367"/>
    </row>
    <row r="54" spans="1:230" s="373" customFormat="1" ht="18" customHeight="1">
      <c r="B54" s="368">
        <v>8</v>
      </c>
      <c r="C54" s="374" t="s">
        <v>87</v>
      </c>
      <c r="D54" s="375">
        <v>123315</v>
      </c>
      <c r="E54" s="376">
        <v>1369.9286621254514</v>
      </c>
      <c r="F54" s="375">
        <v>898469</v>
      </c>
      <c r="G54" s="376">
        <v>1584.5322126862475</v>
      </c>
      <c r="H54" s="375">
        <v>288934</v>
      </c>
      <c r="I54" s="376">
        <v>983.2437468072294</v>
      </c>
    </row>
    <row r="55" spans="1:230" s="373" customFormat="1" ht="18" customHeight="1">
      <c r="B55" s="368">
        <v>17</v>
      </c>
      <c r="C55" s="374" t="s">
        <v>209</v>
      </c>
      <c r="D55" s="375">
        <v>14070</v>
      </c>
      <c r="E55" s="376">
        <v>1201.4187334754799</v>
      </c>
      <c r="F55" s="375">
        <v>115826</v>
      </c>
      <c r="G55" s="376">
        <v>1398.3332375287068</v>
      </c>
      <c r="H55" s="375">
        <v>36120</v>
      </c>
      <c r="I55" s="376">
        <v>842.23492552602431</v>
      </c>
    </row>
    <row r="56" spans="1:230" s="373" customFormat="1" ht="18" customHeight="1">
      <c r="B56" s="368">
        <v>25</v>
      </c>
      <c r="C56" s="374" t="s">
        <v>206</v>
      </c>
      <c r="D56" s="375">
        <v>11616</v>
      </c>
      <c r="E56" s="376">
        <v>1176.4620755853994</v>
      </c>
      <c r="F56" s="375">
        <v>65679</v>
      </c>
      <c r="G56" s="376">
        <v>1357.7067365520181</v>
      </c>
      <c r="H56" s="375">
        <v>23680</v>
      </c>
      <c r="I56" s="376">
        <v>822.49761655405405</v>
      </c>
    </row>
    <row r="57" spans="1:230" s="373" customFormat="1" ht="18" customHeight="1">
      <c r="B57" s="368">
        <v>43</v>
      </c>
      <c r="C57" s="374" t="s">
        <v>88</v>
      </c>
      <c r="D57" s="375">
        <v>18970</v>
      </c>
      <c r="E57" s="376">
        <v>1227.5124902477594</v>
      </c>
      <c r="F57" s="375">
        <v>119330</v>
      </c>
      <c r="G57" s="376">
        <v>1467.4509162825777</v>
      </c>
      <c r="H57" s="375">
        <v>40475</v>
      </c>
      <c r="I57" s="376">
        <v>903.97342260654705</v>
      </c>
    </row>
    <row r="58" spans="1:230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</row>
    <row r="59" spans="1:230" s="372" customFormat="1" ht="18" customHeight="1">
      <c r="A59" s="367"/>
      <c r="B59" s="368"/>
      <c r="C59" s="369" t="s">
        <v>89</v>
      </c>
      <c r="D59" s="500">
        <v>101745</v>
      </c>
      <c r="E59" s="501">
        <v>1157.3348400412797</v>
      </c>
      <c r="F59" s="502">
        <v>679238</v>
      </c>
      <c r="G59" s="503">
        <v>1386.9796242554157</v>
      </c>
      <c r="H59" s="504">
        <v>245470</v>
      </c>
      <c r="I59" s="505">
        <v>877.7252805230786</v>
      </c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  <c r="HJ59" s="367"/>
      <c r="HK59" s="367"/>
      <c r="HL59" s="367"/>
      <c r="HM59" s="367"/>
      <c r="HN59" s="367"/>
      <c r="HO59" s="367"/>
      <c r="HP59" s="367"/>
      <c r="HQ59" s="367"/>
      <c r="HR59" s="367"/>
      <c r="HS59" s="367"/>
      <c r="HT59" s="367"/>
      <c r="HU59" s="367"/>
      <c r="HV59" s="367"/>
    </row>
    <row r="60" spans="1:230" s="373" customFormat="1" ht="18" customHeight="1">
      <c r="B60" s="368">
        <v>3</v>
      </c>
      <c r="C60" s="374" t="s">
        <v>210</v>
      </c>
      <c r="D60" s="375">
        <v>25272</v>
      </c>
      <c r="E60" s="376">
        <v>1110.897192940804</v>
      </c>
      <c r="F60" s="375">
        <v>228110</v>
      </c>
      <c r="G60" s="376">
        <v>1289.1333682872298</v>
      </c>
      <c r="H60" s="375">
        <v>82416</v>
      </c>
      <c r="I60" s="376">
        <v>843.00023369248697</v>
      </c>
    </row>
    <row r="61" spans="1:230" s="373" customFormat="1" ht="18" customHeight="1">
      <c r="B61" s="368">
        <v>12</v>
      </c>
      <c r="C61" s="374" t="s">
        <v>208</v>
      </c>
      <c r="D61" s="375">
        <v>15195</v>
      </c>
      <c r="E61" s="376">
        <v>1167.453811780191</v>
      </c>
      <c r="F61" s="375">
        <v>91042</v>
      </c>
      <c r="G61" s="376">
        <v>1338.9100794138967</v>
      </c>
      <c r="H61" s="375">
        <v>30585</v>
      </c>
      <c r="I61" s="376">
        <v>855.11393591629871</v>
      </c>
    </row>
    <row r="62" spans="1:230" s="373" customFormat="1" ht="18" customHeight="1">
      <c r="B62" s="368">
        <v>46</v>
      </c>
      <c r="C62" s="374" t="s">
        <v>90</v>
      </c>
      <c r="D62" s="375">
        <v>61278</v>
      </c>
      <c r="E62" s="376">
        <v>1173.9772637814549</v>
      </c>
      <c r="F62" s="375">
        <v>360086</v>
      </c>
      <c r="G62" s="376">
        <v>1461.1176272612654</v>
      </c>
      <c r="H62" s="375">
        <v>132469</v>
      </c>
      <c r="I62" s="376">
        <v>904.55017868331447</v>
      </c>
    </row>
    <row r="63" spans="1:230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</row>
    <row r="64" spans="1:230" s="372" customFormat="1" ht="18" customHeight="1">
      <c r="A64" s="367"/>
      <c r="B64" s="368"/>
      <c r="C64" s="369" t="s">
        <v>91</v>
      </c>
      <c r="D64" s="500">
        <v>31075</v>
      </c>
      <c r="E64" s="501">
        <v>1037.1145061946906</v>
      </c>
      <c r="F64" s="502">
        <v>143516</v>
      </c>
      <c r="G64" s="503">
        <v>1276.5247980016163</v>
      </c>
      <c r="H64" s="504">
        <v>59043</v>
      </c>
      <c r="I64" s="505">
        <v>855.44709262740776</v>
      </c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  <c r="HJ64" s="367"/>
      <c r="HK64" s="367"/>
      <c r="HL64" s="367"/>
      <c r="HM64" s="367"/>
      <c r="HN64" s="367"/>
      <c r="HO64" s="367"/>
      <c r="HP64" s="367"/>
      <c r="HQ64" s="367"/>
      <c r="HR64" s="367"/>
      <c r="HS64" s="367"/>
      <c r="HT64" s="367"/>
      <c r="HU64" s="367"/>
      <c r="HV64" s="367"/>
    </row>
    <row r="65" spans="1:230" s="373" customFormat="1" ht="18" customHeight="1">
      <c r="B65" s="368">
        <v>6</v>
      </c>
      <c r="C65" s="374" t="s">
        <v>92</v>
      </c>
      <c r="D65" s="375">
        <v>20237</v>
      </c>
      <c r="E65" s="376">
        <v>1029.9199609625932</v>
      </c>
      <c r="F65" s="375">
        <v>81370</v>
      </c>
      <c r="G65" s="376">
        <v>1295.8329483839252</v>
      </c>
      <c r="H65" s="375">
        <v>35319</v>
      </c>
      <c r="I65" s="376">
        <v>876.35671649820199</v>
      </c>
    </row>
    <row r="66" spans="1:230" s="373" customFormat="1" ht="18" customHeight="1">
      <c r="B66" s="368">
        <v>10</v>
      </c>
      <c r="C66" s="374" t="s">
        <v>93</v>
      </c>
      <c r="D66" s="375">
        <v>10838</v>
      </c>
      <c r="E66" s="376">
        <v>1050.5483511718028</v>
      </c>
      <c r="F66" s="375">
        <v>62146</v>
      </c>
      <c r="G66" s="376">
        <v>1251.2439400765938</v>
      </c>
      <c r="H66" s="375">
        <v>23724</v>
      </c>
      <c r="I66" s="376">
        <v>824.31798263361998</v>
      </c>
    </row>
    <row r="67" spans="1:230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</row>
    <row r="68" spans="1:230" s="372" customFormat="1" ht="18" customHeight="1">
      <c r="A68" s="367"/>
      <c r="B68" s="368"/>
      <c r="C68" s="369" t="s">
        <v>94</v>
      </c>
      <c r="D68" s="500">
        <v>83622</v>
      </c>
      <c r="E68" s="501">
        <v>1096.5548184688239</v>
      </c>
      <c r="F68" s="502">
        <v>489035</v>
      </c>
      <c r="G68" s="503">
        <v>1293.6848490189861</v>
      </c>
      <c r="H68" s="504">
        <v>182966</v>
      </c>
      <c r="I68" s="505">
        <v>797.94805165987123</v>
      </c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  <c r="HJ68" s="367"/>
      <c r="HK68" s="367"/>
      <c r="HL68" s="367"/>
      <c r="HM68" s="367"/>
      <c r="HN68" s="367"/>
      <c r="HO68" s="367"/>
      <c r="HP68" s="367"/>
      <c r="HQ68" s="367"/>
      <c r="HR68" s="367"/>
      <c r="HS68" s="367"/>
      <c r="HT68" s="367"/>
      <c r="HU68" s="367"/>
      <c r="HV68" s="367"/>
    </row>
    <row r="69" spans="1:230" s="373" customFormat="1" ht="18" customHeight="1">
      <c r="B69" s="368">
        <v>15</v>
      </c>
      <c r="C69" s="374" t="s">
        <v>200</v>
      </c>
      <c r="D69" s="375">
        <v>31693</v>
      </c>
      <c r="E69" s="376">
        <v>1098.8825693370777</v>
      </c>
      <c r="F69" s="375">
        <v>193651</v>
      </c>
      <c r="G69" s="376">
        <v>1361.7873099028664</v>
      </c>
      <c r="H69" s="375">
        <v>73719</v>
      </c>
      <c r="I69" s="376">
        <v>843.80229710115441</v>
      </c>
    </row>
    <row r="70" spans="1:230" s="373" customFormat="1" ht="18" customHeight="1">
      <c r="B70" s="368">
        <v>27</v>
      </c>
      <c r="C70" s="374" t="s">
        <v>95</v>
      </c>
      <c r="D70" s="375">
        <v>12362</v>
      </c>
      <c r="E70" s="376">
        <v>1086.9938480828348</v>
      </c>
      <c r="F70" s="375">
        <v>70114</v>
      </c>
      <c r="G70" s="376">
        <v>1174.043813503723</v>
      </c>
      <c r="H70" s="375">
        <v>26314</v>
      </c>
      <c r="I70" s="376">
        <v>698.59053621646274</v>
      </c>
    </row>
    <row r="71" spans="1:230" s="373" customFormat="1" ht="18" customHeight="1">
      <c r="B71" s="368">
        <v>32</v>
      </c>
      <c r="C71" s="374" t="s">
        <v>207</v>
      </c>
      <c r="D71" s="375">
        <v>13368</v>
      </c>
      <c r="E71" s="376">
        <v>1103.1603927289045</v>
      </c>
      <c r="F71" s="375">
        <v>67157</v>
      </c>
      <c r="G71" s="376">
        <v>1083.4957654451507</v>
      </c>
      <c r="H71" s="375">
        <v>24525</v>
      </c>
      <c r="I71" s="376">
        <v>687.18136921508653</v>
      </c>
    </row>
    <row r="72" spans="1:230" s="373" customFormat="1" ht="18" customHeight="1">
      <c r="B72" s="368">
        <v>36</v>
      </c>
      <c r="C72" s="374" t="s">
        <v>96</v>
      </c>
      <c r="D72" s="375">
        <v>26199</v>
      </c>
      <c r="E72" s="376">
        <v>1094.8797923584871</v>
      </c>
      <c r="F72" s="375">
        <v>158113</v>
      </c>
      <c r="G72" s="376">
        <v>1352.6051793970137</v>
      </c>
      <c r="H72" s="375">
        <v>58408</v>
      </c>
      <c r="I72" s="376">
        <v>831.3461722709219</v>
      </c>
    </row>
    <row r="73" spans="1:230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</row>
    <row r="74" spans="1:230" s="372" customFormat="1" ht="18" customHeight="1">
      <c r="A74" s="367"/>
      <c r="B74" s="368">
        <v>28</v>
      </c>
      <c r="C74" s="369" t="s">
        <v>97</v>
      </c>
      <c r="D74" s="500">
        <v>97251</v>
      </c>
      <c r="E74" s="501">
        <v>1309.3471644507511</v>
      </c>
      <c r="F74" s="502">
        <v>871344</v>
      </c>
      <c r="G74" s="503">
        <v>1730.7462050923627</v>
      </c>
      <c r="H74" s="504">
        <v>273772</v>
      </c>
      <c r="I74" s="505">
        <v>1064.5261242566808</v>
      </c>
      <c r="J74" s="367"/>
      <c r="K74" s="367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  <c r="HJ74" s="367"/>
      <c r="HK74" s="367"/>
      <c r="HL74" s="367"/>
      <c r="HM74" s="367"/>
      <c r="HN74" s="367"/>
      <c r="HO74" s="367"/>
      <c r="HP74" s="367"/>
      <c r="HQ74" s="367"/>
      <c r="HR74" s="367"/>
      <c r="HS74" s="367"/>
      <c r="HT74" s="367"/>
      <c r="HU74" s="367"/>
      <c r="HV74" s="367"/>
    </row>
    <row r="75" spans="1:230" s="372" customFormat="1" ht="18" hidden="1" customHeight="1">
      <c r="A75" s="367"/>
      <c r="B75" s="368"/>
      <c r="C75" s="369"/>
      <c r="D75" s="500"/>
      <c r="E75" s="501"/>
      <c r="F75" s="502"/>
      <c r="G75" s="503"/>
      <c r="H75" s="504"/>
      <c r="I75" s="505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/>
      <c r="HK75" s="367"/>
      <c r="HL75" s="367"/>
      <c r="HM75" s="367"/>
      <c r="HN75" s="367"/>
      <c r="HO75" s="367"/>
      <c r="HP75" s="367"/>
      <c r="HQ75" s="367"/>
      <c r="HR75" s="367"/>
      <c r="HS75" s="367"/>
      <c r="HT75" s="367"/>
      <c r="HU75" s="367"/>
      <c r="HV75" s="367"/>
    </row>
    <row r="76" spans="1:230" s="372" customFormat="1" ht="18" customHeight="1">
      <c r="A76" s="367"/>
      <c r="B76" s="368">
        <v>30</v>
      </c>
      <c r="C76" s="369" t="s">
        <v>98</v>
      </c>
      <c r="D76" s="500">
        <v>32081</v>
      </c>
      <c r="E76" s="501">
        <v>1098.7988575792526</v>
      </c>
      <c r="F76" s="502">
        <v>160411</v>
      </c>
      <c r="G76" s="503">
        <v>1361.0310450031482</v>
      </c>
      <c r="H76" s="504">
        <v>62365</v>
      </c>
      <c r="I76" s="505">
        <v>865.227771025415</v>
      </c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  <c r="HP76" s="367"/>
      <c r="HQ76" s="367"/>
      <c r="HR76" s="367"/>
      <c r="HS76" s="367"/>
      <c r="HT76" s="367"/>
      <c r="HU76" s="367"/>
      <c r="HV76" s="367"/>
    </row>
    <row r="77" spans="1:230" s="372" customFormat="1" ht="18" hidden="1" customHeight="1">
      <c r="A77" s="367"/>
      <c r="B77" s="368"/>
      <c r="C77" s="369"/>
      <c r="D77" s="500"/>
      <c r="E77" s="501"/>
      <c r="F77" s="502"/>
      <c r="G77" s="503"/>
      <c r="H77" s="504"/>
      <c r="I77" s="505"/>
      <c r="J77" s="367"/>
      <c r="K77" s="367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  <c r="HJ77" s="367"/>
      <c r="HK77" s="367"/>
      <c r="HL77" s="367"/>
      <c r="HM77" s="367"/>
      <c r="HN77" s="367"/>
      <c r="HO77" s="367"/>
      <c r="HP77" s="367"/>
      <c r="HQ77" s="367"/>
      <c r="HR77" s="367"/>
      <c r="HS77" s="367"/>
      <c r="HT77" s="367"/>
      <c r="HU77" s="367"/>
      <c r="HV77" s="367"/>
    </row>
    <row r="78" spans="1:230" s="372" customFormat="1" ht="18" customHeight="1">
      <c r="A78" s="367"/>
      <c r="B78" s="368">
        <v>31</v>
      </c>
      <c r="C78" s="369" t="s">
        <v>99</v>
      </c>
      <c r="D78" s="500">
        <v>10525</v>
      </c>
      <c r="E78" s="501">
        <v>1436.6553624703088</v>
      </c>
      <c r="F78" s="502">
        <v>102495</v>
      </c>
      <c r="G78" s="503">
        <v>1689.5675159763889</v>
      </c>
      <c r="H78" s="504">
        <v>30004</v>
      </c>
      <c r="I78" s="505">
        <v>1034.2800569924009</v>
      </c>
      <c r="J78" s="367"/>
      <c r="K78" s="367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  <c r="HP78" s="367"/>
      <c r="HQ78" s="367"/>
      <c r="HR78" s="367"/>
      <c r="HS78" s="367"/>
      <c r="HT78" s="367"/>
      <c r="HU78" s="367"/>
      <c r="HV78" s="367"/>
    </row>
    <row r="79" spans="1:230" s="372" customFormat="1" ht="18" hidden="1" customHeight="1">
      <c r="A79" s="367"/>
      <c r="B79" s="368"/>
      <c r="C79" s="369"/>
      <c r="D79" s="500"/>
      <c r="E79" s="501"/>
      <c r="F79" s="502"/>
      <c r="G79" s="503"/>
      <c r="H79" s="504"/>
      <c r="I79" s="505"/>
      <c r="J79" s="367"/>
      <c r="K79" s="367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  <c r="HP79" s="367"/>
      <c r="HQ79" s="367"/>
      <c r="HR79" s="367"/>
      <c r="HS79" s="367"/>
      <c r="HT79" s="367"/>
      <c r="HU79" s="367"/>
      <c r="HV79" s="367"/>
    </row>
    <row r="80" spans="1:230" s="372" customFormat="1" ht="18" customHeight="1">
      <c r="A80" s="367"/>
      <c r="B80" s="368"/>
      <c r="C80" s="369" t="s">
        <v>100</v>
      </c>
      <c r="D80" s="500">
        <v>42949</v>
      </c>
      <c r="E80" s="501">
        <v>1534.318483084588</v>
      </c>
      <c r="F80" s="502">
        <v>391732</v>
      </c>
      <c r="G80" s="503">
        <v>1837.2419713732859</v>
      </c>
      <c r="H80" s="504">
        <v>132738</v>
      </c>
      <c r="I80" s="505">
        <v>1129.7864707167503</v>
      </c>
      <c r="J80" s="367"/>
      <c r="K80" s="367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  <c r="HP80" s="367"/>
      <c r="HQ80" s="367"/>
      <c r="HR80" s="367"/>
      <c r="HS80" s="367"/>
      <c r="HT80" s="367"/>
      <c r="HU80" s="367"/>
      <c r="HV80" s="367"/>
    </row>
    <row r="81" spans="1:230" s="373" customFormat="1" ht="18" customHeight="1">
      <c r="B81" s="368">
        <v>1</v>
      </c>
      <c r="C81" s="374" t="s">
        <v>202</v>
      </c>
      <c r="D81" s="375">
        <v>6760</v>
      </c>
      <c r="E81" s="376">
        <v>1532.7151997041419</v>
      </c>
      <c r="F81" s="375">
        <v>57899</v>
      </c>
      <c r="G81" s="376">
        <v>1852.2262393132869</v>
      </c>
      <c r="H81" s="375">
        <v>17263</v>
      </c>
      <c r="I81" s="376">
        <v>1122.6429154839832</v>
      </c>
    </row>
    <row r="82" spans="1:230" s="373" customFormat="1" ht="18" customHeight="1">
      <c r="B82" s="368">
        <v>20</v>
      </c>
      <c r="C82" s="374" t="s">
        <v>204</v>
      </c>
      <c r="D82" s="375">
        <v>13006</v>
      </c>
      <c r="E82" s="376">
        <v>1578.7919598646777</v>
      </c>
      <c r="F82" s="375">
        <v>135374</v>
      </c>
      <c r="G82" s="376">
        <v>1783.2528250624196</v>
      </c>
      <c r="H82" s="375">
        <v>43210</v>
      </c>
      <c r="I82" s="376">
        <v>1101.2181694052304</v>
      </c>
    </row>
    <row r="83" spans="1:230" s="373" customFormat="1" ht="18" customHeight="1">
      <c r="B83" s="368">
        <v>48</v>
      </c>
      <c r="C83" s="374" t="s">
        <v>211</v>
      </c>
      <c r="D83" s="375">
        <v>23183</v>
      </c>
      <c r="E83" s="376">
        <v>1509.8357222965103</v>
      </c>
      <c r="F83" s="375">
        <v>198459</v>
      </c>
      <c r="G83" s="376">
        <v>1869.6978063982988</v>
      </c>
      <c r="H83" s="375">
        <v>72265</v>
      </c>
      <c r="I83" s="376">
        <v>1148.5750335570469</v>
      </c>
    </row>
    <row r="84" spans="1:230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</row>
    <row r="85" spans="1:230" s="372" customFormat="1" ht="18" customHeight="1">
      <c r="A85" s="367"/>
      <c r="B85" s="368">
        <v>26</v>
      </c>
      <c r="C85" s="369" t="s">
        <v>101</v>
      </c>
      <c r="D85" s="500">
        <v>5111</v>
      </c>
      <c r="E85" s="501">
        <v>1250.2513363333985</v>
      </c>
      <c r="F85" s="502">
        <v>51871</v>
      </c>
      <c r="G85" s="503">
        <v>1457.1522623431204</v>
      </c>
      <c r="H85" s="504">
        <v>16008</v>
      </c>
      <c r="I85" s="505">
        <v>925.89149237881065</v>
      </c>
      <c r="J85" s="367"/>
      <c r="K85" s="367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  <c r="HJ85" s="367"/>
      <c r="HK85" s="367"/>
      <c r="HL85" s="367"/>
      <c r="HM85" s="367"/>
      <c r="HN85" s="367"/>
      <c r="HO85" s="367"/>
      <c r="HP85" s="367"/>
      <c r="HQ85" s="367"/>
      <c r="HR85" s="367"/>
      <c r="HS85" s="367"/>
      <c r="HT85" s="367"/>
      <c r="HU85" s="367"/>
      <c r="HV85" s="367"/>
    </row>
    <row r="86" spans="1:230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67"/>
      <c r="K86" s="367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  <c r="HJ86" s="367"/>
      <c r="HK86" s="367"/>
      <c r="HL86" s="367"/>
      <c r="HM86" s="367"/>
      <c r="HN86" s="367"/>
      <c r="HO86" s="367"/>
      <c r="HP86" s="367"/>
      <c r="HQ86" s="367"/>
      <c r="HR86" s="367"/>
      <c r="HS86" s="367"/>
      <c r="HT86" s="367"/>
      <c r="HU86" s="367"/>
      <c r="HV86" s="367"/>
    </row>
    <row r="87" spans="1:230" s="372" customFormat="1" ht="18" customHeight="1">
      <c r="A87" s="367"/>
      <c r="B87" s="368">
        <v>51</v>
      </c>
      <c r="C87" s="374" t="s">
        <v>102</v>
      </c>
      <c r="D87" s="375">
        <v>1118</v>
      </c>
      <c r="E87" s="376">
        <v>1381.6286583184256</v>
      </c>
      <c r="F87" s="375">
        <v>4848</v>
      </c>
      <c r="G87" s="376">
        <v>1669.2227599009905</v>
      </c>
      <c r="H87" s="375">
        <v>2623</v>
      </c>
      <c r="I87" s="376">
        <v>1003.7831719405262</v>
      </c>
      <c r="J87" s="367"/>
      <c r="K87" s="367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  <c r="HJ87" s="367"/>
      <c r="HK87" s="367"/>
      <c r="HL87" s="367"/>
      <c r="HM87" s="367"/>
      <c r="HN87" s="367"/>
      <c r="HO87" s="367"/>
      <c r="HP87" s="367"/>
      <c r="HQ87" s="367"/>
      <c r="HR87" s="367"/>
      <c r="HS87" s="367"/>
      <c r="HT87" s="367"/>
      <c r="HU87" s="367"/>
      <c r="HV87" s="367"/>
    </row>
    <row r="88" spans="1:230" s="372" customFormat="1" ht="18" customHeight="1">
      <c r="A88" s="367"/>
      <c r="B88" s="368">
        <v>52</v>
      </c>
      <c r="C88" s="374" t="s">
        <v>103</v>
      </c>
      <c r="D88" s="377">
        <v>1366</v>
      </c>
      <c r="E88" s="378">
        <v>1326.1288872620792</v>
      </c>
      <c r="F88" s="377">
        <v>4620</v>
      </c>
      <c r="G88" s="378">
        <v>1596.904303030303</v>
      </c>
      <c r="H88" s="377">
        <v>2274</v>
      </c>
      <c r="I88" s="378">
        <v>941.01460861917315</v>
      </c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  <c r="HJ88" s="367"/>
      <c r="HK88" s="367"/>
      <c r="HL88" s="367"/>
      <c r="HM88" s="367"/>
      <c r="HN88" s="367"/>
      <c r="HO88" s="367"/>
      <c r="HP88" s="367"/>
      <c r="HQ88" s="367"/>
      <c r="HR88" s="367"/>
      <c r="HS88" s="367"/>
      <c r="HT88" s="367"/>
      <c r="HU88" s="367"/>
      <c r="HV88" s="367"/>
    </row>
    <row r="89" spans="1:230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67"/>
      <c r="K89" s="367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  <c r="HJ89" s="367"/>
      <c r="HK89" s="367"/>
      <c r="HL89" s="367"/>
      <c r="HM89" s="367"/>
      <c r="HN89" s="367"/>
      <c r="HO89" s="367"/>
      <c r="HP89" s="367"/>
      <c r="HQ89" s="367"/>
      <c r="HR89" s="367"/>
      <c r="HS89" s="367"/>
      <c r="HT89" s="367"/>
      <c r="HU89" s="367"/>
      <c r="HV89" s="367"/>
    </row>
    <row r="90" spans="1:230" s="372" customFormat="1" ht="18" customHeight="1">
      <c r="A90" s="381"/>
      <c r="B90" s="382"/>
      <c r="C90" s="383" t="s">
        <v>45</v>
      </c>
      <c r="D90" s="384">
        <v>1038484</v>
      </c>
      <c r="E90" s="385">
        <v>1209.9452625750587</v>
      </c>
      <c r="F90" s="506">
        <v>6607770</v>
      </c>
      <c r="G90" s="507">
        <v>1508.6988177569719</v>
      </c>
      <c r="H90" s="508">
        <v>2346859</v>
      </c>
      <c r="I90" s="509">
        <v>936.27503792942127</v>
      </c>
      <c r="J90" s="367"/>
      <c r="K90" s="367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  <c r="HJ90" s="367"/>
      <c r="HK90" s="367"/>
      <c r="HL90" s="367"/>
      <c r="HM90" s="367"/>
      <c r="HN90" s="367"/>
      <c r="HO90" s="367"/>
      <c r="HP90" s="367"/>
      <c r="HQ90" s="367"/>
      <c r="HR90" s="367"/>
      <c r="HS90" s="367"/>
      <c r="HT90" s="367"/>
      <c r="HU90" s="367"/>
      <c r="HV90" s="367"/>
    </row>
    <row r="91" spans="1:230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30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30" ht="18" customHeight="1">
      <c r="B93" s="389"/>
      <c r="D93" s="390"/>
      <c r="E93" s="391"/>
      <c r="F93" s="390"/>
      <c r="G93" s="391"/>
      <c r="H93" s="390"/>
      <c r="I93" s="391"/>
    </row>
    <row r="94" spans="1:230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30" ht="18" customHeight="1">
      <c r="B95" s="389"/>
      <c r="E95" s="391"/>
      <c r="G95" s="391"/>
      <c r="I95" s="391"/>
    </row>
    <row r="96" spans="1:230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991CA3C6-9E24-43C9-9C1F-B060F9B025B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9B11-E3BA-4FC9-A638-2E8FEE1F4286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10" activePane="bottomLeft" state="frozen"/>
      <selection activeCell="M95" sqref="M95"/>
      <selection pane="bottomLeft" activeCell="G93" sqref="G93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0" width="11.42578125" style="393"/>
    <col min="11" max="11" width="28" style="362" customWidth="1"/>
    <col min="12" max="16384" width="11.42578125" style="362"/>
  </cols>
  <sheetData>
    <row r="1" spans="1:217" s="351" customFormat="1" ht="15.75" customHeight="1">
      <c r="B1" s="352"/>
      <c r="E1" s="353"/>
      <c r="G1" s="353"/>
      <c r="I1" s="353"/>
      <c r="J1" s="393"/>
      <c r="K1" s="362"/>
    </row>
    <row r="2" spans="1:217" s="351" customFormat="1">
      <c r="B2" s="352"/>
      <c r="E2" s="353"/>
      <c r="G2" s="353"/>
      <c r="I2" s="353"/>
      <c r="J2" s="393"/>
      <c r="K2" s="362"/>
    </row>
    <row r="3" spans="1:217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  <c r="J3" s="393"/>
      <c r="K3" s="362"/>
    </row>
    <row r="4" spans="1:217" s="351" customFormat="1">
      <c r="B4" s="352"/>
      <c r="C4" s="358"/>
      <c r="D4" s="356"/>
      <c r="E4" s="357"/>
      <c r="F4" s="356"/>
      <c r="G4" s="357"/>
      <c r="H4" s="356"/>
      <c r="I4" s="357"/>
      <c r="J4" s="393"/>
      <c r="K4" s="362"/>
    </row>
    <row r="5" spans="1:217" s="351" customFormat="1" ht="18.75">
      <c r="B5" s="491" t="str">
        <f>'Número pensiones (IP-J-V)'!B5</f>
        <v>1 de septiembre de 2025</v>
      </c>
      <c r="C5" s="510"/>
      <c r="D5" s="511"/>
      <c r="E5" s="512"/>
      <c r="F5" s="511"/>
      <c r="G5" s="512"/>
      <c r="H5" s="511"/>
      <c r="I5" s="512"/>
      <c r="J5" s="393"/>
      <c r="K5" s="394" t="s">
        <v>168</v>
      </c>
    </row>
    <row r="6" spans="1:217" s="397" customFormat="1" ht="9" customHeight="1">
      <c r="A6" s="395"/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6"/>
      <c r="AO6" s="396"/>
      <c r="AP6" s="396"/>
      <c r="AQ6" s="396"/>
      <c r="AR6" s="396"/>
      <c r="AS6" s="396"/>
      <c r="AT6" s="396"/>
      <c r="AU6" s="396"/>
      <c r="AV6" s="396"/>
      <c r="AW6" s="396"/>
      <c r="AX6" s="396"/>
      <c r="AY6" s="396"/>
      <c r="AZ6" s="396"/>
      <c r="BA6" s="396"/>
      <c r="BB6" s="396"/>
      <c r="BC6" s="396"/>
      <c r="BD6" s="396"/>
      <c r="BE6" s="396"/>
      <c r="BF6" s="396"/>
      <c r="BG6" s="396"/>
      <c r="BH6" s="396"/>
      <c r="BI6" s="396"/>
      <c r="BJ6" s="396"/>
      <c r="BK6" s="396"/>
      <c r="BL6" s="396"/>
      <c r="BM6" s="396"/>
      <c r="BN6" s="396"/>
      <c r="BO6" s="396"/>
      <c r="BP6" s="396"/>
      <c r="BQ6" s="396"/>
      <c r="BR6" s="396"/>
      <c r="BS6" s="396"/>
      <c r="BT6" s="396"/>
      <c r="BU6" s="396"/>
      <c r="BV6" s="396"/>
      <c r="BW6" s="396"/>
      <c r="BX6" s="396"/>
      <c r="BY6" s="396"/>
      <c r="BZ6" s="396"/>
      <c r="CA6" s="396"/>
      <c r="CB6" s="396"/>
      <c r="CC6" s="396"/>
      <c r="CD6" s="396"/>
      <c r="CE6" s="396"/>
      <c r="CF6" s="396"/>
      <c r="CG6" s="396"/>
      <c r="CH6" s="396"/>
      <c r="CI6" s="396"/>
      <c r="CJ6" s="396"/>
      <c r="CK6" s="396"/>
      <c r="CL6" s="396"/>
      <c r="CM6" s="396"/>
      <c r="CN6" s="396"/>
      <c r="CO6" s="396"/>
      <c r="CP6" s="396"/>
      <c r="CQ6" s="396"/>
      <c r="CR6" s="396"/>
      <c r="CS6" s="396"/>
      <c r="CT6" s="396"/>
      <c r="CU6" s="396"/>
      <c r="CV6" s="396"/>
      <c r="CW6" s="396"/>
      <c r="CX6" s="396"/>
      <c r="CY6" s="396"/>
      <c r="CZ6" s="396"/>
      <c r="DA6" s="396"/>
      <c r="DB6" s="396"/>
      <c r="DC6" s="396"/>
      <c r="DD6" s="396"/>
      <c r="DE6" s="396"/>
      <c r="DF6" s="396"/>
      <c r="DG6" s="396"/>
      <c r="DH6" s="396"/>
      <c r="DI6" s="396"/>
      <c r="DJ6" s="396"/>
      <c r="DK6" s="396"/>
      <c r="DL6" s="396"/>
      <c r="DM6" s="396"/>
      <c r="DN6" s="396"/>
      <c r="DO6" s="396"/>
      <c r="DP6" s="396"/>
      <c r="DQ6" s="396"/>
      <c r="DR6" s="396"/>
      <c r="DS6" s="396"/>
      <c r="DT6" s="396"/>
      <c r="DU6" s="396"/>
      <c r="DV6" s="396"/>
      <c r="DW6" s="396"/>
      <c r="DX6" s="396"/>
      <c r="DY6" s="396"/>
      <c r="DZ6" s="396"/>
      <c r="EA6" s="396"/>
      <c r="EB6" s="396"/>
      <c r="EC6" s="396"/>
      <c r="ED6" s="396"/>
      <c r="EE6" s="396"/>
      <c r="EF6" s="396"/>
      <c r="EG6" s="396"/>
      <c r="EH6" s="396"/>
      <c r="EI6" s="396"/>
      <c r="EJ6" s="396"/>
      <c r="EK6" s="396"/>
      <c r="EL6" s="396"/>
      <c r="EM6" s="396"/>
      <c r="EN6" s="396"/>
      <c r="EO6" s="396"/>
      <c r="EP6" s="396"/>
      <c r="EQ6" s="396"/>
      <c r="ER6" s="396"/>
      <c r="ES6" s="396"/>
      <c r="ET6" s="396"/>
      <c r="EU6" s="396"/>
      <c r="EV6" s="396"/>
      <c r="EW6" s="396"/>
      <c r="EX6" s="396"/>
      <c r="EY6" s="396"/>
      <c r="EZ6" s="396"/>
      <c r="FA6" s="396"/>
      <c r="FB6" s="396"/>
      <c r="FC6" s="396"/>
      <c r="FD6" s="396"/>
      <c r="FE6" s="396"/>
      <c r="FF6" s="396"/>
      <c r="FG6" s="396"/>
      <c r="FH6" s="396"/>
      <c r="FI6" s="396"/>
      <c r="FJ6" s="396"/>
      <c r="FK6" s="396"/>
      <c r="FL6" s="396"/>
      <c r="FM6" s="396"/>
      <c r="FN6" s="396"/>
      <c r="FO6" s="396"/>
      <c r="FP6" s="396"/>
      <c r="FQ6" s="396"/>
      <c r="FR6" s="396"/>
      <c r="FS6" s="396"/>
      <c r="FT6" s="396"/>
      <c r="FU6" s="396"/>
      <c r="FV6" s="396"/>
      <c r="FW6" s="396"/>
      <c r="FX6" s="396"/>
      <c r="FY6" s="396"/>
      <c r="FZ6" s="396"/>
      <c r="GA6" s="396"/>
      <c r="GB6" s="396"/>
      <c r="GC6" s="396"/>
      <c r="GD6" s="396"/>
      <c r="GE6" s="396"/>
      <c r="GF6" s="396"/>
      <c r="GG6" s="396"/>
      <c r="GH6" s="396"/>
      <c r="GI6" s="396"/>
      <c r="GJ6" s="396"/>
      <c r="GK6" s="396"/>
      <c r="GL6" s="396"/>
      <c r="GM6" s="396"/>
      <c r="GN6" s="396"/>
      <c r="GO6" s="396"/>
      <c r="GP6" s="396"/>
      <c r="GQ6" s="396"/>
      <c r="GR6" s="396"/>
      <c r="GS6" s="396"/>
      <c r="GT6" s="396"/>
      <c r="GU6" s="396"/>
      <c r="GV6" s="396"/>
      <c r="GW6" s="396"/>
      <c r="GX6" s="396"/>
      <c r="GY6" s="396"/>
      <c r="GZ6" s="396"/>
      <c r="HA6" s="396"/>
      <c r="HB6" s="396"/>
      <c r="HC6" s="396"/>
      <c r="HD6" s="396"/>
      <c r="HE6" s="396"/>
      <c r="HF6" s="396"/>
      <c r="HG6" s="396"/>
      <c r="HH6" s="396"/>
      <c r="HI6" s="396"/>
    </row>
    <row r="7" spans="1:217" ht="38.1" customHeight="1">
      <c r="A7" s="360"/>
      <c r="B7" s="565" t="s">
        <v>157</v>
      </c>
      <c r="C7" s="567" t="s">
        <v>47</v>
      </c>
      <c r="D7" s="400" t="s">
        <v>104</v>
      </c>
      <c r="E7" s="401"/>
      <c r="F7" s="402" t="s">
        <v>105</v>
      </c>
      <c r="G7" s="403"/>
      <c r="H7" s="493" t="s">
        <v>45</v>
      </c>
      <c r="I7" s="493"/>
    </row>
    <row r="8" spans="1:217" ht="36.75" customHeight="1">
      <c r="A8" s="360"/>
      <c r="B8" s="566"/>
      <c r="C8" s="568"/>
      <c r="D8" s="494" t="s">
        <v>7</v>
      </c>
      <c r="E8" s="495" t="s">
        <v>51</v>
      </c>
      <c r="F8" s="496" t="s">
        <v>7</v>
      </c>
      <c r="G8" s="497" t="s">
        <v>51</v>
      </c>
      <c r="H8" s="498" t="s">
        <v>7</v>
      </c>
      <c r="I8" s="499" t="s">
        <v>51</v>
      </c>
    </row>
    <row r="9" spans="1:217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17" s="372" customFormat="1" ht="18" customHeight="1">
      <c r="A10" s="367"/>
      <c r="B10" s="368"/>
      <c r="C10" s="369" t="s">
        <v>52</v>
      </c>
      <c r="D10" s="500">
        <v>69089</v>
      </c>
      <c r="E10" s="501">
        <v>498.69311945461664</v>
      </c>
      <c r="F10" s="502">
        <v>12638</v>
      </c>
      <c r="G10" s="503">
        <v>744.83037980693121</v>
      </c>
      <c r="H10" s="504">
        <v>1704197</v>
      </c>
      <c r="I10" s="505">
        <v>1179.8596517421402</v>
      </c>
      <c r="J10" s="398"/>
      <c r="K10" s="373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</row>
    <row r="11" spans="1:217" s="373" customFormat="1" ht="18" customHeight="1">
      <c r="B11" s="368">
        <v>4</v>
      </c>
      <c r="C11" s="374" t="s">
        <v>53</v>
      </c>
      <c r="D11" s="375">
        <v>5491</v>
      </c>
      <c r="E11" s="376">
        <v>442.66273356401382</v>
      </c>
      <c r="F11" s="375">
        <v>532</v>
      </c>
      <c r="G11" s="376">
        <v>730.25663533834597</v>
      </c>
      <c r="H11" s="375">
        <v>119739</v>
      </c>
      <c r="I11" s="376">
        <v>1080.4218065960131</v>
      </c>
      <c r="J11" s="398"/>
      <c r="K11" s="398"/>
    </row>
    <row r="12" spans="1:217" s="373" customFormat="1" ht="18" customHeight="1">
      <c r="B12" s="368">
        <v>11</v>
      </c>
      <c r="C12" s="374" t="s">
        <v>54</v>
      </c>
      <c r="D12" s="375">
        <v>10454</v>
      </c>
      <c r="E12" s="376">
        <v>533.35596613736368</v>
      </c>
      <c r="F12" s="375">
        <v>2935</v>
      </c>
      <c r="G12" s="376">
        <v>765.56732197614986</v>
      </c>
      <c r="H12" s="375">
        <v>236180</v>
      </c>
      <c r="I12" s="376">
        <v>1302.4974058345333</v>
      </c>
      <c r="J12" s="398"/>
    </row>
    <row r="13" spans="1:217" s="373" customFormat="1" ht="18" customHeight="1">
      <c r="B13" s="368">
        <v>14</v>
      </c>
      <c r="C13" s="374" t="s">
        <v>55</v>
      </c>
      <c r="D13" s="375">
        <v>6820</v>
      </c>
      <c r="E13" s="376">
        <v>503.07046187683295</v>
      </c>
      <c r="F13" s="375">
        <v>1442</v>
      </c>
      <c r="G13" s="376">
        <v>717.61184466019415</v>
      </c>
      <c r="H13" s="375">
        <v>182940</v>
      </c>
      <c r="I13" s="376">
        <v>1105.1382706351808</v>
      </c>
      <c r="J13" s="398"/>
    </row>
    <row r="14" spans="1:217" s="373" customFormat="1" ht="18" customHeight="1">
      <c r="B14" s="368">
        <v>18</v>
      </c>
      <c r="C14" s="374" t="s">
        <v>56</v>
      </c>
      <c r="D14" s="375">
        <v>7781</v>
      </c>
      <c r="E14" s="376">
        <v>479.77438247011958</v>
      </c>
      <c r="F14" s="375">
        <v>1428</v>
      </c>
      <c r="G14" s="376">
        <v>755.60355742296906</v>
      </c>
      <c r="H14" s="375">
        <v>203396</v>
      </c>
      <c r="I14" s="376">
        <v>1127.0885190465883</v>
      </c>
      <c r="J14" s="398"/>
    </row>
    <row r="15" spans="1:217" s="373" customFormat="1" ht="18" customHeight="1">
      <c r="B15" s="368">
        <v>21</v>
      </c>
      <c r="C15" s="374" t="s">
        <v>57</v>
      </c>
      <c r="D15" s="375">
        <v>4356</v>
      </c>
      <c r="E15" s="376">
        <v>503.5332185491277</v>
      </c>
      <c r="F15" s="375">
        <v>833</v>
      </c>
      <c r="G15" s="376">
        <v>760.02104441776714</v>
      </c>
      <c r="H15" s="375">
        <v>106257</v>
      </c>
      <c r="I15" s="376">
        <v>1191.5557845600752</v>
      </c>
      <c r="J15" s="398"/>
    </row>
    <row r="16" spans="1:217" s="373" customFormat="1" ht="18" customHeight="1">
      <c r="B16" s="368">
        <v>23</v>
      </c>
      <c r="C16" s="374" t="s">
        <v>58</v>
      </c>
      <c r="D16" s="375">
        <v>5335</v>
      </c>
      <c r="E16" s="376">
        <v>492.49377507029055</v>
      </c>
      <c r="F16" s="375">
        <v>848</v>
      </c>
      <c r="G16" s="376">
        <v>685.39639150943401</v>
      </c>
      <c r="H16" s="375">
        <v>151305</v>
      </c>
      <c r="I16" s="376">
        <v>1092.611493539539</v>
      </c>
      <c r="J16" s="398"/>
    </row>
    <row r="17" spans="1:217" s="373" customFormat="1" ht="18" customHeight="1">
      <c r="B17" s="368">
        <v>29</v>
      </c>
      <c r="C17" s="374" t="s">
        <v>59</v>
      </c>
      <c r="D17" s="375">
        <v>12818</v>
      </c>
      <c r="E17" s="376">
        <v>480.74562256202211</v>
      </c>
      <c r="F17" s="375">
        <v>1731</v>
      </c>
      <c r="G17" s="376">
        <v>732.89534950895438</v>
      </c>
      <c r="H17" s="375">
        <v>295603</v>
      </c>
      <c r="I17" s="376">
        <v>1196.2493133357927</v>
      </c>
      <c r="J17" s="398"/>
    </row>
    <row r="18" spans="1:217" s="373" customFormat="1" ht="18" customHeight="1">
      <c r="B18" s="368">
        <v>41</v>
      </c>
      <c r="C18" s="374" t="s">
        <v>60</v>
      </c>
      <c r="D18" s="375">
        <v>16034</v>
      </c>
      <c r="E18" s="376">
        <v>517.69597043781971</v>
      </c>
      <c r="F18" s="375">
        <v>2889</v>
      </c>
      <c r="G18" s="376">
        <v>754.92420906888196</v>
      </c>
      <c r="H18" s="375">
        <v>408777</v>
      </c>
      <c r="I18" s="376">
        <v>1215.2296055306438</v>
      </c>
      <c r="J18" s="398"/>
    </row>
    <row r="19" spans="1:217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  <c r="J19" s="398"/>
    </row>
    <row r="20" spans="1:217" s="372" customFormat="1" ht="18" customHeight="1">
      <c r="A20" s="367"/>
      <c r="B20" s="368"/>
      <c r="C20" s="369" t="s">
        <v>61</v>
      </c>
      <c r="D20" s="500">
        <v>9343</v>
      </c>
      <c r="E20" s="501">
        <v>539.65137429091305</v>
      </c>
      <c r="F20" s="502">
        <v>825</v>
      </c>
      <c r="G20" s="503">
        <v>833.7347636363636</v>
      </c>
      <c r="H20" s="504">
        <v>317733</v>
      </c>
      <c r="I20" s="505">
        <v>1388.7063203066725</v>
      </c>
      <c r="J20" s="398"/>
      <c r="K20" s="373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</row>
    <row r="21" spans="1:217" s="373" customFormat="1" ht="18" customHeight="1">
      <c r="B21" s="368">
        <v>22</v>
      </c>
      <c r="C21" s="374" t="s">
        <v>62</v>
      </c>
      <c r="D21" s="375">
        <v>1648</v>
      </c>
      <c r="E21" s="376">
        <v>514.81528519417486</v>
      </c>
      <c r="F21" s="375">
        <v>82</v>
      </c>
      <c r="G21" s="376">
        <v>737.12951219512195</v>
      </c>
      <c r="H21" s="375">
        <v>55146</v>
      </c>
      <c r="I21" s="376">
        <v>1266.788648134044</v>
      </c>
      <c r="J21" s="398"/>
    </row>
    <row r="22" spans="1:217" s="373" customFormat="1" ht="18" customHeight="1">
      <c r="B22" s="368">
        <v>40</v>
      </c>
      <c r="C22" s="374" t="s">
        <v>63</v>
      </c>
      <c r="D22" s="375">
        <v>1006</v>
      </c>
      <c r="E22" s="376">
        <v>518.34726640159045</v>
      </c>
      <c r="F22" s="375">
        <v>101</v>
      </c>
      <c r="G22" s="376">
        <v>838.64445544554451</v>
      </c>
      <c r="H22" s="375">
        <v>36300</v>
      </c>
      <c r="I22" s="376">
        <v>1277.7337154269972</v>
      </c>
      <c r="J22" s="398"/>
    </row>
    <row r="23" spans="1:217" s="373" customFormat="1" ht="18" customHeight="1">
      <c r="B23" s="368">
        <v>50</v>
      </c>
      <c r="C23" s="374" t="s">
        <v>64</v>
      </c>
      <c r="D23" s="375">
        <v>6689</v>
      </c>
      <c r="E23" s="376">
        <v>548.97441321572728</v>
      </c>
      <c r="F23" s="375">
        <v>642</v>
      </c>
      <c r="G23" s="376">
        <v>845.30135514018684</v>
      </c>
      <c r="H23" s="375">
        <v>226287</v>
      </c>
      <c r="I23" s="376">
        <v>1436.2193347828199</v>
      </c>
      <c r="J23" s="398"/>
    </row>
    <row r="24" spans="1:217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  <c r="J24" s="398"/>
    </row>
    <row r="25" spans="1:217" s="372" customFormat="1" ht="18" customHeight="1">
      <c r="A25" s="367"/>
      <c r="B25" s="368">
        <v>33</v>
      </c>
      <c r="C25" s="369" t="s">
        <v>65</v>
      </c>
      <c r="D25" s="500">
        <v>8709</v>
      </c>
      <c r="E25" s="501">
        <v>638.61750488000916</v>
      </c>
      <c r="F25" s="502">
        <v>2042</v>
      </c>
      <c r="G25" s="503">
        <v>1043.8826493633694</v>
      </c>
      <c r="H25" s="504">
        <v>302354</v>
      </c>
      <c r="I25" s="505">
        <v>1522.9641132910424</v>
      </c>
      <c r="J25" s="398"/>
      <c r="K25" s="373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</row>
    <row r="26" spans="1:217" s="372" customFormat="1" ht="18" hidden="1" customHeight="1">
      <c r="A26" s="367"/>
      <c r="B26" s="368"/>
      <c r="C26" s="369"/>
      <c r="D26" s="500"/>
      <c r="E26" s="501"/>
      <c r="F26" s="502"/>
      <c r="G26" s="503"/>
      <c r="H26" s="504"/>
      <c r="I26" s="505"/>
      <c r="J26" s="398"/>
      <c r="K26" s="373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</row>
    <row r="27" spans="1:217" s="372" customFormat="1" ht="18" customHeight="1">
      <c r="A27" s="367"/>
      <c r="B27" s="368">
        <v>7</v>
      </c>
      <c r="C27" s="369" t="s">
        <v>205</v>
      </c>
      <c r="D27" s="500">
        <v>6104</v>
      </c>
      <c r="E27" s="501">
        <v>447.69433977719535</v>
      </c>
      <c r="F27" s="502">
        <v>117</v>
      </c>
      <c r="G27" s="503">
        <v>765.09008547008546</v>
      </c>
      <c r="H27" s="504">
        <v>213474</v>
      </c>
      <c r="I27" s="505">
        <v>1226.6481207079082</v>
      </c>
      <c r="J27" s="398"/>
      <c r="K27" s="373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</row>
    <row r="28" spans="1:217" s="372" customFormat="1" ht="18" hidden="1" customHeight="1">
      <c r="A28" s="367"/>
      <c r="B28" s="368"/>
      <c r="C28" s="369"/>
      <c r="D28" s="500"/>
      <c r="E28" s="501"/>
      <c r="F28" s="502"/>
      <c r="G28" s="503"/>
      <c r="H28" s="504"/>
      <c r="I28" s="505"/>
      <c r="J28" s="398"/>
      <c r="K28" s="373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</row>
    <row r="29" spans="1:217" s="372" customFormat="1" ht="18" customHeight="1">
      <c r="A29" s="367"/>
      <c r="B29" s="368"/>
      <c r="C29" s="369" t="s">
        <v>66</v>
      </c>
      <c r="D29" s="500">
        <v>16476</v>
      </c>
      <c r="E29" s="501">
        <v>497.82945982034465</v>
      </c>
      <c r="F29" s="502">
        <v>2635</v>
      </c>
      <c r="G29" s="503">
        <v>761.63014800759015</v>
      </c>
      <c r="H29" s="504">
        <v>374283</v>
      </c>
      <c r="I29" s="505">
        <v>1196.9806915355491</v>
      </c>
      <c r="J29" s="398"/>
      <c r="K29" s="399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</row>
    <row r="30" spans="1:217" s="373" customFormat="1" ht="18" customHeight="1">
      <c r="B30" s="368">
        <v>35</v>
      </c>
      <c r="C30" s="374" t="s">
        <v>67</v>
      </c>
      <c r="D30" s="375">
        <v>9208</v>
      </c>
      <c r="E30" s="376">
        <v>504.41183970460474</v>
      </c>
      <c r="F30" s="375">
        <v>1779</v>
      </c>
      <c r="G30" s="376">
        <v>751.7073468240585</v>
      </c>
      <c r="H30" s="375">
        <v>197578</v>
      </c>
      <c r="I30" s="376">
        <v>1216.6818480296388</v>
      </c>
      <c r="J30" s="398"/>
    </row>
    <row r="31" spans="1:217" s="373" customFormat="1" ht="18" customHeight="1">
      <c r="B31" s="368">
        <v>38</v>
      </c>
      <c r="C31" s="374" t="s">
        <v>68</v>
      </c>
      <c r="D31" s="375">
        <v>7268</v>
      </c>
      <c r="E31" s="376">
        <v>489.49008805723724</v>
      </c>
      <c r="F31" s="375">
        <v>856</v>
      </c>
      <c r="G31" s="376">
        <v>782.25241822429916</v>
      </c>
      <c r="H31" s="375">
        <v>176705</v>
      </c>
      <c r="I31" s="376">
        <v>1174.9523669392488</v>
      </c>
      <c r="J31" s="398"/>
    </row>
    <row r="32" spans="1:217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  <c r="J32" s="398"/>
    </row>
    <row r="33" spans="1:217" s="372" customFormat="1" ht="18" customHeight="1">
      <c r="A33" s="367"/>
      <c r="B33" s="368">
        <v>39</v>
      </c>
      <c r="C33" s="369" t="s">
        <v>69</v>
      </c>
      <c r="D33" s="500">
        <v>4645</v>
      </c>
      <c r="E33" s="501">
        <v>575.72915608180847</v>
      </c>
      <c r="F33" s="502">
        <v>1396</v>
      </c>
      <c r="G33" s="503">
        <v>863.60653295128952</v>
      </c>
      <c r="H33" s="504">
        <v>148712</v>
      </c>
      <c r="I33" s="505">
        <v>1383.5416413604819</v>
      </c>
      <c r="J33" s="398"/>
      <c r="K33" s="373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</row>
    <row r="34" spans="1:217" s="372" customFormat="1" ht="18" hidden="1" customHeight="1">
      <c r="A34" s="367"/>
      <c r="B34" s="368"/>
      <c r="C34" s="369"/>
      <c r="D34" s="500"/>
      <c r="E34" s="501"/>
      <c r="F34" s="502"/>
      <c r="G34" s="503"/>
      <c r="H34" s="504"/>
      <c r="I34" s="505"/>
      <c r="J34" s="398"/>
      <c r="K34" s="373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</row>
    <row r="35" spans="1:217" s="372" customFormat="1" ht="18" customHeight="1">
      <c r="A35" s="367"/>
      <c r="B35" s="368"/>
      <c r="C35" s="369" t="s">
        <v>70</v>
      </c>
      <c r="D35" s="500">
        <v>18845</v>
      </c>
      <c r="E35" s="501">
        <v>568.01212151764378</v>
      </c>
      <c r="F35" s="502">
        <v>3915</v>
      </c>
      <c r="G35" s="503">
        <v>803.70705491698618</v>
      </c>
      <c r="H35" s="504">
        <v>634023</v>
      </c>
      <c r="I35" s="505">
        <v>1314.8902870085158</v>
      </c>
      <c r="J35" s="398"/>
      <c r="K35" s="373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</row>
    <row r="36" spans="1:217" s="373" customFormat="1" ht="18" customHeight="1">
      <c r="B36" s="368">
        <v>5</v>
      </c>
      <c r="C36" s="374" t="s">
        <v>71</v>
      </c>
      <c r="D36" s="375">
        <v>1262</v>
      </c>
      <c r="E36" s="376">
        <v>562.27843898573701</v>
      </c>
      <c r="F36" s="375">
        <v>239</v>
      </c>
      <c r="G36" s="376">
        <v>730.85154811715472</v>
      </c>
      <c r="H36" s="375">
        <v>40078</v>
      </c>
      <c r="I36" s="376">
        <v>1160.1048043814562</v>
      </c>
      <c r="J36" s="398"/>
    </row>
    <row r="37" spans="1:217" s="373" customFormat="1" ht="18" customHeight="1">
      <c r="B37" s="368">
        <v>9</v>
      </c>
      <c r="C37" s="374" t="s">
        <v>72</v>
      </c>
      <c r="D37" s="375">
        <v>2801</v>
      </c>
      <c r="E37" s="376">
        <v>558.38380935380235</v>
      </c>
      <c r="F37" s="375">
        <v>315</v>
      </c>
      <c r="G37" s="376">
        <v>830.33422222222225</v>
      </c>
      <c r="H37" s="375">
        <v>94734</v>
      </c>
      <c r="I37" s="376">
        <v>1412.7516349990503</v>
      </c>
      <c r="J37" s="398"/>
    </row>
    <row r="38" spans="1:217" s="373" customFormat="1" ht="18" customHeight="1">
      <c r="B38" s="368">
        <v>24</v>
      </c>
      <c r="C38" s="374" t="s">
        <v>73</v>
      </c>
      <c r="D38" s="375">
        <v>4037</v>
      </c>
      <c r="E38" s="376">
        <v>577.91793410948731</v>
      </c>
      <c r="F38" s="375">
        <v>1107</v>
      </c>
      <c r="G38" s="376">
        <v>885.84633242999109</v>
      </c>
      <c r="H38" s="375">
        <v>140748</v>
      </c>
      <c r="I38" s="376">
        <v>1311.1382411117738</v>
      </c>
      <c r="J38" s="393"/>
    </row>
    <row r="39" spans="1:217" s="373" customFormat="1" ht="18" customHeight="1">
      <c r="B39" s="368">
        <v>34</v>
      </c>
      <c r="C39" s="374" t="s">
        <v>74</v>
      </c>
      <c r="D39" s="375">
        <v>1346</v>
      </c>
      <c r="E39" s="376">
        <v>597.37939821693908</v>
      </c>
      <c r="F39" s="375">
        <v>291</v>
      </c>
      <c r="G39" s="376">
        <v>810.99329896907216</v>
      </c>
      <c r="H39" s="375">
        <v>44321</v>
      </c>
      <c r="I39" s="376">
        <v>1345.4509257462605</v>
      </c>
      <c r="J39" s="393"/>
    </row>
    <row r="40" spans="1:217" s="373" customFormat="1" ht="18" customHeight="1">
      <c r="B40" s="368">
        <v>37</v>
      </c>
      <c r="C40" s="374" t="s">
        <v>75</v>
      </c>
      <c r="D40" s="375">
        <v>2507</v>
      </c>
      <c r="E40" s="376">
        <v>574.93198643797382</v>
      </c>
      <c r="F40" s="375">
        <v>654</v>
      </c>
      <c r="G40" s="376">
        <v>752.00259938837917</v>
      </c>
      <c r="H40" s="375">
        <v>83263</v>
      </c>
      <c r="I40" s="376">
        <v>1229.6788158005363</v>
      </c>
      <c r="J40" s="393"/>
    </row>
    <row r="41" spans="1:217" s="373" customFormat="1" ht="18" customHeight="1">
      <c r="B41" s="368">
        <v>40</v>
      </c>
      <c r="C41" s="374" t="s">
        <v>76</v>
      </c>
      <c r="D41" s="375">
        <v>1093</v>
      </c>
      <c r="E41" s="376">
        <v>530.536331198536</v>
      </c>
      <c r="F41" s="375">
        <v>137</v>
      </c>
      <c r="G41" s="376">
        <v>754.13919708029198</v>
      </c>
      <c r="H41" s="375">
        <v>35837</v>
      </c>
      <c r="I41" s="376">
        <v>1254.2480592683539</v>
      </c>
      <c r="J41" s="393"/>
    </row>
    <row r="42" spans="1:217" s="373" customFormat="1" ht="18" customHeight="1">
      <c r="B42" s="368">
        <v>42</v>
      </c>
      <c r="C42" s="374" t="s">
        <v>77</v>
      </c>
      <c r="D42" s="375">
        <v>681</v>
      </c>
      <c r="E42" s="376">
        <v>555.90421439060208</v>
      </c>
      <c r="F42" s="375">
        <v>74</v>
      </c>
      <c r="G42" s="376">
        <v>745.49851351351356</v>
      </c>
      <c r="H42" s="375">
        <v>22952</v>
      </c>
      <c r="I42" s="376">
        <v>1274.0230524573019</v>
      </c>
      <c r="J42" s="393"/>
    </row>
    <row r="43" spans="1:217" s="373" customFormat="1" ht="18" customHeight="1">
      <c r="B43" s="368">
        <v>47</v>
      </c>
      <c r="C43" s="374" t="s">
        <v>78</v>
      </c>
      <c r="D43" s="375">
        <v>3579</v>
      </c>
      <c r="E43" s="376">
        <v>571.37735400949975</v>
      </c>
      <c r="F43" s="375">
        <v>675</v>
      </c>
      <c r="G43" s="376">
        <v>831.03259259259244</v>
      </c>
      <c r="H43" s="375">
        <v>124329</v>
      </c>
      <c r="I43" s="376">
        <v>1436.0972051572849</v>
      </c>
      <c r="J43" s="393"/>
    </row>
    <row r="44" spans="1:217" s="373" customFormat="1" ht="18" customHeight="1">
      <c r="B44" s="368">
        <v>49</v>
      </c>
      <c r="C44" s="374" t="s">
        <v>79</v>
      </c>
      <c r="D44" s="375">
        <v>1539</v>
      </c>
      <c r="E44" s="376">
        <v>551.44353476283288</v>
      </c>
      <c r="F44" s="375">
        <v>423</v>
      </c>
      <c r="G44" s="376">
        <v>667.64236406619375</v>
      </c>
      <c r="H44" s="375">
        <v>47761</v>
      </c>
      <c r="I44" s="376">
        <v>1131.5389878771377</v>
      </c>
      <c r="J44" s="393"/>
    </row>
    <row r="45" spans="1:217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  <c r="J45" s="393"/>
    </row>
    <row r="46" spans="1:217" s="372" customFormat="1" ht="18" customHeight="1">
      <c r="A46" s="367"/>
      <c r="B46" s="368"/>
      <c r="C46" s="369" t="s">
        <v>80</v>
      </c>
      <c r="D46" s="500">
        <v>14642</v>
      </c>
      <c r="E46" s="501">
        <v>523.66610367436169</v>
      </c>
      <c r="F46" s="502">
        <v>2658</v>
      </c>
      <c r="G46" s="503">
        <v>712.12992475545548</v>
      </c>
      <c r="H46" s="504">
        <v>402716</v>
      </c>
      <c r="I46" s="505">
        <v>1227.4723392415497</v>
      </c>
      <c r="J46" s="393"/>
      <c r="K46" s="373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</row>
    <row r="47" spans="1:217" s="373" customFormat="1" ht="18" customHeight="1">
      <c r="B47" s="368">
        <v>2</v>
      </c>
      <c r="C47" s="374" t="s">
        <v>81</v>
      </c>
      <c r="D47" s="375">
        <v>2910</v>
      </c>
      <c r="E47" s="376">
        <v>527.76726460481098</v>
      </c>
      <c r="F47" s="375">
        <v>762</v>
      </c>
      <c r="G47" s="376">
        <v>680.4569816272965</v>
      </c>
      <c r="H47" s="375">
        <v>76497</v>
      </c>
      <c r="I47" s="376">
        <v>1194.3840321842688</v>
      </c>
      <c r="J47" s="393"/>
    </row>
    <row r="48" spans="1:217" s="373" customFormat="1" ht="18" customHeight="1">
      <c r="B48" s="368">
        <v>13</v>
      </c>
      <c r="C48" s="374" t="s">
        <v>82</v>
      </c>
      <c r="D48" s="375">
        <v>3999</v>
      </c>
      <c r="E48" s="376">
        <v>547.61965741435358</v>
      </c>
      <c r="F48" s="375">
        <v>898</v>
      </c>
      <c r="G48" s="376">
        <v>748.23051224944334</v>
      </c>
      <c r="H48" s="375">
        <v>105338</v>
      </c>
      <c r="I48" s="376">
        <v>1229.4625658356913</v>
      </c>
      <c r="J48" s="393"/>
    </row>
    <row r="49" spans="1:217" s="373" customFormat="1" ht="18" customHeight="1">
      <c r="B49" s="368">
        <v>16</v>
      </c>
      <c r="C49" s="374" t="s">
        <v>83</v>
      </c>
      <c r="D49" s="375">
        <v>1588</v>
      </c>
      <c r="E49" s="376">
        <v>537.86549118387904</v>
      </c>
      <c r="F49" s="375">
        <v>314</v>
      </c>
      <c r="G49" s="376">
        <v>682.86079617834389</v>
      </c>
      <c r="H49" s="375">
        <v>45812</v>
      </c>
      <c r="I49" s="376">
        <v>1132.7805175499873</v>
      </c>
      <c r="J49" s="393"/>
    </row>
    <row r="50" spans="1:217" s="373" customFormat="1" ht="18" customHeight="1">
      <c r="B50" s="368">
        <v>19</v>
      </c>
      <c r="C50" s="374" t="s">
        <v>84</v>
      </c>
      <c r="D50" s="375">
        <v>1573</v>
      </c>
      <c r="E50" s="376">
        <v>520.02040686586145</v>
      </c>
      <c r="F50" s="375">
        <v>108</v>
      </c>
      <c r="G50" s="376">
        <v>780.97925925925927</v>
      </c>
      <c r="H50" s="375">
        <v>46910</v>
      </c>
      <c r="I50" s="376">
        <v>1393.0131202302277</v>
      </c>
      <c r="J50" s="393"/>
    </row>
    <row r="51" spans="1:217" s="373" customFormat="1" ht="18" customHeight="1">
      <c r="B51" s="368">
        <v>45</v>
      </c>
      <c r="C51" s="374" t="s">
        <v>85</v>
      </c>
      <c r="D51" s="375">
        <v>4572</v>
      </c>
      <c r="E51" s="376">
        <v>496.42669291338581</v>
      </c>
      <c r="F51" s="375">
        <v>576</v>
      </c>
      <c r="G51" s="376">
        <v>700.79526041666679</v>
      </c>
      <c r="H51" s="375">
        <v>128159</v>
      </c>
      <c r="I51" s="376">
        <v>1218.842539033544</v>
      </c>
      <c r="J51" s="393"/>
    </row>
    <row r="52" spans="1:217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  <c r="J52" s="393"/>
    </row>
    <row r="53" spans="1:217" s="372" customFormat="1" ht="18" customHeight="1">
      <c r="A53" s="367"/>
      <c r="B53" s="368"/>
      <c r="C53" s="369" t="s">
        <v>86</v>
      </c>
      <c r="D53" s="500">
        <v>50560</v>
      </c>
      <c r="E53" s="501">
        <v>518.31960541930391</v>
      </c>
      <c r="F53" s="502">
        <v>1420</v>
      </c>
      <c r="G53" s="503">
        <v>856.93003521126786</v>
      </c>
      <c r="H53" s="504">
        <v>1808464</v>
      </c>
      <c r="I53" s="505">
        <v>1366.1819028247178</v>
      </c>
      <c r="J53" s="393"/>
      <c r="K53" s="373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</row>
    <row r="54" spans="1:217" s="373" customFormat="1" ht="18" customHeight="1">
      <c r="B54" s="368">
        <v>8</v>
      </c>
      <c r="C54" s="374" t="s">
        <v>87</v>
      </c>
      <c r="D54" s="375">
        <v>37124</v>
      </c>
      <c r="E54" s="376">
        <v>537.12256572567605</v>
      </c>
      <c r="F54" s="375">
        <v>1106</v>
      </c>
      <c r="G54" s="376">
        <v>879.72362567811922</v>
      </c>
      <c r="H54" s="375">
        <v>1348948</v>
      </c>
      <c r="I54" s="376">
        <v>1406.719522746615</v>
      </c>
      <c r="J54" s="393"/>
    </row>
    <row r="55" spans="1:217" s="373" customFormat="1" ht="18" customHeight="1">
      <c r="B55" s="368">
        <v>17</v>
      </c>
      <c r="C55" s="374" t="s">
        <v>209</v>
      </c>
      <c r="D55" s="375">
        <v>4746</v>
      </c>
      <c r="E55" s="376">
        <v>441.54006953223768</v>
      </c>
      <c r="F55" s="375">
        <v>57</v>
      </c>
      <c r="G55" s="376">
        <v>843.94789473684204</v>
      </c>
      <c r="H55" s="375">
        <v>170819</v>
      </c>
      <c r="I55" s="376">
        <v>1237.7574324870179</v>
      </c>
      <c r="J55" s="393"/>
    </row>
    <row r="56" spans="1:217" s="373" customFormat="1" ht="18" customHeight="1">
      <c r="B56" s="368">
        <v>25</v>
      </c>
      <c r="C56" s="374" t="s">
        <v>206</v>
      </c>
      <c r="D56" s="375">
        <v>3187</v>
      </c>
      <c r="E56" s="376">
        <v>470.81583307185434</v>
      </c>
      <c r="F56" s="375">
        <v>64</v>
      </c>
      <c r="G56" s="376">
        <v>837.52562499999988</v>
      </c>
      <c r="H56" s="375">
        <v>104226</v>
      </c>
      <c r="I56" s="376">
        <v>1188.4696666858556</v>
      </c>
      <c r="J56" s="393"/>
    </row>
    <row r="57" spans="1:217" s="373" customFormat="1" ht="18" customHeight="1">
      <c r="B57" s="368">
        <v>43</v>
      </c>
      <c r="C57" s="374" t="s">
        <v>88</v>
      </c>
      <c r="D57" s="375">
        <v>5503</v>
      </c>
      <c r="E57" s="376">
        <v>485.20114301290209</v>
      </c>
      <c r="F57" s="375">
        <v>193</v>
      </c>
      <c r="G57" s="376">
        <v>736.57849740932636</v>
      </c>
      <c r="H57" s="375">
        <v>184471</v>
      </c>
      <c r="I57" s="376">
        <v>1289.0772836922868</v>
      </c>
      <c r="J57" s="393"/>
    </row>
    <row r="58" spans="1:217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  <c r="J58" s="393"/>
    </row>
    <row r="59" spans="1:217" s="372" customFormat="1" ht="18" customHeight="1">
      <c r="A59" s="367"/>
      <c r="B59" s="368"/>
      <c r="C59" s="369" t="s">
        <v>89</v>
      </c>
      <c r="D59" s="500">
        <v>37404</v>
      </c>
      <c r="E59" s="501">
        <v>493.4980125120307</v>
      </c>
      <c r="F59" s="502">
        <v>2603</v>
      </c>
      <c r="G59" s="503">
        <v>764.85406838263543</v>
      </c>
      <c r="H59" s="504">
        <v>1066460</v>
      </c>
      <c r="I59" s="505">
        <v>1214.9984422575628</v>
      </c>
      <c r="J59" s="393"/>
      <c r="K59" s="373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</row>
    <row r="60" spans="1:217" s="373" customFormat="1" ht="18" customHeight="1">
      <c r="B60" s="368">
        <v>3</v>
      </c>
      <c r="C60" s="374" t="s">
        <v>210</v>
      </c>
      <c r="D60" s="375">
        <v>12315</v>
      </c>
      <c r="E60" s="376">
        <v>464.93368574908646</v>
      </c>
      <c r="F60" s="375">
        <v>1259</v>
      </c>
      <c r="G60" s="376">
        <v>743.12452740270044</v>
      </c>
      <c r="H60" s="375">
        <v>349372</v>
      </c>
      <c r="I60" s="376">
        <v>1139.9790649508266</v>
      </c>
      <c r="J60" s="393"/>
    </row>
    <row r="61" spans="1:217" s="373" customFormat="1" ht="18" customHeight="1">
      <c r="B61" s="368">
        <v>12</v>
      </c>
      <c r="C61" s="374" t="s">
        <v>208</v>
      </c>
      <c r="D61" s="375">
        <v>4580</v>
      </c>
      <c r="E61" s="376">
        <v>482.23415938864633</v>
      </c>
      <c r="F61" s="375">
        <v>235</v>
      </c>
      <c r="G61" s="376">
        <v>743.93370212765967</v>
      </c>
      <c r="H61" s="375">
        <v>141637</v>
      </c>
      <c r="I61" s="376">
        <v>1187.3566138791423</v>
      </c>
      <c r="J61" s="393"/>
    </row>
    <row r="62" spans="1:217" s="373" customFormat="1" ht="18" customHeight="1">
      <c r="B62" s="368">
        <v>46</v>
      </c>
      <c r="C62" s="374" t="s">
        <v>90</v>
      </c>
      <c r="D62" s="375">
        <v>20509</v>
      </c>
      <c r="E62" s="376">
        <v>513.16538446535662</v>
      </c>
      <c r="F62" s="375">
        <v>1109</v>
      </c>
      <c r="G62" s="376">
        <v>793.95576194770058</v>
      </c>
      <c r="H62" s="375">
        <v>575451</v>
      </c>
      <c r="I62" s="376">
        <v>1267.3482957367353</v>
      </c>
      <c r="J62" s="393"/>
    </row>
    <row r="63" spans="1:217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  <c r="J63" s="393"/>
    </row>
    <row r="64" spans="1:217" s="372" customFormat="1" ht="18" customHeight="1">
      <c r="A64" s="367"/>
      <c r="B64" s="368"/>
      <c r="C64" s="369" t="s">
        <v>91</v>
      </c>
      <c r="D64" s="500">
        <v>9227</v>
      </c>
      <c r="E64" s="501">
        <v>520.09537769589247</v>
      </c>
      <c r="F64" s="502">
        <v>2188</v>
      </c>
      <c r="G64" s="503">
        <v>691.66483089579515</v>
      </c>
      <c r="H64" s="504">
        <v>245049</v>
      </c>
      <c r="I64" s="505">
        <v>1111.0043770021502</v>
      </c>
      <c r="J64" s="393"/>
      <c r="K64" s="373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</row>
    <row r="65" spans="1:217" s="373" customFormat="1" ht="18" customHeight="1">
      <c r="B65" s="368">
        <v>6</v>
      </c>
      <c r="C65" s="374" t="s">
        <v>92</v>
      </c>
      <c r="D65" s="375">
        <v>5999</v>
      </c>
      <c r="E65" s="376">
        <v>516.90803133855638</v>
      </c>
      <c r="F65" s="375">
        <v>1559</v>
      </c>
      <c r="G65" s="376">
        <v>688.28828736369462</v>
      </c>
      <c r="H65" s="375">
        <v>144484</v>
      </c>
      <c r="I65" s="376">
        <v>1117.1509153262639</v>
      </c>
      <c r="J65" s="393"/>
    </row>
    <row r="66" spans="1:217" s="373" customFormat="1" ht="18" customHeight="1">
      <c r="B66" s="368">
        <v>10</v>
      </c>
      <c r="C66" s="374" t="s">
        <v>93</v>
      </c>
      <c r="D66" s="375">
        <v>3228</v>
      </c>
      <c r="E66" s="376">
        <v>526.01882589838908</v>
      </c>
      <c r="F66" s="375">
        <v>629</v>
      </c>
      <c r="G66" s="376">
        <v>700.03372019077892</v>
      </c>
      <c r="H66" s="375">
        <v>100565</v>
      </c>
      <c r="I66" s="376">
        <v>1102.1735069855317</v>
      </c>
      <c r="J66" s="393"/>
    </row>
    <row r="67" spans="1:217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  <c r="J67" s="393"/>
    </row>
    <row r="68" spans="1:217" s="372" customFormat="1" ht="18" customHeight="1">
      <c r="A68" s="367"/>
      <c r="B68" s="368"/>
      <c r="C68" s="369" t="s">
        <v>94</v>
      </c>
      <c r="D68" s="500">
        <v>23362</v>
      </c>
      <c r="E68" s="501">
        <v>524.22718902491215</v>
      </c>
      <c r="F68" s="502">
        <v>6970</v>
      </c>
      <c r="G68" s="503">
        <v>696.87972022955512</v>
      </c>
      <c r="H68" s="504">
        <v>785955</v>
      </c>
      <c r="I68" s="505">
        <v>1129.1421107188069</v>
      </c>
      <c r="J68" s="393"/>
      <c r="K68" s="373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</row>
    <row r="69" spans="1:217" s="373" customFormat="1" ht="18" customHeight="1">
      <c r="B69" s="368">
        <v>15</v>
      </c>
      <c r="C69" s="374" t="s">
        <v>200</v>
      </c>
      <c r="D69" s="375">
        <v>9184</v>
      </c>
      <c r="E69" s="376">
        <v>543.17477243031362</v>
      </c>
      <c r="F69" s="375">
        <v>2441</v>
      </c>
      <c r="G69" s="376">
        <v>719.67853338795578</v>
      </c>
      <c r="H69" s="375">
        <v>310688</v>
      </c>
      <c r="I69" s="376">
        <v>1182.8196569227002</v>
      </c>
      <c r="J69" s="393"/>
    </row>
    <row r="70" spans="1:217" s="373" customFormat="1" ht="18" customHeight="1">
      <c r="B70" s="368">
        <v>27</v>
      </c>
      <c r="C70" s="374" t="s">
        <v>95</v>
      </c>
      <c r="D70" s="375">
        <v>2987</v>
      </c>
      <c r="E70" s="376">
        <v>513.42233344492797</v>
      </c>
      <c r="F70" s="375">
        <v>1047</v>
      </c>
      <c r="G70" s="376">
        <v>644.38231136580714</v>
      </c>
      <c r="H70" s="375">
        <v>112824</v>
      </c>
      <c r="I70" s="376">
        <v>1031.2105407537404</v>
      </c>
      <c r="J70" s="393"/>
    </row>
    <row r="71" spans="1:217" s="373" customFormat="1" ht="18" customHeight="1">
      <c r="B71" s="368">
        <v>32</v>
      </c>
      <c r="C71" s="374" t="s">
        <v>207</v>
      </c>
      <c r="D71" s="375">
        <v>2883</v>
      </c>
      <c r="E71" s="376">
        <v>493.20957336108216</v>
      </c>
      <c r="F71" s="375">
        <v>1194</v>
      </c>
      <c r="G71" s="376">
        <v>646.45823283082063</v>
      </c>
      <c r="H71" s="375">
        <v>109127</v>
      </c>
      <c r="I71" s="376">
        <v>976.4612851081763</v>
      </c>
      <c r="J71" s="393"/>
    </row>
    <row r="72" spans="1:217" s="373" customFormat="1" ht="18" customHeight="1">
      <c r="B72" s="368">
        <v>36</v>
      </c>
      <c r="C72" s="374" t="s">
        <v>96</v>
      </c>
      <c r="D72" s="375">
        <v>8308</v>
      </c>
      <c r="E72" s="376">
        <v>517.9300397207511</v>
      </c>
      <c r="F72" s="375">
        <v>2288</v>
      </c>
      <c r="G72" s="376">
        <v>722.89201923076928</v>
      </c>
      <c r="H72" s="375">
        <v>253316</v>
      </c>
      <c r="I72" s="376">
        <v>1172.6990215777923</v>
      </c>
      <c r="J72" s="393"/>
    </row>
    <row r="73" spans="1:217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  <c r="J73" s="393"/>
    </row>
    <row r="74" spans="1:217" s="372" customFormat="1" ht="18" customHeight="1">
      <c r="A74" s="367"/>
      <c r="B74" s="368">
        <v>28</v>
      </c>
      <c r="C74" s="369" t="s">
        <v>97</v>
      </c>
      <c r="D74" s="500">
        <v>35549</v>
      </c>
      <c r="E74" s="501">
        <v>563.57102647050556</v>
      </c>
      <c r="F74" s="502">
        <v>2715</v>
      </c>
      <c r="G74" s="503">
        <v>892.67360220994476</v>
      </c>
      <c r="H74" s="504">
        <v>1280631</v>
      </c>
      <c r="I74" s="505">
        <v>1522.1450080155805</v>
      </c>
      <c r="J74" s="393"/>
      <c r="K74" s="373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</row>
    <row r="75" spans="1:217" s="372" customFormat="1" ht="18" hidden="1" customHeight="1">
      <c r="A75" s="367"/>
      <c r="B75" s="368"/>
      <c r="C75" s="369"/>
      <c r="D75" s="500"/>
      <c r="E75" s="501"/>
      <c r="F75" s="502"/>
      <c r="G75" s="503"/>
      <c r="H75" s="504"/>
      <c r="I75" s="505"/>
      <c r="J75" s="393"/>
      <c r="K75" s="373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</row>
    <row r="76" spans="1:217" s="372" customFormat="1" ht="18" customHeight="1">
      <c r="A76" s="367"/>
      <c r="B76" s="368">
        <v>30</v>
      </c>
      <c r="C76" s="369" t="s">
        <v>98</v>
      </c>
      <c r="D76" s="500">
        <v>11925</v>
      </c>
      <c r="E76" s="501">
        <v>482.17059119496855</v>
      </c>
      <c r="F76" s="502">
        <v>1649</v>
      </c>
      <c r="G76" s="503">
        <v>723.3476955730747</v>
      </c>
      <c r="H76" s="504">
        <v>268431</v>
      </c>
      <c r="I76" s="505">
        <v>1171.5395453580259</v>
      </c>
      <c r="J76" s="393"/>
      <c r="K76" s="373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</row>
    <row r="77" spans="1:217" s="372" customFormat="1" ht="18" hidden="1" customHeight="1">
      <c r="A77" s="367"/>
      <c r="B77" s="368"/>
      <c r="C77" s="369"/>
      <c r="D77" s="500"/>
      <c r="E77" s="501"/>
      <c r="F77" s="502"/>
      <c r="G77" s="503"/>
      <c r="H77" s="504"/>
      <c r="I77" s="505"/>
      <c r="J77" s="393"/>
      <c r="K77" s="373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</row>
    <row r="78" spans="1:217" s="372" customFormat="1" ht="18" customHeight="1">
      <c r="A78" s="367"/>
      <c r="B78" s="368">
        <v>31</v>
      </c>
      <c r="C78" s="369" t="s">
        <v>99</v>
      </c>
      <c r="D78" s="500">
        <v>4252</v>
      </c>
      <c r="E78" s="501">
        <v>557.68379115710241</v>
      </c>
      <c r="F78" s="502">
        <v>368</v>
      </c>
      <c r="G78" s="503">
        <v>840.58668478260881</v>
      </c>
      <c r="H78" s="504">
        <v>147644</v>
      </c>
      <c r="I78" s="505">
        <v>1503.6585736636775</v>
      </c>
      <c r="J78" s="393"/>
      <c r="K78" s="373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</row>
    <row r="79" spans="1:217" s="372" customFormat="1" ht="18" hidden="1" customHeight="1">
      <c r="A79" s="367"/>
      <c r="B79" s="368"/>
      <c r="C79" s="369"/>
      <c r="D79" s="500"/>
      <c r="E79" s="501"/>
      <c r="F79" s="502"/>
      <c r="G79" s="503"/>
      <c r="H79" s="504"/>
      <c r="I79" s="505"/>
      <c r="J79" s="393"/>
      <c r="K79" s="373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</row>
    <row r="80" spans="1:217" s="372" customFormat="1" ht="18" customHeight="1">
      <c r="A80" s="367"/>
      <c r="B80" s="368"/>
      <c r="C80" s="369" t="s">
        <v>100</v>
      </c>
      <c r="D80" s="500">
        <v>15861</v>
      </c>
      <c r="E80" s="501">
        <v>633.58811676439075</v>
      </c>
      <c r="F80" s="502">
        <v>2272</v>
      </c>
      <c r="G80" s="503">
        <v>993.45087147887318</v>
      </c>
      <c r="H80" s="504">
        <v>585552</v>
      </c>
      <c r="I80" s="505">
        <v>1618.7733531949345</v>
      </c>
      <c r="J80" s="393"/>
      <c r="K80" s="373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</row>
    <row r="81" spans="1:217" s="373" customFormat="1" ht="18" customHeight="1">
      <c r="B81" s="368">
        <v>1</v>
      </c>
      <c r="C81" s="374" t="s">
        <v>202</v>
      </c>
      <c r="D81" s="375">
        <v>2081</v>
      </c>
      <c r="E81" s="376">
        <v>589.42415665545411</v>
      </c>
      <c r="F81" s="375">
        <v>161</v>
      </c>
      <c r="G81" s="376">
        <v>897.45440993788827</v>
      </c>
      <c r="H81" s="375">
        <v>84164</v>
      </c>
      <c r="I81" s="376">
        <v>1643.8675474074435</v>
      </c>
      <c r="J81" s="393"/>
    </row>
    <row r="82" spans="1:217" s="373" customFormat="1" ht="18" customHeight="1">
      <c r="B82" s="368">
        <v>20</v>
      </c>
      <c r="C82" s="374" t="s">
        <v>204</v>
      </c>
      <c r="D82" s="375">
        <v>4870</v>
      </c>
      <c r="E82" s="376">
        <v>612.05510472279263</v>
      </c>
      <c r="F82" s="375">
        <v>527</v>
      </c>
      <c r="G82" s="376">
        <v>983.83692599620497</v>
      </c>
      <c r="H82" s="375">
        <v>196987</v>
      </c>
      <c r="I82" s="376">
        <v>1589.0523927467291</v>
      </c>
      <c r="J82" s="393"/>
    </row>
    <row r="83" spans="1:217" s="373" customFormat="1" ht="18" customHeight="1">
      <c r="B83" s="368">
        <v>48</v>
      </c>
      <c r="C83" s="374" t="s">
        <v>211</v>
      </c>
      <c r="D83" s="375">
        <v>8910</v>
      </c>
      <c r="E83" s="376">
        <v>655.6724006734006</v>
      </c>
      <c r="F83" s="375">
        <v>1584</v>
      </c>
      <c r="G83" s="376">
        <v>1006.4066666666668</v>
      </c>
      <c r="H83" s="375">
        <v>304401</v>
      </c>
      <c r="I83" s="376">
        <v>1631.0683688949784</v>
      </c>
      <c r="J83" s="393"/>
    </row>
    <row r="84" spans="1:217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  <c r="J84" s="393"/>
    </row>
    <row r="85" spans="1:217" s="372" customFormat="1" ht="18" customHeight="1">
      <c r="A85" s="367"/>
      <c r="B85" s="368">
        <v>26</v>
      </c>
      <c r="C85" s="369" t="s">
        <v>101</v>
      </c>
      <c r="D85" s="500">
        <v>1995</v>
      </c>
      <c r="E85" s="501">
        <v>507.15174436090217</v>
      </c>
      <c r="F85" s="502">
        <v>175</v>
      </c>
      <c r="G85" s="503">
        <v>755.06919999999991</v>
      </c>
      <c r="H85" s="504">
        <v>75160</v>
      </c>
      <c r="I85" s="505">
        <v>1303.0808332889826</v>
      </c>
      <c r="J85" s="393"/>
      <c r="K85" s="373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</row>
    <row r="86" spans="1:217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93"/>
      <c r="K86" s="373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</row>
    <row r="87" spans="1:217" s="372" customFormat="1" ht="18" customHeight="1">
      <c r="A87" s="367"/>
      <c r="B87" s="368">
        <v>51</v>
      </c>
      <c r="C87" s="374" t="s">
        <v>102</v>
      </c>
      <c r="D87" s="375">
        <v>763</v>
      </c>
      <c r="E87" s="376">
        <v>433.22811271297513</v>
      </c>
      <c r="F87" s="375">
        <v>45</v>
      </c>
      <c r="G87" s="376">
        <v>911.53466666666657</v>
      </c>
      <c r="H87" s="375">
        <v>9397</v>
      </c>
      <c r="I87" s="376">
        <v>1345.2748909226352</v>
      </c>
      <c r="J87" s="393"/>
      <c r="K87" s="373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</row>
    <row r="88" spans="1:217" s="372" customFormat="1" ht="18" customHeight="1">
      <c r="A88" s="367"/>
      <c r="B88" s="368">
        <v>52</v>
      </c>
      <c r="C88" s="374" t="s">
        <v>103</v>
      </c>
      <c r="D88" s="377">
        <v>785</v>
      </c>
      <c r="E88" s="378">
        <v>395.86471337579621</v>
      </c>
      <c r="F88" s="377">
        <v>23</v>
      </c>
      <c r="G88" s="378">
        <v>821.67130434782587</v>
      </c>
      <c r="H88" s="377">
        <v>9068</v>
      </c>
      <c r="I88" s="378">
        <v>1285.697992942215</v>
      </c>
      <c r="J88" s="393"/>
      <c r="K88" s="373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</row>
    <row r="89" spans="1:217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93"/>
      <c r="K89" s="373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</row>
    <row r="90" spans="1:217" s="372" customFormat="1" ht="18" customHeight="1">
      <c r="A90" s="381"/>
      <c r="B90" s="382"/>
      <c r="C90" s="383" t="s">
        <v>45</v>
      </c>
      <c r="D90" s="384">
        <v>339536</v>
      </c>
      <c r="E90" s="385">
        <v>526.03475890627146</v>
      </c>
      <c r="F90" s="506">
        <v>46654</v>
      </c>
      <c r="G90" s="507">
        <v>782.93943091696292</v>
      </c>
      <c r="H90" s="508">
        <v>10379303</v>
      </c>
      <c r="I90" s="509">
        <v>1313.969163095056</v>
      </c>
      <c r="J90" s="393"/>
      <c r="K90" s="373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</row>
    <row r="91" spans="1:217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17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17" ht="18" customHeight="1">
      <c r="B93" s="389"/>
      <c r="D93" s="390"/>
      <c r="E93" s="391"/>
      <c r="F93" s="390"/>
      <c r="G93" s="391"/>
      <c r="H93" s="390"/>
      <c r="I93" s="391"/>
    </row>
    <row r="94" spans="1:217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17" ht="18" customHeight="1">
      <c r="B95" s="389"/>
      <c r="E95" s="391"/>
      <c r="G95" s="391"/>
      <c r="I95" s="391"/>
    </row>
    <row r="96" spans="1:217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E7E07655-EA3F-46E7-8573-A075BC5DBC8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U22" sqref="U22"/>
      <selection pane="bottomLeft" activeCell="F93" sqref="F93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76" t="s">
        <v>106</v>
      </c>
      <c r="C3" s="576"/>
      <c r="D3" s="576"/>
      <c r="E3" s="576"/>
      <c r="F3" s="576"/>
      <c r="G3" s="576"/>
      <c r="H3" s="576"/>
      <c r="I3" s="576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septiembre de 2025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74" t="s">
        <v>157</v>
      </c>
      <c r="C7" s="572" t="s">
        <v>47</v>
      </c>
      <c r="D7" s="569" t="s">
        <v>107</v>
      </c>
      <c r="E7" s="570"/>
      <c r="F7" s="571"/>
      <c r="G7" s="569" t="s">
        <v>199</v>
      </c>
      <c r="H7" s="570"/>
      <c r="I7" s="571"/>
    </row>
    <row r="8" spans="1:255" ht="69" customHeight="1">
      <c r="B8" s="575"/>
      <c r="C8" s="573"/>
      <c r="D8" s="219" t="s">
        <v>107</v>
      </c>
      <c r="E8" s="221" t="s">
        <v>198</v>
      </c>
      <c r="F8" s="219" t="s">
        <v>196</v>
      </c>
      <c r="G8" s="219" t="s">
        <v>197</v>
      </c>
      <c r="H8" s="221" t="s">
        <v>198</v>
      </c>
      <c r="I8" s="219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1704197</v>
      </c>
      <c r="E10" s="203">
        <v>0.16419185373044798</v>
      </c>
      <c r="F10" s="203">
        <v>1.9326688139435388E-2</v>
      </c>
      <c r="G10" s="130">
        <v>1179.8596517421402</v>
      </c>
      <c r="H10" s="203">
        <v>0.89793557176256655</v>
      </c>
      <c r="I10" s="203">
        <v>4.7217772027034144E-2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119739</v>
      </c>
      <c r="E11" s="204">
        <v>1.1536323778195896E-2</v>
      </c>
      <c r="F11" s="204">
        <v>3.153913747652437E-2</v>
      </c>
      <c r="G11" s="131">
        <v>1080.4218065960131</v>
      </c>
      <c r="H11" s="204">
        <v>0.82225811452917064</v>
      </c>
      <c r="I11" s="204">
        <v>4.8078264837590368E-2</v>
      </c>
    </row>
    <row r="12" spans="1:255" s="101" customFormat="1" ht="18" customHeight="1">
      <c r="B12" s="94">
        <v>11</v>
      </c>
      <c r="C12" s="98" t="s">
        <v>54</v>
      </c>
      <c r="D12" s="99">
        <v>236180</v>
      </c>
      <c r="E12" s="204">
        <v>2.275489982323476E-2</v>
      </c>
      <c r="F12" s="204">
        <v>1.7284971593723553E-2</v>
      </c>
      <c r="G12" s="131">
        <v>1302.4974058345333</v>
      </c>
      <c r="H12" s="204">
        <v>0.99126938623620287</v>
      </c>
      <c r="I12" s="204">
        <v>4.5348047293372273E-2</v>
      </c>
    </row>
    <row r="13" spans="1:255" s="101" customFormat="1" ht="18" customHeight="1">
      <c r="B13" s="94">
        <v>14</v>
      </c>
      <c r="C13" s="98" t="s">
        <v>55</v>
      </c>
      <c r="D13" s="99">
        <v>182940</v>
      </c>
      <c r="E13" s="204">
        <v>1.7625460977485675E-2</v>
      </c>
      <c r="F13" s="204">
        <v>1.5831061308575256E-2</v>
      </c>
      <c r="G13" s="131">
        <v>1105.1382706351808</v>
      </c>
      <c r="H13" s="204">
        <v>0.84106865037230116</v>
      </c>
      <c r="I13" s="204">
        <v>5.0027393370397633E-2</v>
      </c>
    </row>
    <row r="14" spans="1:255" s="101" customFormat="1" ht="18" customHeight="1">
      <c r="B14" s="94">
        <v>18</v>
      </c>
      <c r="C14" s="98" t="s">
        <v>56</v>
      </c>
      <c r="D14" s="99">
        <v>203396</v>
      </c>
      <c r="E14" s="204">
        <v>1.9596306225957563E-2</v>
      </c>
      <c r="F14" s="204">
        <v>2.0679964872663437E-2</v>
      </c>
      <c r="G14" s="131">
        <v>1127.0885190465883</v>
      </c>
      <c r="H14" s="204">
        <v>0.85777394987849631</v>
      </c>
      <c r="I14" s="204">
        <v>4.9794979141035922E-2</v>
      </c>
    </row>
    <row r="15" spans="1:255" s="101" customFormat="1" ht="18" customHeight="1">
      <c r="B15" s="94">
        <v>21</v>
      </c>
      <c r="C15" s="98" t="s">
        <v>57</v>
      </c>
      <c r="D15" s="99">
        <v>106257</v>
      </c>
      <c r="E15" s="204">
        <v>1.0237392626460564E-2</v>
      </c>
      <c r="F15" s="204">
        <v>2.0896985069464469E-2</v>
      </c>
      <c r="G15" s="131">
        <v>1191.5557845600752</v>
      </c>
      <c r="H15" s="204">
        <v>0.90683694718783503</v>
      </c>
      <c r="I15" s="204">
        <v>4.5667135704518413E-2</v>
      </c>
    </row>
    <row r="16" spans="1:255" s="101" customFormat="1" ht="18" customHeight="1">
      <c r="B16" s="94">
        <v>23</v>
      </c>
      <c r="C16" s="98" t="s">
        <v>58</v>
      </c>
      <c r="D16" s="99">
        <v>151305</v>
      </c>
      <c r="E16" s="204">
        <v>1.457756845522286E-2</v>
      </c>
      <c r="F16" s="204">
        <v>1.8107311558803296E-2</v>
      </c>
      <c r="G16" s="131">
        <v>1092.611493539539</v>
      </c>
      <c r="H16" s="204">
        <v>0.83153511073721942</v>
      </c>
      <c r="I16" s="204">
        <v>4.9557358232451332E-2</v>
      </c>
    </row>
    <row r="17" spans="1:457" s="101" customFormat="1" ht="18" customHeight="1">
      <c r="B17" s="94">
        <v>29</v>
      </c>
      <c r="C17" s="98" t="s">
        <v>59</v>
      </c>
      <c r="D17" s="99">
        <v>295603</v>
      </c>
      <c r="E17" s="204">
        <v>2.8480043409465933E-2</v>
      </c>
      <c r="F17" s="204">
        <v>2.0175526389353937E-2</v>
      </c>
      <c r="G17" s="131">
        <v>1196.2493133357927</v>
      </c>
      <c r="H17" s="204">
        <v>0.91040897072350313</v>
      </c>
      <c r="I17" s="204">
        <v>4.6568043170534645E-2</v>
      </c>
    </row>
    <row r="18" spans="1:457" s="101" customFormat="1" ht="18" customHeight="1">
      <c r="B18" s="94">
        <v>41</v>
      </c>
      <c r="C18" s="98" t="s">
        <v>60</v>
      </c>
      <c r="D18" s="99">
        <v>408777</v>
      </c>
      <c r="E18" s="204">
        <v>3.938385843442474E-2</v>
      </c>
      <c r="F18" s="204">
        <v>1.7306127324717702E-2</v>
      </c>
      <c r="G18" s="131">
        <v>1215.2296055306438</v>
      </c>
      <c r="H18" s="204">
        <v>0.92485397653333723</v>
      </c>
      <c r="I18" s="204">
        <v>4.6277332234843982E-2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317733</v>
      </c>
      <c r="E20" s="203">
        <v>3.0612171164094544E-2</v>
      </c>
      <c r="F20" s="203">
        <v>1.4622198662638919E-2</v>
      </c>
      <c r="G20" s="130">
        <v>1388.7063203066725</v>
      </c>
      <c r="H20" s="203">
        <v>1.0568789278399602</v>
      </c>
      <c r="I20" s="203">
        <v>4.2797753072136846E-2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55146</v>
      </c>
      <c r="E21" s="204">
        <v>5.3130735271915653E-3</v>
      </c>
      <c r="F21" s="204">
        <v>1.0388611004232384E-2</v>
      </c>
      <c r="G21" s="131">
        <v>1266.788648134044</v>
      </c>
      <c r="H21" s="204">
        <v>0.96409313377653527</v>
      </c>
      <c r="I21" s="204">
        <v>4.7176305198962432E-2</v>
      </c>
    </row>
    <row r="22" spans="1:457" s="101" customFormat="1" ht="18" customHeight="1">
      <c r="B22" s="94">
        <v>40</v>
      </c>
      <c r="C22" s="98" t="s">
        <v>63</v>
      </c>
      <c r="D22" s="99">
        <v>36300</v>
      </c>
      <c r="E22" s="204">
        <v>3.4973446675561934E-3</v>
      </c>
      <c r="F22" s="204">
        <v>8.4173681140093937E-3</v>
      </c>
      <c r="G22" s="131">
        <v>1277.7337154269972</v>
      </c>
      <c r="H22" s="204">
        <v>0.97242290862998171</v>
      </c>
      <c r="I22" s="204">
        <v>4.6554410161332438E-2</v>
      </c>
    </row>
    <row r="23" spans="1:457" s="101" customFormat="1" ht="18" customHeight="1">
      <c r="B23" s="94">
        <v>50</v>
      </c>
      <c r="C23" s="101" t="s">
        <v>64</v>
      </c>
      <c r="D23" s="103">
        <v>226287</v>
      </c>
      <c r="E23" s="205">
        <v>2.1801752969346784E-2</v>
      </c>
      <c r="F23" s="205">
        <v>1.6663821222223207E-2</v>
      </c>
      <c r="G23" s="132">
        <v>1436.2193347828199</v>
      </c>
      <c r="H23" s="205">
        <v>1.0930388437730179</v>
      </c>
      <c r="I23" s="205">
        <v>4.1079283299003233E-2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302354</v>
      </c>
      <c r="E25" s="203">
        <v>2.9130472441164883E-2</v>
      </c>
      <c r="F25" s="203">
        <v>5.3767910167354938E-3</v>
      </c>
      <c r="G25" s="130">
        <v>1522.9641132910424</v>
      </c>
      <c r="H25" s="203">
        <v>1.1590562062382792</v>
      </c>
      <c r="I25" s="203">
        <v>3.7398586702775072E-2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213474</v>
      </c>
      <c r="E27" s="203">
        <v>2.0567277012724264E-2</v>
      </c>
      <c r="F27" s="203">
        <v>2.1602220520673843E-2</v>
      </c>
      <c r="G27" s="130">
        <v>1226.6481207079082</v>
      </c>
      <c r="H27" s="203">
        <v>0.93354407025697395</v>
      </c>
      <c r="I27" s="203">
        <v>4.5694823703419374E-2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374283</v>
      </c>
      <c r="E29" s="203">
        <v>3.6060513889998203E-2</v>
      </c>
      <c r="F29" s="203">
        <v>2.481798592077622E-2</v>
      </c>
      <c r="G29" s="130">
        <v>1196.9806915355491</v>
      </c>
      <c r="H29" s="203">
        <v>0.91096558819999973</v>
      </c>
      <c r="I29" s="203">
        <v>4.5730190430835815E-2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197578</v>
      </c>
      <c r="E30" s="204">
        <v>1.9035767623317289E-2</v>
      </c>
      <c r="F30" s="204">
        <v>2.603276815620692E-2</v>
      </c>
      <c r="G30" s="131">
        <v>1216.6818480296388</v>
      </c>
      <c r="H30" s="204">
        <v>0.92595920985218794</v>
      </c>
      <c r="I30" s="204">
        <v>4.4944148891969959E-2</v>
      </c>
    </row>
    <row r="31" spans="1:457" s="101" customFormat="1" ht="18" customHeight="1">
      <c r="B31" s="94">
        <v>38</v>
      </c>
      <c r="C31" s="98" t="s">
        <v>68</v>
      </c>
      <c r="D31" s="99">
        <v>176705</v>
      </c>
      <c r="E31" s="204">
        <v>1.7024746266680914E-2</v>
      </c>
      <c r="F31" s="204">
        <v>2.346311119348532E-2</v>
      </c>
      <c r="G31" s="131">
        <v>1174.9523669392488</v>
      </c>
      <c r="H31" s="204">
        <v>0.89420086858937164</v>
      </c>
      <c r="I31" s="204">
        <v>4.6590305440429525E-2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148712</v>
      </c>
      <c r="E33" s="203">
        <v>1.4327744358171256E-2</v>
      </c>
      <c r="F33" s="203">
        <v>1.3024523160762858E-2</v>
      </c>
      <c r="G33" s="130">
        <v>1383.5416413604819</v>
      </c>
      <c r="H33" s="203">
        <v>1.0529483341158081</v>
      </c>
      <c r="I33" s="203">
        <v>4.0727364390619636E-2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634023</v>
      </c>
      <c r="E35" s="203">
        <v>6.1085315651734994E-2</v>
      </c>
      <c r="F35" s="203">
        <v>1.1626905108371055E-2</v>
      </c>
      <c r="G35" s="130">
        <v>1314.8902870085158</v>
      </c>
      <c r="H35" s="203">
        <v>1.0007010239960958</v>
      </c>
      <c r="I35" s="203">
        <v>4.5429652640850193E-2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40078</v>
      </c>
      <c r="E36" s="204">
        <v>3.8613382806147968E-3</v>
      </c>
      <c r="F36" s="204">
        <v>1.5661429295489082E-2</v>
      </c>
      <c r="G36" s="131">
        <v>1160.1048043814562</v>
      </c>
      <c r="H36" s="204">
        <v>0.88290108852237281</v>
      </c>
      <c r="I36" s="204">
        <v>4.8915574081394464E-2</v>
      </c>
    </row>
    <row r="37" spans="1:255" s="101" customFormat="1" ht="18" customHeight="1">
      <c r="B37" s="94">
        <v>9</v>
      </c>
      <c r="C37" s="98" t="s">
        <v>72</v>
      </c>
      <c r="D37" s="99">
        <v>94734</v>
      </c>
      <c r="E37" s="204">
        <v>9.1272024720735097E-3</v>
      </c>
      <c r="F37" s="204">
        <v>1.2916194427218031E-2</v>
      </c>
      <c r="G37" s="131">
        <v>1412.7516349990503</v>
      </c>
      <c r="H37" s="204">
        <v>1.0751786835478787</v>
      </c>
      <c r="I37" s="204">
        <v>4.458776010497445E-2</v>
      </c>
    </row>
    <row r="38" spans="1:255" s="101" customFormat="1" ht="18" customHeight="1">
      <c r="B38" s="94">
        <v>24</v>
      </c>
      <c r="C38" s="98" t="s">
        <v>73</v>
      </c>
      <c r="D38" s="99">
        <v>140748</v>
      </c>
      <c r="E38" s="204">
        <v>1.3560448134137716E-2</v>
      </c>
      <c r="F38" s="204">
        <v>3.200307913812539E-3</v>
      </c>
      <c r="G38" s="131">
        <v>1311.1382411117738</v>
      </c>
      <c r="H38" s="204">
        <v>0.99784551870561866</v>
      </c>
      <c r="I38" s="204">
        <v>4.5064240191793337E-2</v>
      </c>
    </row>
    <row r="39" spans="1:255" s="101" customFormat="1" ht="18" customHeight="1">
      <c r="B39" s="94">
        <v>34</v>
      </c>
      <c r="C39" s="101" t="s">
        <v>74</v>
      </c>
      <c r="D39" s="103">
        <v>44321</v>
      </c>
      <c r="E39" s="205">
        <v>4.2701325898280452E-3</v>
      </c>
      <c r="F39" s="205">
        <v>1.2981966950837753E-2</v>
      </c>
      <c r="G39" s="132">
        <v>1345.4509257462605</v>
      </c>
      <c r="H39" s="205">
        <v>1.0239592857545068</v>
      </c>
      <c r="I39" s="205">
        <v>4.3673492506343337E-2</v>
      </c>
    </row>
    <row r="40" spans="1:255" s="101" customFormat="1" ht="18" customHeight="1">
      <c r="B40" s="94">
        <v>37</v>
      </c>
      <c r="C40" s="101" t="s">
        <v>75</v>
      </c>
      <c r="D40" s="103">
        <v>83263</v>
      </c>
      <c r="E40" s="205">
        <v>8.0220222880091271E-3</v>
      </c>
      <c r="F40" s="205">
        <v>1.3733487550983137E-2</v>
      </c>
      <c r="G40" s="132">
        <v>1229.6788158005363</v>
      </c>
      <c r="H40" s="205">
        <v>0.93585058944916655</v>
      </c>
      <c r="I40" s="205">
        <v>4.9748959954614147E-2</v>
      </c>
    </row>
    <row r="41" spans="1:255" s="101" customFormat="1" ht="18" customHeight="1">
      <c r="B41" s="94">
        <v>40</v>
      </c>
      <c r="C41" s="98" t="s">
        <v>76</v>
      </c>
      <c r="D41" s="99">
        <v>35837</v>
      </c>
      <c r="E41" s="204">
        <v>3.4527366625678045E-3</v>
      </c>
      <c r="F41" s="204">
        <v>1.3661820444645478E-2</v>
      </c>
      <c r="G41" s="131">
        <v>1254.2480592683539</v>
      </c>
      <c r="H41" s="204">
        <v>0.95454908265424665</v>
      </c>
      <c r="I41" s="204">
        <v>4.5644454095600695E-2</v>
      </c>
    </row>
    <row r="42" spans="1:255" s="101" customFormat="1" ht="18" customHeight="1">
      <c r="B42" s="94">
        <v>42</v>
      </c>
      <c r="C42" s="98" t="s">
        <v>77</v>
      </c>
      <c r="D42" s="99">
        <v>22952</v>
      </c>
      <c r="E42" s="204">
        <v>2.211323823960048E-3</v>
      </c>
      <c r="F42" s="204">
        <v>9.9445568951861407E-3</v>
      </c>
      <c r="G42" s="131">
        <v>1274.0230524573019</v>
      </c>
      <c r="H42" s="204">
        <v>0.96959889793481835</v>
      </c>
      <c r="I42" s="204">
        <v>5.2042477611997651E-2</v>
      </c>
    </row>
    <row r="43" spans="1:255" s="101" customFormat="1" ht="18" customHeight="1">
      <c r="B43" s="94">
        <v>47</v>
      </c>
      <c r="C43" s="98" t="s">
        <v>78</v>
      </c>
      <c r="D43" s="99">
        <v>124329</v>
      </c>
      <c r="E43" s="204">
        <v>1.1978550004754654E-2</v>
      </c>
      <c r="F43" s="204">
        <v>2.0621095577793014E-2</v>
      </c>
      <c r="G43" s="131">
        <v>1436.0972051572849</v>
      </c>
      <c r="H43" s="204">
        <v>1.09294589667124</v>
      </c>
      <c r="I43" s="204">
        <v>3.9021513985030509E-2</v>
      </c>
    </row>
    <row r="44" spans="1:255" s="101" customFormat="1" ht="18" customHeight="1">
      <c r="B44" s="94">
        <v>49</v>
      </c>
      <c r="C44" s="98" t="s">
        <v>79</v>
      </c>
      <c r="D44" s="99">
        <v>47761</v>
      </c>
      <c r="E44" s="204">
        <v>4.6015613957892934E-3</v>
      </c>
      <c r="F44" s="204">
        <v>1.9930348676204801E-3</v>
      </c>
      <c r="G44" s="131">
        <v>1131.5389878771377</v>
      </c>
      <c r="H44" s="204">
        <v>0.86116099194580509</v>
      </c>
      <c r="I44" s="204">
        <v>5.3228026934127204E-2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402716</v>
      </c>
      <c r="E46" s="203">
        <v>3.8799907855084297E-2</v>
      </c>
      <c r="F46" s="203">
        <v>2.1253502732448304E-2</v>
      </c>
      <c r="G46" s="130">
        <v>1227.4723392415497</v>
      </c>
      <c r="H46" s="203">
        <v>0.93417134413583724</v>
      </c>
      <c r="I46" s="203">
        <v>4.9243629589082127E-2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76497</v>
      </c>
      <c r="E47" s="204">
        <v>7.370148072563254E-3</v>
      </c>
      <c r="F47" s="204">
        <v>1.8073171056308901E-2</v>
      </c>
      <c r="G47" s="131">
        <v>1194.3840321842688</v>
      </c>
      <c r="H47" s="204">
        <v>0.90898939315356209</v>
      </c>
      <c r="I47" s="204">
        <v>5.2330564671472679E-2</v>
      </c>
    </row>
    <row r="48" spans="1:255" s="101" customFormat="1" ht="18" customHeight="1">
      <c r="B48" s="94">
        <v>13</v>
      </c>
      <c r="C48" s="98" t="s">
        <v>82</v>
      </c>
      <c r="D48" s="99">
        <v>105338</v>
      </c>
      <c r="E48" s="204">
        <v>1.0148851035565683E-2</v>
      </c>
      <c r="F48" s="204">
        <v>2.0341347178364666E-2</v>
      </c>
      <c r="G48" s="131">
        <v>1229.4625658356913</v>
      </c>
      <c r="H48" s="204">
        <v>0.93568601179322253</v>
      </c>
      <c r="I48" s="204">
        <v>4.8297347119929279E-2</v>
      </c>
    </row>
    <row r="49" spans="1:255" s="104" customFormat="1" ht="18" customHeight="1">
      <c r="B49" s="94">
        <v>16</v>
      </c>
      <c r="C49" s="101" t="s">
        <v>83</v>
      </c>
      <c r="D49" s="99">
        <v>45812</v>
      </c>
      <c r="E49" s="204">
        <v>4.4137838542722954E-3</v>
      </c>
      <c r="F49" s="204">
        <v>9.0748898678414402E-3</v>
      </c>
      <c r="G49" s="131">
        <v>1132.7805175499873</v>
      </c>
      <c r="H49" s="204">
        <v>0.86210586166399927</v>
      </c>
      <c r="I49" s="204">
        <v>5.3890917495692303E-2</v>
      </c>
    </row>
    <row r="50" spans="1:255" s="101" customFormat="1" ht="18" customHeight="1">
      <c r="B50" s="94">
        <v>19</v>
      </c>
      <c r="C50" s="101" t="s">
        <v>84</v>
      </c>
      <c r="D50" s="103">
        <v>46910</v>
      </c>
      <c r="E50" s="205">
        <v>4.5195713045471358E-3</v>
      </c>
      <c r="F50" s="205">
        <v>3.1419713726611009E-2</v>
      </c>
      <c r="G50" s="132">
        <v>1393.0131202302277</v>
      </c>
      <c r="H50" s="205">
        <v>1.0601566302735626</v>
      </c>
      <c r="I50" s="205">
        <v>4.382904250034958E-2</v>
      </c>
    </row>
    <row r="51" spans="1:255" s="101" customFormat="1" ht="18" customHeight="1">
      <c r="B51" s="94">
        <v>45</v>
      </c>
      <c r="C51" s="98" t="s">
        <v>85</v>
      </c>
      <c r="D51" s="99">
        <v>128159</v>
      </c>
      <c r="E51" s="204">
        <v>1.2347553588135928E-2</v>
      </c>
      <c r="F51" s="204">
        <v>2.4640821254107381E-2</v>
      </c>
      <c r="G51" s="131">
        <v>1218.842539033544</v>
      </c>
      <c r="H51" s="204">
        <v>0.9276036099375109</v>
      </c>
      <c r="I51" s="204">
        <v>4.8026704503389084E-2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1808464</v>
      </c>
      <c r="E53" s="203">
        <v>0.17423751864648329</v>
      </c>
      <c r="F53" s="203">
        <v>1.0762868689872196E-2</v>
      </c>
      <c r="G53" s="130">
        <v>1366.1819028247178</v>
      </c>
      <c r="H53" s="203">
        <v>1.0397366553159242</v>
      </c>
      <c r="I53" s="203">
        <v>4.399563559200903E-2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1348948</v>
      </c>
      <c r="E54" s="205">
        <v>0.12996518166971327</v>
      </c>
      <c r="F54" s="205">
        <v>8.5245666317270707E-3</v>
      </c>
      <c r="G54" s="132">
        <v>1406.719522746615</v>
      </c>
      <c r="H54" s="205">
        <v>1.070587927218235</v>
      </c>
      <c r="I54" s="205">
        <v>4.3310391638728296E-2</v>
      </c>
    </row>
    <row r="55" spans="1:255" s="101" customFormat="1" ht="18" customHeight="1">
      <c r="B55" s="94">
        <v>17</v>
      </c>
      <c r="C55" s="101" t="s">
        <v>209</v>
      </c>
      <c r="D55" s="103">
        <v>170819</v>
      </c>
      <c r="E55" s="205">
        <v>1.6457656164387918E-2</v>
      </c>
      <c r="F55" s="205">
        <v>1.779755946422612E-2</v>
      </c>
      <c r="G55" s="132">
        <v>1237.7574324870179</v>
      </c>
      <c r="H55" s="205">
        <v>0.94199884384765831</v>
      </c>
      <c r="I55" s="205">
        <v>4.8015638218812828E-2</v>
      </c>
    </row>
    <row r="56" spans="1:255" s="104" customFormat="1" ht="18" customHeight="1">
      <c r="B56" s="94">
        <v>25</v>
      </c>
      <c r="C56" s="101" t="s">
        <v>206</v>
      </c>
      <c r="D56" s="99">
        <v>104226</v>
      </c>
      <c r="E56" s="204">
        <v>1.0041714747127046E-2</v>
      </c>
      <c r="F56" s="204">
        <v>1.4355091434633316E-2</v>
      </c>
      <c r="G56" s="131">
        <v>1188.4696666858556</v>
      </c>
      <c r="H56" s="204">
        <v>0.90448824832876118</v>
      </c>
      <c r="I56" s="204">
        <v>4.9044086364179229E-2</v>
      </c>
    </row>
    <row r="57" spans="1:255" s="101" customFormat="1" ht="18" customHeight="1">
      <c r="B57" s="94">
        <v>43</v>
      </c>
      <c r="C57" s="101" t="s">
        <v>88</v>
      </c>
      <c r="D57" s="103">
        <v>184471</v>
      </c>
      <c r="E57" s="205">
        <v>1.7772966065255056E-2</v>
      </c>
      <c r="F57" s="205">
        <v>1.8737781508521234E-2</v>
      </c>
      <c r="G57" s="132">
        <v>1289.0772836922868</v>
      </c>
      <c r="H57" s="205">
        <v>0.98105596379131421</v>
      </c>
      <c r="I57" s="205">
        <v>4.5323080021755668E-2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1066460</v>
      </c>
      <c r="E59" s="203">
        <v>0.10274871058297459</v>
      </c>
      <c r="F59" s="203">
        <v>1.6689006381595428E-2</v>
      </c>
      <c r="G59" s="130">
        <v>1214.9984422575628</v>
      </c>
      <c r="H59" s="203">
        <v>0.92467804906138928</v>
      </c>
      <c r="I59" s="203">
        <v>4.6504114600726121E-2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349372</v>
      </c>
      <c r="E60" s="205">
        <v>3.3660449068689875E-2</v>
      </c>
      <c r="F60" s="205">
        <v>1.962066137651064E-2</v>
      </c>
      <c r="G60" s="132">
        <v>1139.9790649508266</v>
      </c>
      <c r="H60" s="205">
        <v>0.867584336808639</v>
      </c>
      <c r="I60" s="205">
        <v>4.6512454727795305E-2</v>
      </c>
    </row>
    <row r="61" spans="1:255" s="101" customFormat="1" ht="18" customHeight="1">
      <c r="B61" s="94">
        <v>12</v>
      </c>
      <c r="C61" s="101" t="s">
        <v>208</v>
      </c>
      <c r="D61" s="103">
        <v>141637</v>
      </c>
      <c r="E61" s="205">
        <v>1.3646099357538749E-2</v>
      </c>
      <c r="F61" s="205">
        <v>1.9425930990801588E-2</v>
      </c>
      <c r="G61" s="132">
        <v>1187.3566138791423</v>
      </c>
      <c r="H61" s="205">
        <v>0.90364115629800801</v>
      </c>
      <c r="I61" s="205">
        <v>4.821122565824143E-2</v>
      </c>
    </row>
    <row r="62" spans="1:255" s="101" customFormat="1" ht="18" customHeight="1">
      <c r="B62" s="94">
        <v>46</v>
      </c>
      <c r="C62" s="101" t="s">
        <v>90</v>
      </c>
      <c r="D62" s="103">
        <v>575451</v>
      </c>
      <c r="E62" s="205">
        <v>5.544216215674598E-2</v>
      </c>
      <c r="F62" s="205">
        <v>1.4248273163578462E-2</v>
      </c>
      <c r="G62" s="132">
        <v>1267.3482957367353</v>
      </c>
      <c r="H62" s="205">
        <v>0.964519055189617</v>
      </c>
      <c r="I62" s="205">
        <v>4.6335292516249682E-2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245049</v>
      </c>
      <c r="E64" s="203">
        <v>2.3609388799999385E-2</v>
      </c>
      <c r="F64" s="203">
        <v>2.1105573704913727E-2</v>
      </c>
      <c r="G64" s="130">
        <v>1111.0043770021502</v>
      </c>
      <c r="H64" s="203">
        <v>0.84553306744671086</v>
      </c>
      <c r="I64" s="203">
        <v>5.0937734283594605E-2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144484</v>
      </c>
      <c r="E65" s="205">
        <v>1.3920395232704932E-2</v>
      </c>
      <c r="F65" s="205">
        <v>2.3678281447053307E-2</v>
      </c>
      <c r="G65" s="132">
        <v>1117.1509153262639</v>
      </c>
      <c r="H65" s="205">
        <v>0.85021090806637611</v>
      </c>
      <c r="I65" s="205">
        <v>5.0975525133549526E-2</v>
      </c>
    </row>
    <row r="66" spans="1:255" s="101" customFormat="1" ht="18" customHeight="1">
      <c r="B66" s="94">
        <v>10</v>
      </c>
      <c r="C66" s="98" t="s">
        <v>93</v>
      </c>
      <c r="D66" s="99">
        <v>100565</v>
      </c>
      <c r="E66" s="204">
        <v>9.6889935672944509E-3</v>
      </c>
      <c r="F66" s="204">
        <v>1.7431860949798761E-2</v>
      </c>
      <c r="G66" s="131">
        <v>1102.1735069855317</v>
      </c>
      <c r="H66" s="204">
        <v>0.83881230849387711</v>
      </c>
      <c r="I66" s="204">
        <v>5.0831669494908027E-2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785955</v>
      </c>
      <c r="E68" s="203">
        <v>7.5723292787579277E-2</v>
      </c>
      <c r="F68" s="203">
        <v>8.878899360493353E-3</v>
      </c>
      <c r="G68" s="130">
        <v>1129.1421107188069</v>
      </c>
      <c r="H68" s="203">
        <v>0.85933684171028124</v>
      </c>
      <c r="I68" s="203">
        <v>4.7550952036171656E-2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310688</v>
      </c>
      <c r="E69" s="205">
        <v>2.9933416530955884E-2</v>
      </c>
      <c r="F69" s="205">
        <v>1.0623833037323394E-2</v>
      </c>
      <c r="G69" s="132">
        <v>1182.8196569227002</v>
      </c>
      <c r="H69" s="205">
        <v>0.90018829219444318</v>
      </c>
      <c r="I69" s="205">
        <v>4.7109884220796427E-2</v>
      </c>
    </row>
    <row r="70" spans="1:255" s="101" customFormat="1" ht="18" customHeight="1">
      <c r="B70" s="94">
        <v>27</v>
      </c>
      <c r="C70" s="101" t="s">
        <v>95</v>
      </c>
      <c r="D70" s="103">
        <v>112824</v>
      </c>
      <c r="E70" s="205">
        <v>1.0870094070863911E-2</v>
      </c>
      <c r="F70" s="205">
        <v>-5.9349283822451859E-4</v>
      </c>
      <c r="G70" s="132">
        <v>1031.2105407537404</v>
      </c>
      <c r="H70" s="205">
        <v>0.78480573952338628</v>
      </c>
      <c r="I70" s="205">
        <v>5.4509171807348933E-2</v>
      </c>
    </row>
    <row r="71" spans="1:255" s="101" customFormat="1" ht="18" customHeight="1">
      <c r="B71" s="94">
        <v>32</v>
      </c>
      <c r="C71" s="101" t="s">
        <v>207</v>
      </c>
      <c r="D71" s="103">
        <v>109127</v>
      </c>
      <c r="E71" s="205">
        <v>1.0513904450038697E-2</v>
      </c>
      <c r="F71" s="205">
        <v>7.1433185975469105E-3</v>
      </c>
      <c r="G71" s="132">
        <v>976.4612851081763</v>
      </c>
      <c r="H71" s="205">
        <v>0.7431386614950084</v>
      </c>
      <c r="I71" s="205">
        <v>4.7241656456865622E-2</v>
      </c>
    </row>
    <row r="72" spans="1:255" s="101" customFormat="1" ht="18" customHeight="1">
      <c r="B72" s="105">
        <v>36</v>
      </c>
      <c r="C72" s="106" t="s">
        <v>96</v>
      </c>
      <c r="D72" s="103">
        <v>253316</v>
      </c>
      <c r="E72" s="205">
        <v>2.4405877735720789E-2</v>
      </c>
      <c r="F72" s="205">
        <v>1.1758503347019555E-2</v>
      </c>
      <c r="G72" s="132">
        <v>1172.6990215777923</v>
      </c>
      <c r="H72" s="205">
        <v>0.89248595363950423</v>
      </c>
      <c r="I72" s="205">
        <v>4.4790764452961485E-2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1280631</v>
      </c>
      <c r="E74" s="203">
        <v>0.12338314046713927</v>
      </c>
      <c r="F74" s="203">
        <v>2.0707767106364239E-2</v>
      </c>
      <c r="G74" s="130">
        <v>1522.1450080155805</v>
      </c>
      <c r="H74" s="203">
        <v>1.1584328238192181</v>
      </c>
      <c r="I74" s="203">
        <v>4.0838666181382433E-2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268431</v>
      </c>
      <c r="E76" s="203">
        <v>2.5862141224704586E-2</v>
      </c>
      <c r="F76" s="203">
        <v>2.0976281397860896E-2</v>
      </c>
      <c r="G76" s="130">
        <v>1171.5395453580259</v>
      </c>
      <c r="H76" s="203">
        <v>0.89160353093710587</v>
      </c>
      <c r="I76" s="203">
        <v>4.9762811228923676E-2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147644</v>
      </c>
      <c r="E78" s="203">
        <v>1.4224847275390265E-2</v>
      </c>
      <c r="F78" s="203">
        <v>1.8009818522808807E-2</v>
      </c>
      <c r="G78" s="130">
        <v>1503.6585736636775</v>
      </c>
      <c r="H78" s="203">
        <v>1.14436366993713</v>
      </c>
      <c r="I78" s="203">
        <v>4.2504031475929738E-2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585552</v>
      </c>
      <c r="E80" s="203">
        <v>5.6415348891924628E-2</v>
      </c>
      <c r="F80" s="203">
        <v>1.1213019744102048E-2</v>
      </c>
      <c r="G80" s="130">
        <v>1618.7733531949345</v>
      </c>
      <c r="H80" s="203">
        <v>1.2319721030453348</v>
      </c>
      <c r="I80" s="203">
        <v>4.0872159212195891E-2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84164</v>
      </c>
      <c r="E81" s="204">
        <v>8.1088296584076978E-3</v>
      </c>
      <c r="F81" s="205">
        <v>1.6559370961313213E-2</v>
      </c>
      <c r="G81" s="131">
        <v>1643.8675474074435</v>
      </c>
      <c r="H81" s="204">
        <v>1.2510701115202059</v>
      </c>
      <c r="I81" s="205">
        <v>4.1235382605848692E-2</v>
      </c>
    </row>
    <row r="82" spans="1:255" s="101" customFormat="1" ht="18" customHeight="1">
      <c r="B82" s="94">
        <v>20</v>
      </c>
      <c r="C82" s="101" t="s">
        <v>204</v>
      </c>
      <c r="D82" s="99">
        <v>196987</v>
      </c>
      <c r="E82" s="204">
        <v>1.897882738368848E-2</v>
      </c>
      <c r="F82" s="205">
        <v>1.006024868606592E-2</v>
      </c>
      <c r="G82" s="131">
        <v>1589.0523927467291</v>
      </c>
      <c r="H82" s="204">
        <v>1.2093528808573515</v>
      </c>
      <c r="I82" s="205">
        <v>4.1385731106194923E-2</v>
      </c>
    </row>
    <row r="83" spans="1:255" s="101" customFormat="1" ht="18" customHeight="1">
      <c r="B83" s="94">
        <v>48</v>
      </c>
      <c r="C83" s="101" t="s">
        <v>203</v>
      </c>
      <c r="D83" s="99">
        <v>304401</v>
      </c>
      <c r="E83" s="204">
        <v>2.932769184982845E-2</v>
      </c>
      <c r="F83" s="205">
        <v>1.0489939948413296E-2</v>
      </c>
      <c r="G83" s="131">
        <v>1631.0683688949784</v>
      </c>
      <c r="H83" s="204">
        <v>1.2413292600056114</v>
      </c>
      <c r="I83" s="205">
        <v>4.0416360551180919E-2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75160</v>
      </c>
      <c r="E85" s="203">
        <v>7.2413340279207572E-3</v>
      </c>
      <c r="F85" s="203">
        <v>1.9187741541799364E-2</v>
      </c>
      <c r="G85" s="130">
        <v>1303.0808332889826</v>
      </c>
      <c r="H85" s="203">
        <v>0.99171340537366492</v>
      </c>
      <c r="I85" s="203">
        <v>4.5812068374659454E-2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9397</v>
      </c>
      <c r="E87" s="204">
        <v>9.0535944465635124E-4</v>
      </c>
      <c r="F87" s="205">
        <v>2.074733869215728E-2</v>
      </c>
      <c r="G87" s="131">
        <v>1345.2748909226352</v>
      </c>
      <c r="H87" s="204">
        <v>1.0238253139471238</v>
      </c>
      <c r="I87" s="205">
        <v>4.8790175749034992E-2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9068</v>
      </c>
      <c r="E88" s="204">
        <v>8.7366174780715048E-4</v>
      </c>
      <c r="F88" s="205">
        <v>2.8467732788930444E-2</v>
      </c>
      <c r="G88" s="131">
        <v>1285.697992942215</v>
      </c>
      <c r="H88" s="204">
        <v>0.9784841448742615</v>
      </c>
      <c r="I88" s="205">
        <v>4.9800005516220436E-2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10379303</v>
      </c>
      <c r="E90" s="229">
        <v>1</v>
      </c>
      <c r="F90" s="229">
        <v>1.574301894008423E-2</v>
      </c>
      <c r="G90" s="228">
        <v>1313.969163095056</v>
      </c>
      <c r="H90" s="229">
        <v>1</v>
      </c>
      <c r="I90" s="229">
        <v>4.445690013200676E-2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F15" sqref="F15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7" t="s">
        <v>152</v>
      </c>
      <c r="D2" s="578"/>
      <c r="E2" s="578"/>
      <c r="F2" s="578"/>
      <c r="G2" s="578"/>
    </row>
    <row r="3" spans="1:10" s="114" customFormat="1" ht="18.95" customHeight="1">
      <c r="A3" s="213"/>
      <c r="B3" s="214"/>
      <c r="C3" s="579" t="s">
        <v>142</v>
      </c>
      <c r="D3" s="580"/>
      <c r="E3" s="580"/>
      <c r="F3" s="580"/>
      <c r="G3" s="580"/>
    </row>
    <row r="4" spans="1:10" ht="19.7" customHeight="1">
      <c r="A4" s="213"/>
      <c r="B4" s="585" t="s">
        <v>157</v>
      </c>
      <c r="C4" s="581" t="str">
        <f>'Pensiones - mínimos'!$B$3</f>
        <v xml:space="preserve">  1 de septiembre de 2025</v>
      </c>
      <c r="D4" s="583" t="s">
        <v>153</v>
      </c>
      <c r="E4" s="215" t="s">
        <v>154</v>
      </c>
      <c r="F4" s="215"/>
      <c r="G4" s="215"/>
      <c r="I4" s="7" t="s">
        <v>168</v>
      </c>
      <c r="J4" s="7"/>
    </row>
    <row r="5" spans="1:10" ht="19.7" customHeight="1">
      <c r="A5" s="213"/>
      <c r="B5" s="586"/>
      <c r="C5" s="582"/>
      <c r="D5" s="584"/>
      <c r="E5" s="454" t="s">
        <v>4</v>
      </c>
      <c r="F5" s="455" t="s">
        <v>3</v>
      </c>
      <c r="G5" s="473" t="s">
        <v>6</v>
      </c>
    </row>
    <row r="6" spans="1:10">
      <c r="B6" s="120">
        <v>4</v>
      </c>
      <c r="C6" s="465" t="s">
        <v>53</v>
      </c>
      <c r="D6" s="466">
        <v>35201</v>
      </c>
      <c r="E6" s="467">
        <v>0.36028299508382705</v>
      </c>
      <c r="F6" s="468">
        <v>0.21919536553292818</v>
      </c>
      <c r="G6" s="475">
        <v>0.29398107550589198</v>
      </c>
    </row>
    <row r="7" spans="1:10">
      <c r="B7" s="121">
        <v>11</v>
      </c>
      <c r="C7" s="465" t="s">
        <v>54</v>
      </c>
      <c r="D7" s="466">
        <v>65134</v>
      </c>
      <c r="E7" s="467">
        <v>0.34497351680817651</v>
      </c>
      <c r="F7" s="468">
        <v>0.21261551669676917</v>
      </c>
      <c r="G7" s="475">
        <v>0.27578118384283173</v>
      </c>
      <c r="H7" s="114"/>
    </row>
    <row r="8" spans="1:10">
      <c r="B8" s="121">
        <v>14</v>
      </c>
      <c r="C8" s="465" t="s">
        <v>55</v>
      </c>
      <c r="D8" s="466">
        <v>53466</v>
      </c>
      <c r="E8" s="467">
        <v>0.35077566355593259</v>
      </c>
      <c r="F8" s="468">
        <v>0.22321779641831591</v>
      </c>
      <c r="G8" s="475">
        <v>0.29225975729747461</v>
      </c>
      <c r="H8" s="114"/>
    </row>
    <row r="9" spans="1:10">
      <c r="B9" s="121">
        <v>18</v>
      </c>
      <c r="C9" s="465" t="s">
        <v>56</v>
      </c>
      <c r="D9" s="466">
        <v>58174</v>
      </c>
      <c r="E9" s="467">
        <v>0.34544585441525294</v>
      </c>
      <c r="F9" s="468">
        <v>0.21479063533582654</v>
      </c>
      <c r="G9" s="475">
        <v>0.28601349092410866</v>
      </c>
      <c r="H9" s="114"/>
    </row>
    <row r="10" spans="1:10">
      <c r="B10" s="121">
        <v>21</v>
      </c>
      <c r="C10" s="465" t="s">
        <v>57</v>
      </c>
      <c r="D10" s="466">
        <v>28843</v>
      </c>
      <c r="E10" s="467">
        <v>0.3428709091582966</v>
      </c>
      <c r="F10" s="468">
        <v>0.19774357013098767</v>
      </c>
      <c r="G10" s="475">
        <v>0.27144564593391496</v>
      </c>
      <c r="H10" s="114"/>
    </row>
    <row r="11" spans="1:10">
      <c r="B11" s="121">
        <v>23</v>
      </c>
      <c r="C11" s="465" t="s">
        <v>58</v>
      </c>
      <c r="D11" s="466">
        <v>50196</v>
      </c>
      <c r="E11" s="467">
        <v>0.40946436532704922</v>
      </c>
      <c r="F11" s="468">
        <v>0.24795329670329672</v>
      </c>
      <c r="G11" s="475">
        <v>0.33175374244076533</v>
      </c>
      <c r="H11" s="114"/>
    </row>
    <row r="12" spans="1:10">
      <c r="B12" s="121">
        <v>29</v>
      </c>
      <c r="C12" s="465" t="s">
        <v>59</v>
      </c>
      <c r="D12" s="466">
        <v>75638</v>
      </c>
      <c r="E12" s="467">
        <v>0.32189796129566389</v>
      </c>
      <c r="F12" s="468">
        <v>0.18348168374765061</v>
      </c>
      <c r="G12" s="475">
        <v>0.25587697012547234</v>
      </c>
      <c r="H12" s="114"/>
    </row>
    <row r="13" spans="1:10">
      <c r="B13" s="121">
        <v>41</v>
      </c>
      <c r="C13" s="465" t="s">
        <v>60</v>
      </c>
      <c r="D13" s="466">
        <v>107643</v>
      </c>
      <c r="E13" s="467">
        <v>0.31877435516793468</v>
      </c>
      <c r="F13" s="468">
        <v>0.20147295527826226</v>
      </c>
      <c r="G13" s="475">
        <v>0.26332939475557576</v>
      </c>
      <c r="H13" s="114"/>
    </row>
    <row r="14" spans="1:10" s="124" customFormat="1">
      <c r="B14" s="122"/>
      <c r="C14" s="469" t="s">
        <v>52</v>
      </c>
      <c r="D14" s="470">
        <v>474295</v>
      </c>
      <c r="E14" s="471">
        <v>0.34197215936518582</v>
      </c>
      <c r="F14" s="472">
        <v>0.20893128451133242</v>
      </c>
      <c r="G14" s="474">
        <v>0.27830996064422131</v>
      </c>
      <c r="H14" s="123"/>
      <c r="J14" s="118"/>
    </row>
    <row r="15" spans="1:10">
      <c r="B15" s="121">
        <v>22</v>
      </c>
      <c r="C15" s="465" t="s">
        <v>62</v>
      </c>
      <c r="D15" s="466">
        <v>11624</v>
      </c>
      <c r="E15" s="467">
        <v>0.28950853706554031</v>
      </c>
      <c r="F15" s="468">
        <v>0.12995699952221693</v>
      </c>
      <c r="G15" s="475">
        <v>0.21078591375621078</v>
      </c>
      <c r="H15" s="114"/>
    </row>
    <row r="16" spans="1:10">
      <c r="B16" s="121">
        <v>44</v>
      </c>
      <c r="C16" s="465" t="s">
        <v>63</v>
      </c>
      <c r="D16" s="466">
        <v>7547</v>
      </c>
      <c r="E16" s="467">
        <v>0.27338614528906119</v>
      </c>
      <c r="F16" s="468">
        <v>0.14491108588724932</v>
      </c>
      <c r="G16" s="475">
        <v>0.20790633608815426</v>
      </c>
      <c r="H16" s="114"/>
    </row>
    <row r="17" spans="2:10">
      <c r="B17" s="121">
        <v>50</v>
      </c>
      <c r="C17" s="465" t="s">
        <v>64</v>
      </c>
      <c r="D17" s="466">
        <v>37037</v>
      </c>
      <c r="E17" s="467">
        <v>0.23046547503269726</v>
      </c>
      <c r="F17" s="468">
        <v>8.9224472250516301E-2</v>
      </c>
      <c r="G17" s="475">
        <v>0.16367268115269548</v>
      </c>
      <c r="H17" s="114"/>
    </row>
    <row r="18" spans="2:10" s="124" customFormat="1">
      <c r="B18" s="121"/>
      <c r="C18" s="469" t="s">
        <v>61</v>
      </c>
      <c r="D18" s="470">
        <v>56208</v>
      </c>
      <c r="E18" s="471">
        <v>0.24509126608973894</v>
      </c>
      <c r="F18" s="472">
        <v>0.10322745398471724</v>
      </c>
      <c r="G18" s="474">
        <v>0.1769032489543107</v>
      </c>
      <c r="H18" s="123"/>
      <c r="I18" s="414"/>
      <c r="J18" s="118"/>
    </row>
    <row r="19" spans="2:10" s="124" customFormat="1">
      <c r="B19" s="121">
        <v>33</v>
      </c>
      <c r="C19" s="469" t="s">
        <v>65</v>
      </c>
      <c r="D19" s="470">
        <v>42709</v>
      </c>
      <c r="E19" s="471">
        <v>0.20078712262236795</v>
      </c>
      <c r="F19" s="472">
        <v>7.8409778448527867E-2</v>
      </c>
      <c r="G19" s="474">
        <v>0.14125495280366723</v>
      </c>
      <c r="H19" s="123"/>
      <c r="J19" s="118"/>
    </row>
    <row r="20" spans="2:10" s="124" customFormat="1">
      <c r="B20" s="121">
        <v>7</v>
      </c>
      <c r="C20" s="469" t="s">
        <v>205</v>
      </c>
      <c r="D20" s="470">
        <v>32726</v>
      </c>
      <c r="E20" s="471">
        <v>0.19887641410211462</v>
      </c>
      <c r="F20" s="472">
        <v>9.808654573331814E-2</v>
      </c>
      <c r="G20" s="474">
        <v>0.15330204146640808</v>
      </c>
      <c r="H20" s="123"/>
      <c r="J20" s="118"/>
    </row>
    <row r="21" spans="2:10">
      <c r="B21" s="121">
        <v>35</v>
      </c>
      <c r="C21" s="465" t="s">
        <v>67</v>
      </c>
      <c r="D21" s="466">
        <v>46977</v>
      </c>
      <c r="E21" s="467">
        <v>0.29084770288194861</v>
      </c>
      <c r="F21" s="468">
        <v>0.18389386306622341</v>
      </c>
      <c r="G21" s="475">
        <v>0.23776432598771119</v>
      </c>
      <c r="H21" s="114"/>
    </row>
    <row r="22" spans="2:10">
      <c r="B22" s="121">
        <v>38</v>
      </c>
      <c r="C22" s="465" t="s">
        <v>68</v>
      </c>
      <c r="D22" s="466">
        <v>49452</v>
      </c>
      <c r="E22" s="467">
        <v>0.33077676419776181</v>
      </c>
      <c r="F22" s="468">
        <v>0.22592221471349008</v>
      </c>
      <c r="G22" s="475">
        <v>0.27985625760448207</v>
      </c>
      <c r="H22" s="114"/>
    </row>
    <row r="23" spans="2:10" s="124" customFormat="1">
      <c r="B23" s="121"/>
      <c r="C23" s="469" t="s">
        <v>66</v>
      </c>
      <c r="D23" s="470">
        <v>96429</v>
      </c>
      <c r="E23" s="471">
        <v>0.30990635159906088</v>
      </c>
      <c r="F23" s="472">
        <v>0.20350974506221178</v>
      </c>
      <c r="G23" s="474">
        <v>0.25763660118145892</v>
      </c>
      <c r="H23" s="123"/>
      <c r="J23" s="118"/>
    </row>
    <row r="24" spans="2:10" s="124" customFormat="1">
      <c r="B24" s="121">
        <v>39</v>
      </c>
      <c r="C24" s="469" t="s">
        <v>69</v>
      </c>
      <c r="D24" s="470">
        <v>23842</v>
      </c>
      <c r="E24" s="471">
        <v>0.21628746558620332</v>
      </c>
      <c r="F24" s="472">
        <v>0.1002273139302997</v>
      </c>
      <c r="G24" s="474">
        <v>0.1603233094841035</v>
      </c>
      <c r="H24" s="123"/>
      <c r="J24" s="118"/>
    </row>
    <row r="25" spans="2:10">
      <c r="B25" s="121">
        <v>5</v>
      </c>
      <c r="C25" s="465" t="s">
        <v>71</v>
      </c>
      <c r="D25" s="466">
        <v>13005</v>
      </c>
      <c r="E25" s="467">
        <v>0.40984988148538321</v>
      </c>
      <c r="F25" s="468">
        <v>0.24766510216659554</v>
      </c>
      <c r="G25" s="475">
        <v>0.3244922401317431</v>
      </c>
      <c r="H25" s="114"/>
    </row>
    <row r="26" spans="2:10">
      <c r="B26" s="121">
        <v>9</v>
      </c>
      <c r="C26" s="465" t="s">
        <v>72</v>
      </c>
      <c r="D26" s="466">
        <v>15801</v>
      </c>
      <c r="E26" s="467">
        <v>0.23535453040179413</v>
      </c>
      <c r="F26" s="468">
        <v>9.722901558811646E-2</v>
      </c>
      <c r="G26" s="475">
        <v>0.16679333713344735</v>
      </c>
      <c r="H26" s="114"/>
    </row>
    <row r="27" spans="2:10">
      <c r="B27" s="121">
        <v>24</v>
      </c>
      <c r="C27" s="465" t="s">
        <v>73</v>
      </c>
      <c r="D27" s="466">
        <v>27172</v>
      </c>
      <c r="E27" s="467">
        <v>0.25922424579452247</v>
      </c>
      <c r="F27" s="468">
        <v>0.1238920049986922</v>
      </c>
      <c r="G27" s="475">
        <v>0.1930542529911615</v>
      </c>
      <c r="H27" s="114"/>
    </row>
    <row r="28" spans="2:10">
      <c r="B28" s="121">
        <v>34</v>
      </c>
      <c r="C28" s="465" t="s">
        <v>74</v>
      </c>
      <c r="D28" s="466">
        <v>9710</v>
      </c>
      <c r="E28" s="467">
        <v>0.29886337276733937</v>
      </c>
      <c r="F28" s="468">
        <v>0.14354739523851356</v>
      </c>
      <c r="G28" s="475">
        <v>0.21908350443356422</v>
      </c>
      <c r="H28" s="114"/>
    </row>
    <row r="29" spans="2:10">
      <c r="B29" s="121">
        <v>37</v>
      </c>
      <c r="C29" s="465" t="s">
        <v>75</v>
      </c>
      <c r="D29" s="466">
        <v>24407</v>
      </c>
      <c r="E29" s="467">
        <v>0.35720479838126895</v>
      </c>
      <c r="F29" s="468">
        <v>0.2294186687106278</v>
      </c>
      <c r="G29" s="475">
        <v>0.29313140290405104</v>
      </c>
      <c r="H29" s="114"/>
    </row>
    <row r="30" spans="2:10">
      <c r="B30" s="121">
        <v>40</v>
      </c>
      <c r="C30" s="465" t="s">
        <v>76</v>
      </c>
      <c r="D30" s="466">
        <v>8543</v>
      </c>
      <c r="E30" s="467">
        <v>0.32490447291526187</v>
      </c>
      <c r="F30" s="468">
        <v>0.15304029710104761</v>
      </c>
      <c r="G30" s="475">
        <v>0.23838490945112592</v>
      </c>
      <c r="H30" s="114"/>
    </row>
    <row r="31" spans="2:10">
      <c r="B31" s="121">
        <v>42</v>
      </c>
      <c r="C31" s="465" t="s">
        <v>77</v>
      </c>
      <c r="D31" s="466">
        <v>4698</v>
      </c>
      <c r="E31" s="467">
        <v>0.2781954887218045</v>
      </c>
      <c r="F31" s="468">
        <v>0.12995343115719182</v>
      </c>
      <c r="G31" s="475">
        <v>0.20468804461484838</v>
      </c>
      <c r="H31" s="114"/>
    </row>
    <row r="32" spans="2:10">
      <c r="B32" s="121">
        <v>47</v>
      </c>
      <c r="C32" s="465" t="s">
        <v>78</v>
      </c>
      <c r="D32" s="466">
        <v>23246</v>
      </c>
      <c r="E32" s="467">
        <v>0.26156914893617023</v>
      </c>
      <c r="F32" s="468">
        <v>0.11703470523149807</v>
      </c>
      <c r="G32" s="475">
        <v>0.18697166389177103</v>
      </c>
      <c r="H32" s="114"/>
    </row>
    <row r="33" spans="2:10">
      <c r="B33" s="121">
        <v>49</v>
      </c>
      <c r="C33" s="465" t="s">
        <v>79</v>
      </c>
      <c r="D33" s="466">
        <v>17032</v>
      </c>
      <c r="E33" s="467">
        <v>0.42566790233925605</v>
      </c>
      <c r="F33" s="468">
        <v>0.28988967561337065</v>
      </c>
      <c r="G33" s="475">
        <v>0.35660894872385418</v>
      </c>
      <c r="H33" s="114"/>
    </row>
    <row r="34" spans="2:10" s="124" customFormat="1">
      <c r="B34" s="121"/>
      <c r="C34" s="469" t="s">
        <v>70</v>
      </c>
      <c r="D34" s="470">
        <v>143614</v>
      </c>
      <c r="E34" s="471">
        <v>0.29760622324756664</v>
      </c>
      <c r="F34" s="472">
        <v>0.15645159269976075</v>
      </c>
      <c r="G34" s="474">
        <v>0.22651228740913185</v>
      </c>
      <c r="H34" s="123"/>
      <c r="J34" s="118"/>
    </row>
    <row r="35" spans="2:10">
      <c r="B35" s="121">
        <v>2</v>
      </c>
      <c r="C35" s="465" t="s">
        <v>81</v>
      </c>
      <c r="D35" s="466">
        <v>25403</v>
      </c>
      <c r="E35" s="467">
        <v>0.4136142983230362</v>
      </c>
      <c r="F35" s="468">
        <v>0.25859840954274355</v>
      </c>
      <c r="G35" s="475">
        <v>0.33207838215877744</v>
      </c>
      <c r="H35" s="114"/>
    </row>
    <row r="36" spans="2:10">
      <c r="B36" s="121">
        <v>13</v>
      </c>
      <c r="C36" s="465" t="s">
        <v>82</v>
      </c>
      <c r="D36" s="466">
        <v>35262</v>
      </c>
      <c r="E36" s="467">
        <v>0.43436998101912688</v>
      </c>
      <c r="F36" s="468">
        <v>0.2515375903824375</v>
      </c>
      <c r="G36" s="475">
        <v>0.33475099204465625</v>
      </c>
      <c r="H36" s="114"/>
    </row>
    <row r="37" spans="2:10">
      <c r="B37" s="121">
        <v>16</v>
      </c>
      <c r="C37" s="465" t="s">
        <v>83</v>
      </c>
      <c r="D37" s="466">
        <v>17200</v>
      </c>
      <c r="E37" s="467">
        <v>0.45189861490624705</v>
      </c>
      <c r="F37" s="468">
        <v>0.30944439925160661</v>
      </c>
      <c r="G37" s="475">
        <v>0.37544748100934255</v>
      </c>
      <c r="H37" s="114"/>
    </row>
    <row r="38" spans="2:10">
      <c r="B38" s="121">
        <v>19</v>
      </c>
      <c r="C38" s="465" t="s">
        <v>84</v>
      </c>
      <c r="D38" s="466">
        <v>8498</v>
      </c>
      <c r="E38" s="467">
        <v>0.2647454284689853</v>
      </c>
      <c r="F38" s="468">
        <v>0.10533376697292463</v>
      </c>
      <c r="G38" s="475">
        <v>0.18115540396503943</v>
      </c>
      <c r="H38" s="114"/>
    </row>
    <row r="39" spans="2:10">
      <c r="B39" s="121">
        <v>45</v>
      </c>
      <c r="C39" s="465" t="s">
        <v>85</v>
      </c>
      <c r="D39" s="466">
        <v>37801</v>
      </c>
      <c r="E39" s="467">
        <v>0.39918728337516435</v>
      </c>
      <c r="F39" s="468">
        <v>0.20722805000718494</v>
      </c>
      <c r="G39" s="475">
        <v>0.29495392442200702</v>
      </c>
      <c r="H39" s="114"/>
    </row>
    <row r="40" spans="2:10" s="126" customFormat="1">
      <c r="B40" s="121"/>
      <c r="C40" s="469" t="s">
        <v>80</v>
      </c>
      <c r="D40" s="470">
        <v>124164</v>
      </c>
      <c r="E40" s="471">
        <v>0.40095327042607326</v>
      </c>
      <c r="F40" s="472">
        <v>0.22856258288703335</v>
      </c>
      <c r="G40" s="474">
        <v>0.30831653075616561</v>
      </c>
      <c r="H40" s="125"/>
      <c r="J40" s="118"/>
    </row>
    <row r="41" spans="2:10">
      <c r="B41" s="121">
        <v>8</v>
      </c>
      <c r="C41" s="465" t="s">
        <v>87</v>
      </c>
      <c r="D41" s="466">
        <v>173035</v>
      </c>
      <c r="E41" s="467">
        <v>0.17274532632079101</v>
      </c>
      <c r="F41" s="468">
        <v>7.0557414132604745E-2</v>
      </c>
      <c r="G41" s="475">
        <v>0.12827403280185745</v>
      </c>
      <c r="H41" s="114"/>
    </row>
    <row r="42" spans="2:10">
      <c r="B42" s="121">
        <v>17</v>
      </c>
      <c r="C42" s="465" t="s">
        <v>209</v>
      </c>
      <c r="D42" s="466">
        <v>24506</v>
      </c>
      <c r="E42" s="467">
        <v>0.18697330161247688</v>
      </c>
      <c r="F42" s="468">
        <v>8.9489008971197728E-2</v>
      </c>
      <c r="G42" s="475">
        <v>0.14346179289189143</v>
      </c>
      <c r="H42" s="114"/>
    </row>
    <row r="43" spans="2:10">
      <c r="B43" s="121">
        <v>25</v>
      </c>
      <c r="C43" s="465" t="s">
        <v>206</v>
      </c>
      <c r="D43" s="466">
        <v>19350</v>
      </c>
      <c r="E43" s="467">
        <v>0.24650585313941115</v>
      </c>
      <c r="F43" s="468">
        <v>0.11394891944990176</v>
      </c>
      <c r="G43" s="475">
        <v>0.18565425133843763</v>
      </c>
      <c r="H43" s="114"/>
    </row>
    <row r="44" spans="2:10">
      <c r="B44" s="121">
        <v>43</v>
      </c>
      <c r="C44" s="465" t="s">
        <v>88</v>
      </c>
      <c r="D44" s="466">
        <v>30789</v>
      </c>
      <c r="E44" s="467">
        <v>0.22588394034488751</v>
      </c>
      <c r="F44" s="468">
        <v>0.10031047656421324</v>
      </c>
      <c r="G44" s="475">
        <v>0.16690428305804164</v>
      </c>
      <c r="H44" s="114"/>
    </row>
    <row r="45" spans="2:10" s="126" customFormat="1">
      <c r="B45" s="121"/>
      <c r="C45" s="469" t="s">
        <v>86</v>
      </c>
      <c r="D45" s="470">
        <v>247680</v>
      </c>
      <c r="E45" s="471">
        <v>0.18333519680762117</v>
      </c>
      <c r="F45" s="472">
        <v>7.8200148157618651E-2</v>
      </c>
      <c r="G45" s="474">
        <v>0.13695600244185122</v>
      </c>
      <c r="H45" s="125"/>
      <c r="J45" s="118"/>
    </row>
    <row r="46" spans="2:10">
      <c r="B46" s="121">
        <v>3</v>
      </c>
      <c r="C46" s="465" t="s">
        <v>201</v>
      </c>
      <c r="D46" s="466">
        <v>89618</v>
      </c>
      <c r="E46" s="467">
        <v>0.31496071525331887</v>
      </c>
      <c r="F46" s="468">
        <v>0.19106672652922546</v>
      </c>
      <c r="G46" s="475">
        <v>0.25651168382125644</v>
      </c>
      <c r="H46" s="114"/>
    </row>
    <row r="47" spans="2:10">
      <c r="B47" s="121">
        <v>12</v>
      </c>
      <c r="C47" s="465" t="s">
        <v>208</v>
      </c>
      <c r="D47" s="466">
        <v>29673</v>
      </c>
      <c r="E47" s="467">
        <v>0.2787535259992549</v>
      </c>
      <c r="F47" s="468">
        <v>0.13121239470517448</v>
      </c>
      <c r="G47" s="475">
        <v>0.20950034242464893</v>
      </c>
      <c r="H47" s="114"/>
    </row>
    <row r="48" spans="2:10">
      <c r="B48" s="121">
        <v>46</v>
      </c>
      <c r="C48" s="465" t="s">
        <v>90</v>
      </c>
      <c r="D48" s="466">
        <v>125302</v>
      </c>
      <c r="E48" s="467">
        <v>0.2878991497479399</v>
      </c>
      <c r="F48" s="468">
        <v>0.13857767947300093</v>
      </c>
      <c r="G48" s="475">
        <v>0.21774573334654038</v>
      </c>
      <c r="H48" s="114"/>
    </row>
    <row r="49" spans="2:10" s="126" customFormat="1">
      <c r="B49" s="121"/>
      <c r="C49" s="469" t="s">
        <v>89</v>
      </c>
      <c r="D49" s="470">
        <v>244593</v>
      </c>
      <c r="E49" s="471">
        <v>0.29552472414623437</v>
      </c>
      <c r="F49" s="472">
        <v>0.15484697894801888</v>
      </c>
      <c r="G49" s="474">
        <v>0.22935037413498865</v>
      </c>
      <c r="H49" s="125"/>
      <c r="J49" s="118"/>
    </row>
    <row r="50" spans="2:10">
      <c r="B50" s="121">
        <v>6</v>
      </c>
      <c r="C50" s="465" t="s">
        <v>92</v>
      </c>
      <c r="D50" s="466">
        <v>57115</v>
      </c>
      <c r="E50" s="467">
        <v>0.46038093848062467</v>
      </c>
      <c r="F50" s="468">
        <v>0.33661098606010348</v>
      </c>
      <c r="G50" s="475">
        <v>0.39530328617701616</v>
      </c>
      <c r="H50" s="114"/>
    </row>
    <row r="51" spans="2:10">
      <c r="B51" s="121">
        <v>10</v>
      </c>
      <c r="C51" s="465" t="s">
        <v>93</v>
      </c>
      <c r="D51" s="466">
        <v>34840</v>
      </c>
      <c r="E51" s="467">
        <v>0.41204152249134945</v>
      </c>
      <c r="F51" s="468">
        <v>0.2800760152030406</v>
      </c>
      <c r="G51" s="475">
        <v>0.34644259931387661</v>
      </c>
      <c r="H51" s="114"/>
    </row>
    <row r="52" spans="2:10" s="126" customFormat="1">
      <c r="B52" s="121"/>
      <c r="C52" s="469" t="s">
        <v>91</v>
      </c>
      <c r="D52" s="470">
        <v>91955</v>
      </c>
      <c r="E52" s="471">
        <v>0.43985221261231</v>
      </c>
      <c r="F52" s="472">
        <v>0.31417365968291272</v>
      </c>
      <c r="G52" s="474">
        <v>0.37525148031618166</v>
      </c>
      <c r="H52" s="125"/>
      <c r="J52" s="118"/>
    </row>
    <row r="53" spans="2:10">
      <c r="B53" s="121">
        <v>15</v>
      </c>
      <c r="C53" s="465" t="s">
        <v>200</v>
      </c>
      <c r="D53" s="466">
        <v>75579</v>
      </c>
      <c r="E53" s="467">
        <v>0.31780000000000003</v>
      </c>
      <c r="F53" s="468">
        <v>0.155</v>
      </c>
      <c r="G53" s="475">
        <v>0.24299999999999999</v>
      </c>
      <c r="H53" s="114"/>
    </row>
    <row r="54" spans="2:10">
      <c r="B54" s="121">
        <v>27</v>
      </c>
      <c r="C54" s="465" t="s">
        <v>95</v>
      </c>
      <c r="D54" s="466">
        <v>32001</v>
      </c>
      <c r="E54" s="467">
        <v>0.32703231811033728</v>
      </c>
      <c r="F54" s="468">
        <v>0.23009147428028354</v>
      </c>
      <c r="G54" s="475">
        <v>0.28363646032758988</v>
      </c>
      <c r="H54" s="114"/>
    </row>
    <row r="55" spans="2:10">
      <c r="B55" s="121">
        <v>32</v>
      </c>
      <c r="C55" s="465" t="s">
        <v>207</v>
      </c>
      <c r="D55" s="466">
        <v>33349</v>
      </c>
      <c r="E55" s="467">
        <v>0.36973426760539824</v>
      </c>
      <c r="F55" s="468">
        <v>0.22785323332657612</v>
      </c>
      <c r="G55" s="475">
        <v>0.3055980646402815</v>
      </c>
      <c r="H55" s="114"/>
    </row>
    <row r="56" spans="2:10">
      <c r="B56" s="121">
        <v>36</v>
      </c>
      <c r="C56" s="465" t="s">
        <v>96</v>
      </c>
      <c r="D56" s="466">
        <v>58722</v>
      </c>
      <c r="E56" s="467">
        <v>0.30808553266401983</v>
      </c>
      <c r="F56" s="468">
        <v>0.14372846752583898</v>
      </c>
      <c r="G56" s="475">
        <v>0.23181322932621706</v>
      </c>
      <c r="H56" s="114"/>
    </row>
    <row r="57" spans="2:10" s="126" customFormat="1">
      <c r="B57" s="121"/>
      <c r="C57" s="469" t="s">
        <v>94</v>
      </c>
      <c r="D57" s="470">
        <v>199651</v>
      </c>
      <c r="E57" s="471">
        <v>0.32332928852910736</v>
      </c>
      <c r="F57" s="472">
        <v>0.17197659297789336</v>
      </c>
      <c r="G57" s="474">
        <v>0.25402344917966041</v>
      </c>
      <c r="H57" s="125"/>
      <c r="I57" s="415"/>
      <c r="J57" s="118"/>
    </row>
    <row r="58" spans="2:10" s="126" customFormat="1">
      <c r="B58" s="121">
        <v>28</v>
      </c>
      <c r="C58" s="469" t="s">
        <v>97</v>
      </c>
      <c r="D58" s="470">
        <v>176984</v>
      </c>
      <c r="E58" s="471">
        <v>0.19191379798061436</v>
      </c>
      <c r="F58" s="472">
        <v>7.4875454285597609E-2</v>
      </c>
      <c r="G58" s="474">
        <v>0.1382006214124131</v>
      </c>
      <c r="H58" s="125"/>
      <c r="J58" s="118"/>
    </row>
    <row r="59" spans="2:10" s="126" customFormat="1">
      <c r="B59" s="121">
        <v>30</v>
      </c>
      <c r="C59" s="469" t="s">
        <v>98</v>
      </c>
      <c r="D59" s="470">
        <v>70132</v>
      </c>
      <c r="E59" s="471">
        <v>0.33558476946936644</v>
      </c>
      <c r="F59" s="472">
        <v>0.18265169228410441</v>
      </c>
      <c r="G59" s="474">
        <v>0.26126639620610137</v>
      </c>
      <c r="H59" s="125"/>
      <c r="J59" s="118"/>
    </row>
    <row r="60" spans="2:10" s="126" customFormat="1">
      <c r="B60" s="121">
        <v>31</v>
      </c>
      <c r="C60" s="469" t="s">
        <v>99</v>
      </c>
      <c r="D60" s="470">
        <v>20464</v>
      </c>
      <c r="E60" s="471">
        <v>0.20338535128635421</v>
      </c>
      <c r="F60" s="472">
        <v>7.0478704926005692E-2</v>
      </c>
      <c r="G60" s="474">
        <v>0.13860366828316761</v>
      </c>
      <c r="H60" s="125"/>
      <c r="J60" s="118"/>
    </row>
    <row r="61" spans="2:10">
      <c r="B61" s="121">
        <v>1</v>
      </c>
      <c r="C61" s="465" t="s">
        <v>202</v>
      </c>
      <c r="D61" s="466">
        <v>7993</v>
      </c>
      <c r="E61" s="467">
        <v>0.14159660946293337</v>
      </c>
      <c r="F61" s="468">
        <v>4.5846041234598026E-2</v>
      </c>
      <c r="G61" s="475">
        <v>9.496934556342379E-2</v>
      </c>
      <c r="H61" s="114"/>
    </row>
    <row r="62" spans="2:10">
      <c r="B62" s="121">
        <v>20</v>
      </c>
      <c r="C62" s="465" t="s">
        <v>204</v>
      </c>
      <c r="D62" s="466">
        <v>17710</v>
      </c>
      <c r="E62" s="467">
        <v>0.13188126701640215</v>
      </c>
      <c r="F62" s="468">
        <v>4.1583855679559703E-2</v>
      </c>
      <c r="G62" s="475">
        <v>8.9904409935681037E-2</v>
      </c>
      <c r="H62" s="114"/>
    </row>
    <row r="63" spans="2:10">
      <c r="B63" s="121">
        <v>48</v>
      </c>
      <c r="C63" s="465" t="s">
        <v>203</v>
      </c>
      <c r="D63" s="466">
        <v>32771</v>
      </c>
      <c r="E63" s="467">
        <v>0.15672332680450679</v>
      </c>
      <c r="F63" s="468">
        <v>5.4148897450160355E-2</v>
      </c>
      <c r="G63" s="475">
        <v>0.107657333583004</v>
      </c>
      <c r="H63" s="114"/>
    </row>
    <row r="64" spans="2:10" s="126" customFormat="1">
      <c r="B64" s="121">
        <v>16</v>
      </c>
      <c r="C64" s="469" t="s">
        <v>155</v>
      </c>
      <c r="D64" s="470">
        <v>58474</v>
      </c>
      <c r="E64" s="471">
        <v>0.1460788938592924</v>
      </c>
      <c r="F64" s="472">
        <v>4.8789255722995514E-2</v>
      </c>
      <c r="G64" s="474">
        <v>9.9861327431210206E-2</v>
      </c>
      <c r="H64" s="125"/>
      <c r="J64" s="118"/>
    </row>
    <row r="65" spans="2:10" s="126" customFormat="1">
      <c r="B65" s="121">
        <v>26</v>
      </c>
      <c r="C65" s="469" t="s">
        <v>151</v>
      </c>
      <c r="D65" s="470">
        <v>14227</v>
      </c>
      <c r="E65" s="471">
        <v>0.25779882631524759</v>
      </c>
      <c r="F65" s="472">
        <v>0.11595560084832127</v>
      </c>
      <c r="G65" s="474">
        <v>0.18928951569984034</v>
      </c>
      <c r="H65" s="125"/>
      <c r="J65" s="118"/>
    </row>
    <row r="66" spans="2:10">
      <c r="B66" s="121">
        <v>51</v>
      </c>
      <c r="C66" s="465" t="s">
        <v>102</v>
      </c>
      <c r="D66" s="466">
        <v>2033</v>
      </c>
      <c r="E66" s="467">
        <v>0.26774391491102473</v>
      </c>
      <c r="F66" s="468">
        <v>0.16060337178349601</v>
      </c>
      <c r="G66" s="475">
        <v>0.21634564222624242</v>
      </c>
      <c r="H66" s="114"/>
    </row>
    <row r="67" spans="2:10">
      <c r="B67" s="121">
        <v>52</v>
      </c>
      <c r="C67" s="465" t="s">
        <v>103</v>
      </c>
      <c r="D67" s="466">
        <v>2346</v>
      </c>
      <c r="E67" s="467">
        <v>0.30270034843205573</v>
      </c>
      <c r="F67" s="468">
        <v>0.21358355674709562</v>
      </c>
      <c r="G67" s="475">
        <v>0.25871195412439346</v>
      </c>
      <c r="H67" s="114"/>
    </row>
    <row r="68" spans="2:10" ht="18.600000000000001" customHeight="1">
      <c r="B68" s="268"/>
      <c r="C68" s="476" t="s">
        <v>45</v>
      </c>
      <c r="D68" s="477">
        <f>'Pensiones - mínimos'!$C$14</f>
        <v>2122526</v>
      </c>
      <c r="E68" s="471">
        <f>'Pensiones - mínimos'!E14</f>
        <v>0.26240000000000002</v>
      </c>
      <c r="F68" s="472">
        <f>'Pensiones - mínimos'!F14</f>
        <v>0.13980000000000001</v>
      </c>
      <c r="G68" s="269">
        <f>'Pensiones - mínimos'!G14</f>
        <v>0.20449999999999999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K76" sqref="K76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76" t="s">
        <v>181</v>
      </c>
      <c r="C2" s="576"/>
      <c r="D2" s="576"/>
      <c r="E2" s="576"/>
      <c r="F2" s="576"/>
      <c r="G2" s="576"/>
      <c r="H2" s="576"/>
      <c r="I2" s="576"/>
      <c r="K2" s="7" t="s">
        <v>168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89" t="s">
        <v>237</v>
      </c>
      <c r="C5" s="590"/>
      <c r="D5" s="590"/>
      <c r="E5" s="590"/>
      <c r="F5" s="590"/>
      <c r="G5" s="590"/>
      <c r="H5" s="590"/>
      <c r="I5" s="591"/>
    </row>
    <row r="6" spans="1:226" ht="2.4500000000000002" customHeight="1">
      <c r="A6" s="217"/>
      <c r="B6" s="592"/>
      <c r="C6" s="593"/>
      <c r="D6" s="593"/>
      <c r="E6" s="593"/>
      <c r="F6" s="593"/>
      <c r="G6" s="593"/>
      <c r="H6" s="593"/>
      <c r="I6" s="594"/>
    </row>
    <row r="7" spans="1:226" ht="52.5" customHeight="1">
      <c r="A7" s="217"/>
      <c r="B7" s="219" t="s">
        <v>157</v>
      </c>
      <c r="C7" s="220" t="s">
        <v>47</v>
      </c>
      <c r="D7" s="219" t="s">
        <v>175</v>
      </c>
      <c r="E7" s="221" t="s">
        <v>176</v>
      </c>
      <c r="F7" s="219" t="s">
        <v>177</v>
      </c>
      <c r="G7" s="219" t="s">
        <v>178</v>
      </c>
      <c r="H7" s="219" t="s">
        <v>179</v>
      </c>
      <c r="I7" s="219" t="s">
        <v>180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205156</v>
      </c>
      <c r="E9" s="96">
        <v>81.920097249766243</v>
      </c>
      <c r="F9" s="96">
        <v>39460</v>
      </c>
      <c r="G9" s="96">
        <v>92552</v>
      </c>
      <c r="H9" s="96">
        <v>46376</v>
      </c>
      <c r="I9" s="96">
        <v>26768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14984</v>
      </c>
      <c r="E10" s="99">
        <v>82.466575680726123</v>
      </c>
      <c r="F10" s="99">
        <v>2733</v>
      </c>
      <c r="G10" s="99">
        <v>6608</v>
      </c>
      <c r="H10" s="99">
        <v>3615</v>
      </c>
      <c r="I10" s="99">
        <v>2028</v>
      </c>
    </row>
    <row r="11" spans="1:226" s="101" customFormat="1" ht="18" customHeight="1">
      <c r="B11" s="94">
        <v>11</v>
      </c>
      <c r="C11" s="98" t="s">
        <v>54</v>
      </c>
      <c r="D11" s="99">
        <v>25174</v>
      </c>
      <c r="E11" s="99">
        <v>82.385999046635419</v>
      </c>
      <c r="F11" s="99">
        <v>5427</v>
      </c>
      <c r="G11" s="99">
        <v>10429</v>
      </c>
      <c r="H11" s="99">
        <v>5450</v>
      </c>
      <c r="I11" s="99">
        <v>3868</v>
      </c>
    </row>
    <row r="12" spans="1:226" s="101" customFormat="1" ht="18" customHeight="1">
      <c r="B12" s="94">
        <v>14</v>
      </c>
      <c r="C12" s="98" t="s">
        <v>55</v>
      </c>
      <c r="D12" s="99">
        <v>25676</v>
      </c>
      <c r="E12" s="99">
        <v>82.383258295684712</v>
      </c>
      <c r="F12" s="99">
        <v>4241</v>
      </c>
      <c r="G12" s="99">
        <v>12474</v>
      </c>
      <c r="H12" s="99">
        <v>5891</v>
      </c>
      <c r="I12" s="99">
        <v>3070</v>
      </c>
    </row>
    <row r="13" spans="1:226" s="101" customFormat="1" ht="18" customHeight="1">
      <c r="B13" s="94">
        <v>18</v>
      </c>
      <c r="C13" s="98" t="s">
        <v>56</v>
      </c>
      <c r="D13" s="99">
        <v>25251</v>
      </c>
      <c r="E13" s="99">
        <v>82.055181180943322</v>
      </c>
      <c r="F13" s="99">
        <v>4737</v>
      </c>
      <c r="G13" s="99">
        <v>11362</v>
      </c>
      <c r="H13" s="99">
        <v>5793</v>
      </c>
      <c r="I13" s="99">
        <v>3359</v>
      </c>
    </row>
    <row r="14" spans="1:226" s="101" customFormat="1" ht="18" customHeight="1">
      <c r="B14" s="94">
        <v>21</v>
      </c>
      <c r="C14" s="98" t="s">
        <v>57</v>
      </c>
      <c r="D14" s="99">
        <v>13359</v>
      </c>
      <c r="E14" s="99">
        <v>81.213016692866205</v>
      </c>
      <c r="F14" s="99">
        <v>2559</v>
      </c>
      <c r="G14" s="99">
        <v>6146</v>
      </c>
      <c r="H14" s="99">
        <v>3014</v>
      </c>
      <c r="I14" s="99">
        <v>1640</v>
      </c>
    </row>
    <row r="15" spans="1:226" s="101" customFormat="1" ht="18" customHeight="1">
      <c r="B15" s="94">
        <v>23</v>
      </c>
      <c r="C15" s="98" t="s">
        <v>58</v>
      </c>
      <c r="D15" s="99">
        <v>19515</v>
      </c>
      <c r="E15" s="99">
        <v>83.843332820907008</v>
      </c>
      <c r="F15" s="99">
        <v>3289</v>
      </c>
      <c r="G15" s="99">
        <v>8910</v>
      </c>
      <c r="H15" s="99">
        <v>4635</v>
      </c>
      <c r="I15" s="99">
        <v>2681</v>
      </c>
    </row>
    <row r="16" spans="1:226" s="101" customFormat="1" ht="18" customHeight="1">
      <c r="B16" s="94">
        <v>29</v>
      </c>
      <c r="C16" s="98" t="s">
        <v>59</v>
      </c>
      <c r="D16" s="99">
        <v>34368</v>
      </c>
      <c r="E16" s="99">
        <v>79.486955889199265</v>
      </c>
      <c r="F16" s="99">
        <v>7279</v>
      </c>
      <c r="G16" s="99">
        <v>15433</v>
      </c>
      <c r="H16" s="99">
        <v>7533</v>
      </c>
      <c r="I16" s="99">
        <v>4123</v>
      </c>
    </row>
    <row r="17" spans="1:428" s="101" customFormat="1" ht="18" customHeight="1">
      <c r="B17" s="94">
        <v>41</v>
      </c>
      <c r="C17" s="98" t="s">
        <v>60</v>
      </c>
      <c r="D17" s="99">
        <v>46829</v>
      </c>
      <c r="E17" s="99">
        <v>81.526458391167878</v>
      </c>
      <c r="F17" s="99">
        <v>9195</v>
      </c>
      <c r="G17" s="99">
        <v>21190</v>
      </c>
      <c r="H17" s="99">
        <v>10445</v>
      </c>
      <c r="I17" s="99">
        <v>5999</v>
      </c>
    </row>
    <row r="18" spans="1:428" s="102" customFormat="1" ht="18" customHeight="1">
      <c r="A18" s="8"/>
      <c r="B18" s="94"/>
      <c r="C18" s="95" t="s">
        <v>61</v>
      </c>
      <c r="D18" s="96">
        <v>34193</v>
      </c>
      <c r="E18" s="96">
        <v>72.326442689171969</v>
      </c>
      <c r="F18" s="96">
        <v>9135</v>
      </c>
      <c r="G18" s="96">
        <v>17750</v>
      </c>
      <c r="H18" s="96">
        <v>5167</v>
      </c>
      <c r="I18" s="96">
        <v>2141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5986</v>
      </c>
      <c r="E19" s="99">
        <v>71.594051119278333</v>
      </c>
      <c r="F19" s="99">
        <v>1545</v>
      </c>
      <c r="G19" s="99">
        <v>3142</v>
      </c>
      <c r="H19" s="99">
        <v>938</v>
      </c>
      <c r="I19" s="99">
        <v>361</v>
      </c>
    </row>
    <row r="20" spans="1:428" s="101" customFormat="1" ht="18" customHeight="1">
      <c r="B20" s="94">
        <v>40</v>
      </c>
      <c r="C20" s="98" t="s">
        <v>63</v>
      </c>
      <c r="D20" s="99">
        <v>3875</v>
      </c>
      <c r="E20" s="99">
        <v>74.630165161290279</v>
      </c>
      <c r="F20" s="99">
        <v>812</v>
      </c>
      <c r="G20" s="99">
        <v>2146</v>
      </c>
      <c r="H20" s="99">
        <v>654</v>
      </c>
      <c r="I20" s="99">
        <v>263</v>
      </c>
    </row>
    <row r="21" spans="1:428" s="101" customFormat="1" ht="18" customHeight="1">
      <c r="B21" s="94">
        <v>50</v>
      </c>
      <c r="C21" s="101" t="s">
        <v>64</v>
      </c>
      <c r="D21" s="103">
        <v>24332</v>
      </c>
      <c r="E21" s="103">
        <v>70.755111786947268</v>
      </c>
      <c r="F21" s="103">
        <v>6778</v>
      </c>
      <c r="G21" s="103">
        <v>12462</v>
      </c>
      <c r="H21" s="103">
        <v>3575</v>
      </c>
      <c r="I21" s="103">
        <v>1517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29598</v>
      </c>
      <c r="E22" s="96">
        <v>67.122817757956597</v>
      </c>
      <c r="F22" s="96">
        <v>10925</v>
      </c>
      <c r="G22" s="96">
        <v>12923</v>
      </c>
      <c r="H22" s="96">
        <v>3950</v>
      </c>
      <c r="I22" s="96">
        <v>1800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22987</v>
      </c>
      <c r="E23" s="96">
        <v>73.947944055335626</v>
      </c>
      <c r="F23" s="96">
        <v>5758</v>
      </c>
      <c r="G23" s="96">
        <v>11356</v>
      </c>
      <c r="H23" s="96">
        <v>4094</v>
      </c>
      <c r="I23" s="96">
        <v>1779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43779</v>
      </c>
      <c r="E24" s="96">
        <v>77.932981227422559</v>
      </c>
      <c r="F24" s="96">
        <v>11416</v>
      </c>
      <c r="G24" s="96">
        <v>18138</v>
      </c>
      <c r="H24" s="96">
        <v>8544</v>
      </c>
      <c r="I24" s="96">
        <v>5681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22411</v>
      </c>
      <c r="E25" s="99">
        <v>78.836792200258799</v>
      </c>
      <c r="F25" s="99">
        <v>5932</v>
      </c>
      <c r="G25" s="99">
        <v>8936</v>
      </c>
      <c r="H25" s="99">
        <v>4407</v>
      </c>
      <c r="I25" s="99">
        <v>3136</v>
      </c>
    </row>
    <row r="26" spans="1:428" s="101" customFormat="1" ht="18" customHeight="1">
      <c r="B26" s="94">
        <v>38</v>
      </c>
      <c r="C26" s="98" t="s">
        <v>68</v>
      </c>
      <c r="D26" s="99">
        <v>21368</v>
      </c>
      <c r="E26" s="99">
        <v>77.029170254586319</v>
      </c>
      <c r="F26" s="99">
        <v>5484</v>
      </c>
      <c r="G26" s="99">
        <v>9202</v>
      </c>
      <c r="H26" s="99">
        <v>4137</v>
      </c>
      <c r="I26" s="99">
        <v>2545</v>
      </c>
    </row>
    <row r="27" spans="1:428" s="101" customFormat="1" ht="18" customHeight="1">
      <c r="B27" s="94">
        <v>39</v>
      </c>
      <c r="C27" s="95" t="s">
        <v>69</v>
      </c>
      <c r="D27" s="96">
        <v>16026</v>
      </c>
      <c r="E27" s="96">
        <v>72.599681143142377</v>
      </c>
      <c r="F27" s="96">
        <v>4700</v>
      </c>
      <c r="G27" s="96">
        <v>7337</v>
      </c>
      <c r="H27" s="96">
        <v>2630</v>
      </c>
      <c r="I27" s="96">
        <v>1359</v>
      </c>
    </row>
    <row r="28" spans="1:428" s="97" customFormat="1" ht="18" customHeight="1">
      <c r="A28" s="8"/>
      <c r="B28" s="94"/>
      <c r="C28" s="95" t="s">
        <v>70</v>
      </c>
      <c r="D28" s="96">
        <v>68450</v>
      </c>
      <c r="E28" s="96">
        <v>76.151354306116957</v>
      </c>
      <c r="F28" s="96">
        <v>17096</v>
      </c>
      <c r="G28" s="96">
        <v>32852</v>
      </c>
      <c r="H28" s="96">
        <v>11775</v>
      </c>
      <c r="I28" s="96">
        <v>6727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4653</v>
      </c>
      <c r="E29" s="99">
        <v>78.427051364710962</v>
      </c>
      <c r="F29" s="99">
        <v>991</v>
      </c>
      <c r="G29" s="99">
        <v>2218</v>
      </c>
      <c r="H29" s="99">
        <v>916</v>
      </c>
      <c r="I29" s="99">
        <v>528</v>
      </c>
    </row>
    <row r="30" spans="1:428" s="101" customFormat="1" ht="18" customHeight="1">
      <c r="B30" s="94">
        <v>9</v>
      </c>
      <c r="C30" s="98" t="s">
        <v>72</v>
      </c>
      <c r="D30" s="99">
        <v>10230</v>
      </c>
      <c r="E30" s="99">
        <v>76.311222873900292</v>
      </c>
      <c r="F30" s="99">
        <v>2318</v>
      </c>
      <c r="G30" s="99">
        <v>5116</v>
      </c>
      <c r="H30" s="99">
        <v>1771</v>
      </c>
      <c r="I30" s="99">
        <v>1025</v>
      </c>
    </row>
    <row r="31" spans="1:428" s="101" customFormat="1" ht="18" customHeight="1">
      <c r="B31" s="94">
        <v>24</v>
      </c>
      <c r="C31" s="98" t="s">
        <v>73</v>
      </c>
      <c r="D31" s="99">
        <v>13534</v>
      </c>
      <c r="E31" s="99">
        <v>72.560766957292699</v>
      </c>
      <c r="F31" s="99">
        <v>3914</v>
      </c>
      <c r="G31" s="99">
        <v>6236</v>
      </c>
      <c r="H31" s="99">
        <v>2187</v>
      </c>
      <c r="I31" s="99">
        <v>1197</v>
      </c>
    </row>
    <row r="32" spans="1:428" s="101" customFormat="1" ht="18" customHeight="1">
      <c r="B32" s="94">
        <v>34</v>
      </c>
      <c r="C32" s="101" t="s">
        <v>74</v>
      </c>
      <c r="D32" s="103">
        <v>4973</v>
      </c>
      <c r="E32" s="103">
        <v>75.562312487432123</v>
      </c>
      <c r="F32" s="103">
        <v>1254</v>
      </c>
      <c r="G32" s="103">
        <v>2390</v>
      </c>
      <c r="H32" s="103">
        <v>818</v>
      </c>
      <c r="I32" s="103">
        <v>511</v>
      </c>
    </row>
    <row r="33" spans="1:226" s="101" customFormat="1" ht="18" customHeight="1">
      <c r="B33" s="94">
        <v>37</v>
      </c>
      <c r="C33" s="101" t="s">
        <v>75</v>
      </c>
      <c r="D33" s="103">
        <v>9596</v>
      </c>
      <c r="E33" s="103">
        <v>74.9489818674448</v>
      </c>
      <c r="F33" s="103">
        <v>2452</v>
      </c>
      <c r="G33" s="103">
        <v>4607</v>
      </c>
      <c r="H33" s="103">
        <v>1585</v>
      </c>
      <c r="I33" s="103">
        <v>952</v>
      </c>
    </row>
    <row r="34" spans="1:226" s="101" customFormat="1" ht="18" customHeight="1">
      <c r="B34" s="94">
        <v>40</v>
      </c>
      <c r="C34" s="98" t="s">
        <v>76</v>
      </c>
      <c r="D34" s="99">
        <v>4104</v>
      </c>
      <c r="E34" s="99">
        <v>79.485397173489289</v>
      </c>
      <c r="F34" s="99">
        <v>765</v>
      </c>
      <c r="G34" s="99">
        <v>2023</v>
      </c>
      <c r="H34" s="99">
        <v>853</v>
      </c>
      <c r="I34" s="99">
        <v>463</v>
      </c>
    </row>
    <row r="35" spans="1:226" s="101" customFormat="1" ht="18" customHeight="1">
      <c r="B35" s="94">
        <v>42</v>
      </c>
      <c r="C35" s="98" t="s">
        <v>77</v>
      </c>
      <c r="D35" s="99">
        <v>2521</v>
      </c>
      <c r="E35" s="99">
        <v>78.04372471241571</v>
      </c>
      <c r="F35" s="99">
        <v>479</v>
      </c>
      <c r="G35" s="99">
        <v>1348</v>
      </c>
      <c r="H35" s="99">
        <v>440</v>
      </c>
      <c r="I35" s="99">
        <v>254</v>
      </c>
    </row>
    <row r="36" spans="1:226" s="101" customFormat="1" ht="18" customHeight="1">
      <c r="B36" s="94">
        <v>47</v>
      </c>
      <c r="C36" s="98" t="s">
        <v>78</v>
      </c>
      <c r="D36" s="99">
        <v>13644</v>
      </c>
      <c r="E36" s="99">
        <v>74.218540750513</v>
      </c>
      <c r="F36" s="99">
        <v>3595</v>
      </c>
      <c r="G36" s="99">
        <v>6562</v>
      </c>
      <c r="H36" s="99">
        <v>2243</v>
      </c>
      <c r="I36" s="99">
        <v>1244</v>
      </c>
    </row>
    <row r="37" spans="1:226" s="101" customFormat="1" ht="18" customHeight="1">
      <c r="B37" s="94">
        <v>49</v>
      </c>
      <c r="C37" s="98" t="s">
        <v>79</v>
      </c>
      <c r="D37" s="99">
        <v>5195</v>
      </c>
      <c r="E37" s="99">
        <v>75.804190567853709</v>
      </c>
      <c r="F37" s="99">
        <v>1328</v>
      </c>
      <c r="G37" s="99">
        <v>2352</v>
      </c>
      <c r="H37" s="99">
        <v>962</v>
      </c>
      <c r="I37" s="99">
        <v>553</v>
      </c>
    </row>
    <row r="38" spans="1:226" s="97" customFormat="1" ht="18" customHeight="1">
      <c r="A38" s="8"/>
      <c r="B38" s="94"/>
      <c r="C38" s="95" t="s">
        <v>80</v>
      </c>
      <c r="D38" s="96">
        <v>47215</v>
      </c>
      <c r="E38" s="96">
        <v>79.452492920191929</v>
      </c>
      <c r="F38" s="96">
        <v>9569</v>
      </c>
      <c r="G38" s="96">
        <v>22048</v>
      </c>
      <c r="H38" s="96">
        <v>10191</v>
      </c>
      <c r="I38" s="96">
        <v>5407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9304</v>
      </c>
      <c r="E39" s="99">
        <v>81.341786328460856</v>
      </c>
      <c r="F39" s="99">
        <v>1833</v>
      </c>
      <c r="G39" s="99">
        <v>4147</v>
      </c>
      <c r="H39" s="99">
        <v>2080</v>
      </c>
      <c r="I39" s="99">
        <v>1244</v>
      </c>
    </row>
    <row r="40" spans="1:226" s="101" customFormat="1" ht="18" customHeight="1">
      <c r="B40" s="94">
        <v>13</v>
      </c>
      <c r="C40" s="98" t="s">
        <v>82</v>
      </c>
      <c r="D40" s="99">
        <v>12269</v>
      </c>
      <c r="E40" s="99">
        <v>80.674221207922415</v>
      </c>
      <c r="F40" s="99">
        <v>2471</v>
      </c>
      <c r="G40" s="99">
        <v>5620</v>
      </c>
      <c r="H40" s="99">
        <v>2695</v>
      </c>
      <c r="I40" s="99">
        <v>1483</v>
      </c>
    </row>
    <row r="41" spans="1:226" s="104" customFormat="1" ht="18" customHeight="1">
      <c r="B41" s="94">
        <v>16</v>
      </c>
      <c r="C41" s="101" t="s">
        <v>83</v>
      </c>
      <c r="D41" s="99">
        <v>5304</v>
      </c>
      <c r="E41" s="99">
        <v>80.016708144796397</v>
      </c>
      <c r="F41" s="99">
        <v>971</v>
      </c>
      <c r="G41" s="99">
        <v>2623</v>
      </c>
      <c r="H41" s="99">
        <v>1158</v>
      </c>
      <c r="I41" s="99">
        <v>552</v>
      </c>
    </row>
    <row r="42" spans="1:226" s="101" customFormat="1" ht="18" customHeight="1">
      <c r="B42" s="94">
        <v>19</v>
      </c>
      <c r="C42" s="101" t="s">
        <v>84</v>
      </c>
      <c r="D42" s="103">
        <v>5240</v>
      </c>
      <c r="E42" s="103">
        <v>76.05376335877861</v>
      </c>
      <c r="F42" s="103">
        <v>1156</v>
      </c>
      <c r="G42" s="103">
        <v>2629</v>
      </c>
      <c r="H42" s="103">
        <v>995</v>
      </c>
      <c r="I42" s="103">
        <v>460</v>
      </c>
    </row>
    <row r="43" spans="1:226" s="101" customFormat="1" ht="18" customHeight="1">
      <c r="B43" s="94">
        <v>45</v>
      </c>
      <c r="C43" s="98" t="s">
        <v>85</v>
      </c>
      <c r="D43" s="99">
        <v>15098</v>
      </c>
      <c r="E43" s="99">
        <v>79.17598556100144</v>
      </c>
      <c r="F43" s="99">
        <v>3138</v>
      </c>
      <c r="G43" s="99">
        <v>7029</v>
      </c>
      <c r="H43" s="99">
        <v>3263</v>
      </c>
      <c r="I43" s="99">
        <v>1668</v>
      </c>
    </row>
    <row r="44" spans="1:226" s="97" customFormat="1" ht="18" customHeight="1">
      <c r="A44" s="8"/>
      <c r="B44" s="94"/>
      <c r="C44" s="95" t="s">
        <v>86</v>
      </c>
      <c r="D44" s="96">
        <v>181327</v>
      </c>
      <c r="E44" s="96">
        <v>72.217487260904932</v>
      </c>
      <c r="F44" s="96">
        <v>46812</v>
      </c>
      <c r="G44" s="96">
        <v>93447</v>
      </c>
      <c r="H44" s="96">
        <v>29205</v>
      </c>
      <c r="I44" s="96">
        <v>11863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130704</v>
      </c>
      <c r="E45" s="103">
        <v>72.457800143836423</v>
      </c>
      <c r="F45" s="103">
        <v>33654</v>
      </c>
      <c r="G45" s="103">
        <v>67703</v>
      </c>
      <c r="H45" s="103">
        <v>20914</v>
      </c>
      <c r="I45" s="103">
        <v>8433</v>
      </c>
    </row>
    <row r="46" spans="1:226" s="101" customFormat="1" ht="18" customHeight="1">
      <c r="B46" s="94">
        <v>17</v>
      </c>
      <c r="C46" s="101" t="s">
        <v>209</v>
      </c>
      <c r="D46" s="103">
        <v>18995</v>
      </c>
      <c r="E46" s="103">
        <v>71.288020005264528</v>
      </c>
      <c r="F46" s="103">
        <v>5188</v>
      </c>
      <c r="G46" s="103">
        <v>9588</v>
      </c>
      <c r="H46" s="103">
        <v>2936</v>
      </c>
      <c r="I46" s="103">
        <v>1283</v>
      </c>
    </row>
    <row r="47" spans="1:226" s="104" customFormat="1" ht="18" customHeight="1">
      <c r="B47" s="94">
        <v>25</v>
      </c>
      <c r="C47" s="101" t="s">
        <v>206</v>
      </c>
      <c r="D47" s="99">
        <v>11009</v>
      </c>
      <c r="E47" s="99">
        <v>71.597052411663185</v>
      </c>
      <c r="F47" s="99">
        <v>3000</v>
      </c>
      <c r="G47" s="99">
        <v>5514</v>
      </c>
      <c r="H47" s="99">
        <v>1789</v>
      </c>
      <c r="I47" s="99">
        <v>706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20619</v>
      </c>
      <c r="E48" s="103">
        <v>73.527076482855577</v>
      </c>
      <c r="F48" s="103">
        <v>4970</v>
      </c>
      <c r="G48" s="103">
        <v>10642</v>
      </c>
      <c r="H48" s="103">
        <v>3566</v>
      </c>
      <c r="I48" s="103">
        <v>1441</v>
      </c>
    </row>
    <row r="49" spans="1:226" s="97" customFormat="1" ht="18" customHeight="1">
      <c r="A49" s="8"/>
      <c r="B49" s="94"/>
      <c r="C49" s="95" t="s">
        <v>89</v>
      </c>
      <c r="D49" s="96">
        <v>120645</v>
      </c>
      <c r="E49" s="96">
        <v>73.49788937930424</v>
      </c>
      <c r="F49" s="96">
        <v>28886</v>
      </c>
      <c r="G49" s="96">
        <v>60911</v>
      </c>
      <c r="H49" s="96">
        <v>21256</v>
      </c>
      <c r="I49" s="96">
        <v>9592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41616</v>
      </c>
      <c r="E50" s="103">
        <v>75.302571126489852</v>
      </c>
      <c r="F50" s="103">
        <v>9422</v>
      </c>
      <c r="G50" s="103">
        <v>20084</v>
      </c>
      <c r="H50" s="103">
        <v>8140</v>
      </c>
      <c r="I50" s="103">
        <v>3970</v>
      </c>
    </row>
    <row r="51" spans="1:226" s="101" customFormat="1" ht="18" customHeight="1">
      <c r="B51" s="94">
        <v>12</v>
      </c>
      <c r="C51" s="101" t="s">
        <v>208</v>
      </c>
      <c r="D51" s="103">
        <v>15994</v>
      </c>
      <c r="E51" s="103">
        <v>71.856014755533295</v>
      </c>
      <c r="F51" s="103">
        <v>3920</v>
      </c>
      <c r="G51" s="103">
        <v>8552</v>
      </c>
      <c r="H51" s="103">
        <v>2466</v>
      </c>
      <c r="I51" s="103">
        <v>1056</v>
      </c>
    </row>
    <row r="52" spans="1:226" s="101" customFormat="1" ht="18" customHeight="1">
      <c r="B52" s="94">
        <v>46</v>
      </c>
      <c r="C52" s="101" t="s">
        <v>90</v>
      </c>
      <c r="D52" s="103">
        <v>63035</v>
      </c>
      <c r="E52" s="103">
        <v>73.335082255889589</v>
      </c>
      <c r="F52" s="103">
        <v>15544</v>
      </c>
      <c r="G52" s="103">
        <v>32275</v>
      </c>
      <c r="H52" s="103">
        <v>10650</v>
      </c>
      <c r="I52" s="103">
        <v>4566</v>
      </c>
    </row>
    <row r="53" spans="1:226" s="97" customFormat="1" ht="18" customHeight="1">
      <c r="A53" s="8"/>
      <c r="B53" s="94"/>
      <c r="C53" s="95" t="s">
        <v>91</v>
      </c>
      <c r="D53" s="96">
        <v>30016</v>
      </c>
      <c r="E53" s="96">
        <v>79.61951205745622</v>
      </c>
      <c r="F53" s="96">
        <v>6453</v>
      </c>
      <c r="G53" s="96">
        <v>13528</v>
      </c>
      <c r="H53" s="96">
        <v>6348</v>
      </c>
      <c r="I53" s="96">
        <v>3687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17795</v>
      </c>
      <c r="E54" s="103">
        <v>80.312778308513629</v>
      </c>
      <c r="F54" s="103">
        <v>3841</v>
      </c>
      <c r="G54" s="103">
        <v>7789</v>
      </c>
      <c r="H54" s="103">
        <v>3945</v>
      </c>
      <c r="I54" s="103">
        <v>2220</v>
      </c>
    </row>
    <row r="55" spans="1:226" s="101" customFormat="1" ht="18" customHeight="1">
      <c r="B55" s="94">
        <v>10</v>
      </c>
      <c r="C55" s="98" t="s">
        <v>93</v>
      </c>
      <c r="D55" s="99">
        <v>12221</v>
      </c>
      <c r="E55" s="99">
        <v>78.926245806398811</v>
      </c>
      <c r="F55" s="99">
        <v>2612</v>
      </c>
      <c r="G55" s="99">
        <v>5739</v>
      </c>
      <c r="H55" s="99">
        <v>2403</v>
      </c>
      <c r="I55" s="99">
        <v>1467</v>
      </c>
    </row>
    <row r="56" spans="1:226" s="97" customFormat="1" ht="18" customHeight="1">
      <c r="A56" s="8"/>
      <c r="B56" s="94"/>
      <c r="C56" s="95" t="s">
        <v>94</v>
      </c>
      <c r="D56" s="96">
        <v>86506</v>
      </c>
      <c r="E56" s="96">
        <v>68.015205390195362</v>
      </c>
      <c r="F56" s="96">
        <v>27584</v>
      </c>
      <c r="G56" s="96">
        <v>39163</v>
      </c>
      <c r="H56" s="96">
        <v>13342</v>
      </c>
      <c r="I56" s="96">
        <v>6417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34276</v>
      </c>
      <c r="E57" s="103">
        <v>68.073411716653027</v>
      </c>
      <c r="F57" s="103">
        <v>11094</v>
      </c>
      <c r="G57" s="103">
        <v>15674</v>
      </c>
      <c r="H57" s="103">
        <v>5073</v>
      </c>
      <c r="I57" s="103">
        <v>2435</v>
      </c>
    </row>
    <row r="58" spans="1:226" s="101" customFormat="1" ht="18" customHeight="1">
      <c r="B58" s="94">
        <v>27</v>
      </c>
      <c r="C58" s="101" t="s">
        <v>95</v>
      </c>
      <c r="D58" s="103">
        <v>12028</v>
      </c>
      <c r="E58" s="103">
        <v>65.947223145992666</v>
      </c>
      <c r="F58" s="103">
        <v>4610</v>
      </c>
      <c r="G58" s="103">
        <v>5156</v>
      </c>
      <c r="H58" s="103">
        <v>1554</v>
      </c>
      <c r="I58" s="103">
        <v>708</v>
      </c>
    </row>
    <row r="59" spans="1:226" s="101" customFormat="1" ht="18" customHeight="1">
      <c r="B59" s="94">
        <v>32</v>
      </c>
      <c r="C59" s="101" t="s">
        <v>207</v>
      </c>
      <c r="D59" s="103">
        <v>11119</v>
      </c>
      <c r="E59" s="103">
        <v>65.419595287345956</v>
      </c>
      <c r="F59" s="103">
        <v>3903</v>
      </c>
      <c r="G59" s="103">
        <v>4991</v>
      </c>
      <c r="H59" s="103">
        <v>1544</v>
      </c>
      <c r="I59" s="103">
        <v>681</v>
      </c>
    </row>
    <row r="60" spans="1:226" s="101" customFormat="1" ht="18" customHeight="1">
      <c r="B60" s="94">
        <v>36</v>
      </c>
      <c r="C60" s="106" t="s">
        <v>96</v>
      </c>
      <c r="D60" s="103">
        <v>29083</v>
      </c>
      <c r="E60" s="103">
        <v>72.620591410789814</v>
      </c>
      <c r="F60" s="103">
        <v>7977</v>
      </c>
      <c r="G60" s="103">
        <v>13342</v>
      </c>
      <c r="H60" s="103">
        <v>5171</v>
      </c>
      <c r="I60" s="103">
        <v>2593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137714</v>
      </c>
      <c r="E61" s="96">
        <v>74.159798713275322</v>
      </c>
      <c r="F61" s="96">
        <v>34320</v>
      </c>
      <c r="G61" s="96">
        <v>67965</v>
      </c>
      <c r="H61" s="96">
        <v>24165</v>
      </c>
      <c r="I61" s="96">
        <v>11264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31593</v>
      </c>
      <c r="E62" s="96">
        <v>82.878131864653596</v>
      </c>
      <c r="F62" s="96">
        <v>5857</v>
      </c>
      <c r="G62" s="96">
        <v>13756</v>
      </c>
      <c r="H62" s="96">
        <v>7566</v>
      </c>
      <c r="I62" s="96">
        <v>4414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15117</v>
      </c>
      <c r="E63" s="96">
        <v>74.772442945028743</v>
      </c>
      <c r="F63" s="96">
        <v>3687</v>
      </c>
      <c r="G63" s="96">
        <v>7522</v>
      </c>
      <c r="H63" s="96">
        <v>2532</v>
      </c>
      <c r="I63" s="96">
        <v>1376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62412</v>
      </c>
      <c r="E64" s="96">
        <v>71.259032010665706</v>
      </c>
      <c r="F64" s="96">
        <v>18003</v>
      </c>
      <c r="G64" s="96">
        <v>31414</v>
      </c>
      <c r="H64" s="96">
        <v>8929</v>
      </c>
      <c r="I64" s="96">
        <v>4066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8845</v>
      </c>
      <c r="E65" s="99">
        <v>71.728066704352742</v>
      </c>
      <c r="F65" s="99">
        <v>2422</v>
      </c>
      <c r="G65" s="99">
        <v>4542</v>
      </c>
      <c r="H65" s="99">
        <v>1255</v>
      </c>
      <c r="I65" s="99">
        <v>626</v>
      </c>
    </row>
    <row r="66" spans="1:226" s="101" customFormat="1" ht="18" customHeight="1">
      <c r="B66" s="94">
        <v>20</v>
      </c>
      <c r="C66" s="101" t="s">
        <v>204</v>
      </c>
      <c r="D66" s="99">
        <v>20430</v>
      </c>
      <c r="E66" s="99">
        <v>72.664456191874706</v>
      </c>
      <c r="F66" s="99">
        <v>5038</v>
      </c>
      <c r="G66" s="99">
        <v>10850</v>
      </c>
      <c r="H66" s="99">
        <v>3182</v>
      </c>
      <c r="I66" s="99">
        <v>1360</v>
      </c>
    </row>
    <row r="67" spans="1:226" s="101" customFormat="1" ht="18" customHeight="1">
      <c r="B67" s="94">
        <v>48</v>
      </c>
      <c r="C67" s="101" t="s">
        <v>203</v>
      </c>
      <c r="D67" s="99">
        <v>33137</v>
      </c>
      <c r="E67" s="99">
        <v>69.384573135769713</v>
      </c>
      <c r="F67" s="99">
        <v>10543</v>
      </c>
      <c r="G67" s="99">
        <v>16022</v>
      </c>
      <c r="H67" s="99">
        <v>4492</v>
      </c>
      <c r="I67" s="99">
        <v>2080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8289</v>
      </c>
      <c r="E68" s="96">
        <v>72.305285317891148</v>
      </c>
      <c r="F68" s="96">
        <v>2203</v>
      </c>
      <c r="G68" s="96">
        <v>4161</v>
      </c>
      <c r="H68" s="96">
        <v>1341</v>
      </c>
      <c r="I68" s="96">
        <v>584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1399</v>
      </c>
      <c r="E69" s="99">
        <v>85.570757684060041</v>
      </c>
      <c r="F69" s="99">
        <v>265</v>
      </c>
      <c r="G69" s="99">
        <v>566</v>
      </c>
      <c r="H69" s="99">
        <v>318</v>
      </c>
      <c r="I69" s="99">
        <v>250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1235</v>
      </c>
      <c r="E70" s="99">
        <v>88.211570850202449</v>
      </c>
      <c r="F70" s="99">
        <v>241</v>
      </c>
      <c r="G70" s="99">
        <v>438</v>
      </c>
      <c r="H70" s="99">
        <v>296</v>
      </c>
      <c r="I70" s="99">
        <v>260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1143657</v>
      </c>
      <c r="E71" s="265">
        <v>75.187518495492952</v>
      </c>
      <c r="F71" s="264">
        <v>282370</v>
      </c>
      <c r="G71" s="264">
        <v>547827</v>
      </c>
      <c r="H71" s="264">
        <v>208025</v>
      </c>
      <c r="I71" s="264">
        <v>105435</v>
      </c>
      <c r="M71" s="211"/>
      <c r="N71" s="211"/>
      <c r="O71" s="211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7" t="s">
        <v>212</v>
      </c>
      <c r="D74" s="446" t="s">
        <v>4</v>
      </c>
      <c r="E74" s="445" t="s">
        <v>3</v>
      </c>
      <c r="F74" s="444" t="s">
        <v>182</v>
      </c>
      <c r="G74" s="217"/>
      <c r="I74" s="108"/>
    </row>
    <row r="75" spans="1:226" ht="18" customHeight="1">
      <c r="B75" s="218"/>
      <c r="C75" s="587"/>
      <c r="D75" s="447">
        <v>972493</v>
      </c>
      <c r="E75" s="448">
        <v>171164</v>
      </c>
      <c r="F75" s="267">
        <f>D75+E75</f>
        <v>1143657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9"/>
      <c r="G77" s="349"/>
      <c r="H77" s="349"/>
      <c r="I77" s="349"/>
    </row>
    <row r="78" spans="1:226">
      <c r="C78" s="588"/>
      <c r="D78" s="588"/>
      <c r="E78" s="588"/>
      <c r="F78" s="212"/>
      <c r="G78" s="212"/>
      <c r="H78" s="212"/>
    </row>
    <row r="79" spans="1:226">
      <c r="B79" s="404"/>
      <c r="C79" s="350"/>
      <c r="D79" s="429"/>
      <c r="E79" s="429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Normal="100" workbookViewId="0">
      <selection activeCell="L54" sqref="L54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5"/>
    <col min="20" max="16384" width="11.5703125" style="26"/>
  </cols>
  <sheetData>
    <row r="1" spans="2:20" ht="51.75" customHeight="1">
      <c r="B1" s="348" t="s">
        <v>238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O1" s="303" t="s">
        <v>168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5"/>
      <c r="S2" s="335"/>
      <c r="T2" s="335"/>
    </row>
    <row r="3" spans="2:20" ht="15.95" customHeight="1">
      <c r="B3" s="318" t="s">
        <v>191</v>
      </c>
      <c r="C3" s="318"/>
      <c r="D3" s="319"/>
      <c r="E3" s="320" t="s">
        <v>192</v>
      </c>
      <c r="F3" s="339"/>
      <c r="G3" s="485" t="s">
        <v>184</v>
      </c>
      <c r="H3" s="484"/>
      <c r="I3" s="486" t="s">
        <v>185</v>
      </c>
      <c r="K3" s="343"/>
      <c r="R3" s="335"/>
      <c r="S3" s="335"/>
      <c r="T3" s="335"/>
    </row>
    <row r="4" spans="2:20" ht="18.95" customHeight="1">
      <c r="B4" s="290" t="s">
        <v>186</v>
      </c>
      <c r="C4" s="28"/>
      <c r="D4" s="30"/>
      <c r="E4" s="301">
        <v>9389688</v>
      </c>
      <c r="F4" s="342"/>
      <c r="G4" s="478">
        <v>4660426</v>
      </c>
      <c r="H4" s="342"/>
      <c r="I4" s="481">
        <v>4729222</v>
      </c>
      <c r="J4" s="31"/>
      <c r="K4" s="344"/>
      <c r="L4" s="332">
        <f>H4/E4</f>
        <v>0</v>
      </c>
      <c r="M4" s="326"/>
      <c r="N4" s="326"/>
      <c r="O4" s="333"/>
      <c r="P4" s="326"/>
      <c r="Q4" s="326"/>
      <c r="R4" s="336"/>
      <c r="S4" s="336"/>
      <c r="T4" s="337"/>
    </row>
    <row r="5" spans="2:20" ht="18.95" customHeight="1">
      <c r="B5" s="26" t="s">
        <v>153</v>
      </c>
      <c r="C5" s="28"/>
      <c r="D5" s="30"/>
      <c r="E5" s="30">
        <v>10379303</v>
      </c>
      <c r="F5" s="340"/>
      <c r="G5" s="479">
        <v>5477160</v>
      </c>
      <c r="H5" s="340"/>
      <c r="I5" s="482">
        <v>4902102</v>
      </c>
      <c r="J5" s="31"/>
      <c r="K5" s="345"/>
      <c r="L5" s="194"/>
      <c r="M5" s="194"/>
      <c r="N5" s="194"/>
      <c r="O5" s="195"/>
      <c r="P5" s="194"/>
      <c r="Q5" s="194"/>
      <c r="R5" s="336"/>
      <c r="S5" s="336"/>
      <c r="T5" s="337"/>
    </row>
    <row r="6" spans="2:20" ht="18.95" customHeight="1">
      <c r="B6" s="26" t="s">
        <v>187</v>
      </c>
      <c r="C6" s="28"/>
      <c r="D6" s="30"/>
      <c r="E6" s="302">
        <v>1.1053938107421675</v>
      </c>
      <c r="F6" s="340"/>
      <c r="G6" s="480">
        <v>1.1752487862697529</v>
      </c>
      <c r="H6" s="341"/>
      <c r="I6" s="483">
        <v>1.0365556956302748</v>
      </c>
      <c r="J6" s="31"/>
      <c r="K6" s="345"/>
      <c r="L6" s="194"/>
      <c r="M6" s="194"/>
      <c r="N6" s="194"/>
      <c r="O6" s="195"/>
      <c r="P6" s="194"/>
      <c r="Q6" s="194"/>
      <c r="R6" s="336"/>
      <c r="S6" s="336"/>
      <c r="T6" s="336"/>
    </row>
    <row r="7" spans="2:20" ht="7.5" customHeight="1">
      <c r="B7" s="532"/>
      <c r="C7" s="532"/>
      <c r="F7" s="29"/>
      <c r="H7" s="29"/>
      <c r="K7" s="343"/>
      <c r="R7" s="335"/>
      <c r="S7" s="335"/>
      <c r="T7" s="335"/>
    </row>
    <row r="8" spans="2:20" ht="7.5" customHeight="1">
      <c r="B8" s="29"/>
      <c r="C8" s="29"/>
      <c r="F8" s="29"/>
      <c r="H8" s="29"/>
      <c r="K8" s="343"/>
      <c r="R8" s="335"/>
      <c r="S8" s="335"/>
      <c r="T8" s="335"/>
    </row>
    <row r="9" spans="2:20" ht="7.5" customHeight="1">
      <c r="B9" s="29"/>
      <c r="C9" s="29"/>
      <c r="F9" s="29"/>
      <c r="H9" s="29"/>
      <c r="R9" s="335"/>
      <c r="S9" s="335"/>
      <c r="T9" s="335"/>
    </row>
    <row r="10" spans="2:20" ht="7.5" customHeight="1">
      <c r="B10" s="29"/>
      <c r="C10" s="29"/>
      <c r="F10" s="29"/>
      <c r="H10" s="29"/>
      <c r="R10" s="335"/>
      <c r="S10" s="335"/>
      <c r="T10" s="335"/>
    </row>
    <row r="11" spans="2:20" ht="7.5" customHeight="1">
      <c r="B11" s="29"/>
      <c r="C11" s="29"/>
      <c r="F11" s="29"/>
      <c r="H11" s="29"/>
      <c r="R11" s="335"/>
      <c r="S11" s="335"/>
      <c r="T11" s="335"/>
    </row>
    <row r="12" spans="2:20" ht="7.5" customHeight="1">
      <c r="B12" s="29"/>
      <c r="C12" s="29"/>
      <c r="F12" s="29"/>
      <c r="H12" s="29"/>
      <c r="R12" s="335"/>
      <c r="S12" s="335"/>
      <c r="T12" s="335"/>
    </row>
    <row r="13" spans="2:20" ht="7.5" customHeight="1">
      <c r="B13" s="29"/>
      <c r="C13" s="29"/>
      <c r="F13" s="29"/>
      <c r="H13" s="29"/>
      <c r="R13" s="335"/>
      <c r="S13" s="335"/>
      <c r="T13" s="335"/>
    </row>
    <row r="14" spans="2:20" ht="7.5" customHeight="1">
      <c r="B14" s="29"/>
      <c r="C14" s="29"/>
      <c r="F14" s="29"/>
      <c r="H14" s="29"/>
      <c r="R14" s="335"/>
      <c r="S14" s="335"/>
      <c r="T14" s="335"/>
    </row>
    <row r="15" spans="2:20" ht="7.5" customHeight="1">
      <c r="B15" s="29"/>
      <c r="C15" s="29"/>
      <c r="F15" s="29"/>
      <c r="H15" s="29"/>
      <c r="R15" s="335"/>
      <c r="S15" s="335"/>
      <c r="T15" s="335"/>
    </row>
    <row r="16" spans="2:20" ht="7.5" customHeight="1">
      <c r="B16" s="29"/>
      <c r="C16" s="29"/>
      <c r="F16" s="29"/>
      <c r="H16" s="29"/>
      <c r="R16" s="335"/>
      <c r="S16" s="335"/>
      <c r="T16" s="335"/>
    </row>
    <row r="17" spans="1:20" s="304" customFormat="1" ht="15.95" customHeight="1">
      <c r="B17" s="322" t="s">
        <v>193</v>
      </c>
      <c r="C17" s="318"/>
      <c r="D17" s="319"/>
      <c r="E17" s="320" t="s">
        <v>192</v>
      </c>
      <c r="F17" s="321"/>
      <c r="G17" s="485" t="s">
        <v>184</v>
      </c>
      <c r="H17" s="484"/>
      <c r="I17" s="486" t="s">
        <v>185</v>
      </c>
      <c r="L17" s="310"/>
      <c r="M17" s="310"/>
      <c r="N17" s="310"/>
      <c r="O17" s="311"/>
      <c r="P17" s="310"/>
      <c r="Q17" s="310"/>
      <c r="R17" s="338"/>
      <c r="S17" s="338"/>
      <c r="T17" s="338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5"/>
      <c r="S18" s="335"/>
      <c r="T18" s="335"/>
    </row>
    <row r="19" spans="1:20" ht="20.100000000000001" customHeight="1">
      <c r="B19" s="26" t="s">
        <v>49</v>
      </c>
      <c r="C19" s="28"/>
      <c r="D19" s="30"/>
      <c r="E19" s="30">
        <v>6498583</v>
      </c>
      <c r="F19" s="29"/>
      <c r="G19" s="479">
        <v>2654156</v>
      </c>
      <c r="H19" s="29"/>
      <c r="I19" s="482">
        <v>3844408</v>
      </c>
      <c r="K19" s="34"/>
      <c r="R19" s="335"/>
      <c r="S19" s="335"/>
      <c r="T19" s="335"/>
    </row>
    <row r="20" spans="1:20" ht="20.100000000000001" customHeight="1">
      <c r="B20" s="26" t="s">
        <v>50</v>
      </c>
      <c r="C20" s="28"/>
      <c r="D20" s="30"/>
      <c r="E20" s="30">
        <v>1489650</v>
      </c>
      <c r="F20" s="29"/>
      <c r="G20" s="479">
        <v>1426162</v>
      </c>
      <c r="H20" s="29"/>
      <c r="I20" s="482">
        <v>63481</v>
      </c>
      <c r="K20" s="34"/>
      <c r="R20" s="335"/>
      <c r="S20" s="335"/>
      <c r="T20" s="335"/>
    </row>
    <row r="21" spans="1:20" ht="20.100000000000001" customHeight="1">
      <c r="B21" s="26" t="s">
        <v>48</v>
      </c>
      <c r="E21" s="30">
        <v>1034185</v>
      </c>
      <c r="F21" s="30"/>
      <c r="G21" s="479">
        <v>397214</v>
      </c>
      <c r="I21" s="482">
        <v>636971</v>
      </c>
      <c r="K21" s="34"/>
    </row>
    <row r="22" spans="1:20" ht="20.100000000000001" customHeight="1">
      <c r="B22" s="26" t="s">
        <v>104</v>
      </c>
      <c r="C22" s="28"/>
      <c r="D22" s="30"/>
      <c r="E22" s="30">
        <v>321121</v>
      </c>
      <c r="F22" s="29"/>
      <c r="G22" s="479">
        <v>153111</v>
      </c>
      <c r="H22" s="29"/>
      <c r="I22" s="482">
        <v>167996</v>
      </c>
      <c r="K22" s="34"/>
    </row>
    <row r="23" spans="1:20" ht="20.100000000000001" customHeight="1">
      <c r="B23" s="26" t="s">
        <v>105</v>
      </c>
      <c r="C23" s="28"/>
      <c r="D23" s="30"/>
      <c r="E23" s="30">
        <v>46149</v>
      </c>
      <c r="F23" s="29"/>
      <c r="G23" s="479">
        <v>29783</v>
      </c>
      <c r="H23" s="29"/>
      <c r="I23" s="482">
        <v>16366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4" customFormat="1" ht="24" hidden="1" customHeight="1">
      <c r="B25" s="305" t="s">
        <v>45</v>
      </c>
      <c r="C25" s="306"/>
      <c r="D25" s="306"/>
      <c r="E25" s="306">
        <f>SUM(E19:E24)</f>
        <v>9389688</v>
      </c>
      <c r="F25" s="309"/>
      <c r="G25" s="306">
        <f>SUM(G19:G24)</f>
        <v>4660426</v>
      </c>
      <c r="H25" s="306">
        <f>SUM(H19:H24)</f>
        <v>0</v>
      </c>
      <c r="I25" s="306">
        <f>SUM(I19:I24)</f>
        <v>4729222</v>
      </c>
      <c r="K25" s="307"/>
      <c r="S25" s="328"/>
    </row>
    <row r="26" spans="1:20" ht="9.9499999999999993" customHeight="1">
      <c r="B26" s="532"/>
      <c r="C26" s="532"/>
      <c r="F26" s="29"/>
      <c r="H26" s="29"/>
    </row>
    <row r="27" spans="1:20" ht="50.1" customHeight="1">
      <c r="B27" s="532"/>
      <c r="C27" s="532"/>
      <c r="D27" s="26" t="s">
        <v>124</v>
      </c>
      <c r="E27" s="30"/>
      <c r="F27" s="30"/>
      <c r="G27" s="30"/>
      <c r="H27" s="30"/>
      <c r="I27" s="30"/>
    </row>
    <row r="28" spans="1:20" s="304" customFormat="1" ht="18.75" customHeight="1">
      <c r="C28" s="309"/>
      <c r="D28" s="309"/>
      <c r="E28" s="309"/>
      <c r="F28" s="308"/>
      <c r="G28" s="309"/>
      <c r="H28" s="308"/>
      <c r="I28" s="309"/>
      <c r="L28" s="310"/>
      <c r="M28" s="310"/>
      <c r="N28" s="310"/>
      <c r="O28" s="311"/>
      <c r="P28" s="310"/>
      <c r="Q28" s="310"/>
      <c r="R28" s="310"/>
      <c r="S28" s="327"/>
      <c r="T28" s="310"/>
    </row>
    <row r="29" spans="1:20">
      <c r="D29" s="31"/>
    </row>
    <row r="30" spans="1:20" s="118" customFormat="1" ht="15.95" customHeight="1">
      <c r="A30" s="213"/>
      <c r="B30" s="322" t="s">
        <v>188</v>
      </c>
      <c r="C30" s="318"/>
      <c r="D30" s="323"/>
      <c r="E30" s="320" t="s">
        <v>192</v>
      </c>
      <c r="F30" s="321"/>
      <c r="G30" s="485" t="s">
        <v>184</v>
      </c>
      <c r="H30" s="484"/>
      <c r="I30" s="486" t="s">
        <v>185</v>
      </c>
      <c r="L30" s="114"/>
      <c r="M30" s="451"/>
      <c r="N30" s="451"/>
      <c r="O30" s="114"/>
      <c r="S30" s="329"/>
    </row>
    <row r="31" spans="1:20" s="124" customFormat="1" ht="24.95" customHeight="1">
      <c r="C31" s="316" t="s">
        <v>52</v>
      </c>
      <c r="D31"/>
      <c r="E31" s="312">
        <v>1548829</v>
      </c>
      <c r="F31" s="312"/>
      <c r="G31" s="487">
        <v>762705</v>
      </c>
      <c r="H31" s="312"/>
      <c r="I31" s="488">
        <v>786121</v>
      </c>
      <c r="K31" s="324"/>
      <c r="L31" s="452"/>
      <c r="M31" s="125"/>
      <c r="N31" s="453"/>
      <c r="O31" s="123"/>
      <c r="S31" s="329"/>
    </row>
    <row r="32" spans="1:20" s="124" customFormat="1" ht="24.95" customHeight="1">
      <c r="C32" s="315" t="s">
        <v>61</v>
      </c>
      <c r="D32"/>
      <c r="E32" s="312">
        <v>288807</v>
      </c>
      <c r="F32" s="312"/>
      <c r="G32" s="487">
        <v>141248</v>
      </c>
      <c r="H32" s="312"/>
      <c r="I32" s="488">
        <v>147559</v>
      </c>
      <c r="L32" s="452"/>
      <c r="M32" s="123"/>
      <c r="N32" s="452"/>
      <c r="O32" s="123"/>
      <c r="S32" s="329"/>
    </row>
    <row r="33" spans="3:19" s="124" customFormat="1" ht="24.95" customHeight="1">
      <c r="C33" s="315" t="s">
        <v>65</v>
      </c>
      <c r="D33"/>
      <c r="E33" s="312">
        <v>273128</v>
      </c>
      <c r="F33" s="312"/>
      <c r="G33" s="487">
        <v>131303</v>
      </c>
      <c r="H33" s="312"/>
      <c r="I33" s="488">
        <v>141819</v>
      </c>
      <c r="L33" s="453"/>
      <c r="M33" s="125"/>
      <c r="N33" s="453"/>
      <c r="O33" s="123"/>
      <c r="S33" s="330">
        <v>1467756</v>
      </c>
    </row>
    <row r="34" spans="3:19" s="124" customFormat="1" ht="24.95" customHeight="1">
      <c r="C34" s="315" t="s">
        <v>205</v>
      </c>
      <c r="D34"/>
      <c r="E34" s="312">
        <v>190109</v>
      </c>
      <c r="F34" s="312"/>
      <c r="G34" s="487">
        <v>97565</v>
      </c>
      <c r="H34" s="312"/>
      <c r="I34" s="488">
        <v>92544</v>
      </c>
      <c r="L34" s="452"/>
      <c r="M34" s="123"/>
      <c r="N34" s="452"/>
      <c r="O34" s="123"/>
      <c r="S34" s="330">
        <v>280326</v>
      </c>
    </row>
    <row r="35" spans="3:19" s="124" customFormat="1" ht="24.95" customHeight="1">
      <c r="C35" s="315" t="s">
        <v>66</v>
      </c>
      <c r="D35"/>
      <c r="E35" s="312">
        <v>348051</v>
      </c>
      <c r="F35" s="312"/>
      <c r="G35" s="487">
        <v>169125</v>
      </c>
      <c r="H35" s="312"/>
      <c r="I35" s="488">
        <v>178924</v>
      </c>
      <c r="L35" s="453"/>
      <c r="M35" s="125"/>
      <c r="N35" s="453"/>
      <c r="O35" s="123"/>
      <c r="S35" s="330">
        <v>270289</v>
      </c>
    </row>
    <row r="36" spans="3:19" s="124" customFormat="1" ht="24.95" customHeight="1">
      <c r="C36" s="315" t="s">
        <v>69</v>
      </c>
      <c r="D36"/>
      <c r="E36" s="312">
        <v>134386</v>
      </c>
      <c r="F36" s="312"/>
      <c r="G36" s="487">
        <v>65053</v>
      </c>
      <c r="H36" s="312"/>
      <c r="I36" s="488">
        <v>69332</v>
      </c>
      <c r="K36" s="126"/>
      <c r="L36" s="453"/>
      <c r="M36" s="123"/>
      <c r="N36" s="452"/>
      <c r="O36" s="123"/>
      <c r="S36" s="330">
        <v>178292</v>
      </c>
    </row>
    <row r="37" spans="3:19" s="124" customFormat="1" ht="24.95" customHeight="1">
      <c r="C37" s="315" t="s">
        <v>70</v>
      </c>
      <c r="D37"/>
      <c r="E37" s="312">
        <v>581317</v>
      </c>
      <c r="F37" s="312"/>
      <c r="G37" s="487">
        <v>272086</v>
      </c>
      <c r="H37" s="312"/>
      <c r="I37" s="488">
        <v>309231</v>
      </c>
      <c r="K37" s="126"/>
      <c r="L37" s="453"/>
      <c r="M37" s="123"/>
      <c r="N37" s="452"/>
      <c r="O37" s="123"/>
      <c r="S37" s="330">
        <v>322017</v>
      </c>
    </row>
    <row r="38" spans="3:19" s="126" customFormat="1" ht="24.95" customHeight="1">
      <c r="C38" s="315" t="s">
        <v>80</v>
      </c>
      <c r="D38"/>
      <c r="E38" s="312">
        <v>380089</v>
      </c>
      <c r="F38" s="312"/>
      <c r="G38" s="487">
        <v>168250</v>
      </c>
      <c r="H38" s="312"/>
      <c r="I38" s="488">
        <v>211838</v>
      </c>
      <c r="L38" s="453"/>
      <c r="M38" s="123"/>
      <c r="N38" s="452"/>
      <c r="O38" s="125"/>
      <c r="S38" s="330">
        <v>129473</v>
      </c>
    </row>
    <row r="39" spans="3:19" s="126" customFormat="1" ht="24.95" customHeight="1">
      <c r="C39" s="315" t="s">
        <v>86</v>
      </c>
      <c r="D39"/>
      <c r="E39" s="312">
        <v>1592470</v>
      </c>
      <c r="F39" s="312"/>
      <c r="G39" s="487">
        <v>829084</v>
      </c>
      <c r="H39" s="312"/>
      <c r="I39" s="488">
        <v>763378</v>
      </c>
      <c r="L39" s="453"/>
      <c r="M39" s="125"/>
      <c r="N39" s="453"/>
      <c r="O39" s="125"/>
      <c r="S39" s="330">
        <v>565026</v>
      </c>
    </row>
    <row r="40" spans="3:19" s="126" customFormat="1" ht="24.95" customHeight="1">
      <c r="C40" s="315" t="s">
        <v>89</v>
      </c>
      <c r="D40"/>
      <c r="E40" s="312">
        <v>961170</v>
      </c>
      <c r="F40" s="312"/>
      <c r="G40" s="487">
        <v>477266</v>
      </c>
      <c r="H40" s="312"/>
      <c r="I40" s="488">
        <v>483900</v>
      </c>
      <c r="L40" s="453"/>
      <c r="M40" s="125"/>
      <c r="N40" s="453"/>
      <c r="O40" s="125"/>
      <c r="S40" s="330">
        <v>360756</v>
      </c>
    </row>
    <row r="41" spans="3:19" s="126" customFormat="1" ht="24.95" customHeight="1">
      <c r="C41" s="315" t="s">
        <v>91</v>
      </c>
      <c r="D41"/>
      <c r="E41" s="312">
        <v>227683</v>
      </c>
      <c r="F41" s="312"/>
      <c r="G41" s="487">
        <v>105385</v>
      </c>
      <c r="H41" s="312"/>
      <c r="I41" s="488">
        <v>122298</v>
      </c>
      <c r="L41" s="453"/>
      <c r="M41" s="125"/>
      <c r="N41" s="453"/>
      <c r="O41" s="125"/>
      <c r="S41" s="330">
        <v>1542221</v>
      </c>
    </row>
    <row r="42" spans="3:19" s="126" customFormat="1" ht="24.95" customHeight="1">
      <c r="C42" s="315" t="s">
        <v>94</v>
      </c>
      <c r="D42"/>
      <c r="E42" s="312">
        <v>696662</v>
      </c>
      <c r="F42" s="312"/>
      <c r="G42" s="487">
        <v>353512</v>
      </c>
      <c r="H42" s="312"/>
      <c r="I42" s="488">
        <v>343148</v>
      </c>
      <c r="L42" s="452"/>
      <c r="M42" s="125"/>
      <c r="N42" s="453"/>
      <c r="O42" s="125"/>
      <c r="S42" s="330">
        <v>917315</v>
      </c>
    </row>
    <row r="43" spans="3:19" s="126" customFormat="1" ht="24.95" customHeight="1">
      <c r="C43" s="315" t="s">
        <v>97</v>
      </c>
      <c r="D43"/>
      <c r="E43" s="312">
        <v>1174123</v>
      </c>
      <c r="F43" s="312"/>
      <c r="G43" s="487">
        <v>603354</v>
      </c>
      <c r="H43" s="312"/>
      <c r="I43" s="488">
        <v>570758</v>
      </c>
      <c r="L43" s="452"/>
      <c r="M43" s="125"/>
      <c r="N43" s="453"/>
      <c r="O43" s="125"/>
      <c r="S43" s="330">
        <v>217095</v>
      </c>
    </row>
    <row r="44" spans="3:19" s="126" customFormat="1" ht="24.95" customHeight="1">
      <c r="C44" s="315" t="s">
        <v>98</v>
      </c>
      <c r="D44"/>
      <c r="E44" s="312">
        <v>243740</v>
      </c>
      <c r="F44" s="312"/>
      <c r="G44" s="487">
        <v>117678</v>
      </c>
      <c r="H44" s="312"/>
      <c r="I44" s="488">
        <v>126062</v>
      </c>
      <c r="L44" s="453"/>
      <c r="M44" s="125"/>
      <c r="N44" s="453"/>
      <c r="O44" s="125"/>
      <c r="S44" s="330">
        <v>679402</v>
      </c>
    </row>
    <row r="45" spans="3:19" s="126" customFormat="1" ht="24.95" customHeight="1">
      <c r="C45" s="315" t="s">
        <v>99</v>
      </c>
      <c r="D45"/>
      <c r="E45" s="312">
        <v>134744</v>
      </c>
      <c r="F45" s="312"/>
      <c r="G45" s="487">
        <v>65168</v>
      </c>
      <c r="H45" s="312"/>
      <c r="I45" s="488">
        <v>69576</v>
      </c>
      <c r="L45" s="452"/>
      <c r="M45" s="125"/>
      <c r="N45" s="453"/>
      <c r="O45" s="125"/>
      <c r="S45" s="330">
        <v>1105001</v>
      </c>
    </row>
    <row r="46" spans="3:19" s="126" customFormat="1" ht="24.95" customHeight="1">
      <c r="C46" s="315" t="s">
        <v>155</v>
      </c>
      <c r="D46"/>
      <c r="E46" s="312">
        <v>528718</v>
      </c>
      <c r="F46" s="312"/>
      <c r="G46" s="487">
        <v>259864</v>
      </c>
      <c r="H46" s="312"/>
      <c r="I46" s="488">
        <v>268853</v>
      </c>
      <c r="L46" s="452"/>
      <c r="M46" s="123"/>
      <c r="N46" s="452"/>
      <c r="O46" s="125"/>
      <c r="S46" s="330">
        <v>230177</v>
      </c>
    </row>
    <row r="47" spans="3:19" s="126" customFormat="1" ht="24.95" customHeight="1">
      <c r="C47" s="315" t="s">
        <v>151</v>
      </c>
      <c r="D47"/>
      <c r="E47" s="312">
        <v>68125</v>
      </c>
      <c r="F47" s="312"/>
      <c r="G47" s="487">
        <v>33059</v>
      </c>
      <c r="H47" s="312"/>
      <c r="I47" s="488">
        <v>35065</v>
      </c>
      <c r="L47" s="453"/>
      <c r="M47" s="125"/>
      <c r="N47" s="453"/>
      <c r="O47" s="125"/>
      <c r="S47" s="330">
        <v>129080</v>
      </c>
    </row>
    <row r="48" spans="3:19" s="126" customFormat="1" ht="24.95" customHeight="1">
      <c r="C48" s="315" t="s">
        <v>189</v>
      </c>
      <c r="D48"/>
      <c r="E48" s="312">
        <v>8909</v>
      </c>
      <c r="F48" s="312"/>
      <c r="G48" s="487">
        <v>4495</v>
      </c>
      <c r="H48" s="312"/>
      <c r="I48" s="488">
        <v>4414</v>
      </c>
      <c r="L48" s="453"/>
      <c r="M48" s="125"/>
      <c r="N48" s="453"/>
      <c r="O48" s="125"/>
      <c r="S48" s="330">
        <v>514162</v>
      </c>
    </row>
    <row r="49" spans="2:19" s="126" customFormat="1" ht="24.95" customHeight="1">
      <c r="C49" s="315" t="s">
        <v>190</v>
      </c>
      <c r="D49"/>
      <c r="E49" s="312">
        <v>8628</v>
      </c>
      <c r="F49" s="312"/>
      <c r="G49" s="487">
        <v>4226</v>
      </c>
      <c r="H49" s="312"/>
      <c r="I49" s="488">
        <v>4402</v>
      </c>
      <c r="K49" s="118"/>
      <c r="L49" s="453"/>
      <c r="M49" s="123"/>
      <c r="N49" s="452"/>
      <c r="O49" s="125"/>
      <c r="S49" s="330">
        <v>65074</v>
      </c>
    </row>
    <row r="50" spans="2:19" s="126" customFormat="1" ht="17.25" customHeight="1">
      <c r="B50" s="313"/>
      <c r="C50" s="313"/>
      <c r="D50"/>
      <c r="E50" s="312"/>
      <c r="F50" s="312"/>
      <c r="G50" s="312"/>
      <c r="H50" s="312"/>
      <c r="I50" s="312"/>
      <c r="L50" s="125"/>
      <c r="M50" s="125"/>
      <c r="N50" s="125"/>
      <c r="O50" s="125"/>
      <c r="S50" s="330">
        <v>8388</v>
      </c>
    </row>
    <row r="51" spans="2:19" s="118" customFormat="1" ht="18.600000000000001" customHeight="1">
      <c r="C51" s="317" t="s">
        <v>45</v>
      </c>
      <c r="E51" s="314">
        <f>$E$4</f>
        <v>9389688</v>
      </c>
      <c r="F51" s="346">
        <v>0.4922996311893304</v>
      </c>
      <c r="G51" s="489">
        <f>$G$4</f>
        <v>4660426</v>
      </c>
      <c r="H51" s="346">
        <v>0.50770502733165346</v>
      </c>
      <c r="I51" s="490">
        <f>$I$4</f>
        <v>4729222</v>
      </c>
      <c r="S51" s="330">
        <v>7802</v>
      </c>
    </row>
    <row r="52" spans="2:19">
      <c r="E52" s="30"/>
      <c r="F52" s="30"/>
      <c r="G52" s="30"/>
      <c r="H52" s="30"/>
      <c r="I52" s="30"/>
      <c r="S52" s="325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30"/>
      <c r="F54" s="30"/>
      <c r="G54" s="30"/>
      <c r="H54" s="30"/>
      <c r="I54" s="30"/>
    </row>
    <row r="55" spans="2:19" ht="18">
      <c r="B55" s="331" t="s">
        <v>194</v>
      </c>
    </row>
    <row r="56" spans="2:19" ht="18">
      <c r="B56" s="331" t="s">
        <v>195</v>
      </c>
    </row>
    <row r="61" spans="2:19">
      <c r="E61" s="30"/>
      <c r="F61" s="30"/>
      <c r="G61" s="30"/>
      <c r="H61" s="30"/>
      <c r="I61" s="30"/>
    </row>
    <row r="79" spans="3:4">
      <c r="C79" s="316"/>
      <c r="D79"/>
    </row>
    <row r="80" spans="3:4">
      <c r="C80" s="315"/>
      <c r="D80"/>
    </row>
    <row r="81" spans="3:4">
      <c r="C81" s="315"/>
      <c r="D81"/>
    </row>
    <row r="82" spans="3:4">
      <c r="C82" s="315"/>
      <c r="D82"/>
    </row>
    <row r="83" spans="3:4">
      <c r="C83" s="315"/>
      <c r="D83"/>
    </row>
    <row r="84" spans="3:4">
      <c r="C84" s="315"/>
      <c r="D84"/>
    </row>
    <row r="85" spans="3:4">
      <c r="C85" s="315"/>
      <c r="D85"/>
    </row>
    <row r="86" spans="3:4">
      <c r="C86" s="315"/>
      <c r="D86"/>
    </row>
    <row r="87" spans="3:4">
      <c r="C87" s="315"/>
      <c r="D87"/>
    </row>
    <row r="88" spans="3:4">
      <c r="C88" s="315"/>
      <c r="D88"/>
    </row>
    <row r="89" spans="3:4">
      <c r="C89" s="315"/>
      <c r="D89"/>
    </row>
    <row r="90" spans="3:4">
      <c r="C90" s="315"/>
      <c r="D90"/>
    </row>
    <row r="91" spans="3:4">
      <c r="C91" s="315"/>
      <c r="D91"/>
    </row>
    <row r="92" spans="3:4">
      <c r="C92" s="315"/>
      <c r="D92"/>
    </row>
    <row r="93" spans="3:4">
      <c r="C93" s="315"/>
      <c r="D93"/>
    </row>
    <row r="94" spans="3:4">
      <c r="C94" s="315"/>
      <c r="D94"/>
    </row>
    <row r="95" spans="3:4">
      <c r="C95" s="315"/>
      <c r="D95"/>
    </row>
    <row r="96" spans="3:4">
      <c r="C96" s="315"/>
      <c r="D96"/>
    </row>
    <row r="97" spans="3:4">
      <c r="C97" s="315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topLeftCell="A4" zoomScaleNormal="100" workbookViewId="0">
      <selection activeCell="H11" sqref="H11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300"/>
    </row>
    <row r="55" spans="1:14" ht="17.25">
      <c r="B55" s="419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L20" sqref="L20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30" t="s">
        <v>156</v>
      </c>
      <c r="C7" s="530"/>
      <c r="D7" s="530"/>
      <c r="E7" s="530"/>
      <c r="F7" s="530"/>
      <c r="G7" s="530"/>
      <c r="H7" s="530"/>
      <c r="I7" s="530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171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07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G48" sqref="G48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230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39" t="s">
        <v>130</v>
      </c>
      <c r="C4" s="539"/>
      <c r="D4" s="272"/>
      <c r="E4" s="534" t="s">
        <v>131</v>
      </c>
      <c r="F4" s="534"/>
      <c r="G4" s="534"/>
      <c r="H4" s="534"/>
      <c r="I4" s="534"/>
      <c r="J4" s="272"/>
      <c r="K4" s="534" t="s">
        <v>49</v>
      </c>
      <c r="L4" s="534"/>
      <c r="M4" s="534"/>
      <c r="N4" s="534"/>
      <c r="O4" s="534"/>
      <c r="P4" s="272"/>
      <c r="Q4" s="534" t="s">
        <v>50</v>
      </c>
      <c r="R4" s="534"/>
      <c r="S4" s="534"/>
      <c r="T4" s="534"/>
      <c r="U4" s="534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</row>
    <row r="7" spans="2:40" ht="9.9499999999999993" customHeight="1">
      <c r="L7" s="279"/>
      <c r="N7" s="279"/>
      <c r="R7" s="279"/>
      <c r="T7" s="279"/>
    </row>
    <row r="8" spans="2:40" ht="18.95" customHeight="1">
      <c r="B8" s="26" t="s">
        <v>135</v>
      </c>
      <c r="C8" s="28"/>
      <c r="D8" s="29"/>
      <c r="E8" s="30">
        <v>801059</v>
      </c>
      <c r="F8" s="30"/>
      <c r="G8" s="30">
        <v>985711.84378000011</v>
      </c>
      <c r="H8" s="30"/>
      <c r="I8" s="31">
        <v>1230.5109159000774</v>
      </c>
      <c r="J8" s="29"/>
      <c r="K8" s="30">
        <v>4924056</v>
      </c>
      <c r="L8" s="32"/>
      <c r="M8" s="30">
        <v>8211053.2061699964</v>
      </c>
      <c r="N8" s="32"/>
      <c r="O8" s="31">
        <v>1667.5385507739952</v>
      </c>
      <c r="P8" s="29"/>
      <c r="Q8" s="30">
        <v>1750776</v>
      </c>
      <c r="R8" s="32"/>
      <c r="S8" s="30">
        <v>1740570.658090001</v>
      </c>
      <c r="T8" s="32"/>
      <c r="U8" s="31">
        <v>994.17096081394811</v>
      </c>
      <c r="V8" s="31"/>
      <c r="W8" s="31"/>
      <c r="X8" s="194"/>
      <c r="Y8" s="194"/>
      <c r="Z8" s="194"/>
      <c r="AA8" s="194"/>
      <c r="AB8" s="195"/>
      <c r="AC8" s="194"/>
      <c r="AD8" s="194"/>
      <c r="AE8" s="194"/>
      <c r="AF8" s="194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122865</v>
      </c>
      <c r="F9" s="30"/>
      <c r="G9" s="30">
        <v>114534.48398</v>
      </c>
      <c r="H9" s="30"/>
      <c r="I9" s="31">
        <v>932.19781044235549</v>
      </c>
      <c r="J9" s="29"/>
      <c r="K9" s="30">
        <v>1349831</v>
      </c>
      <c r="L9" s="32"/>
      <c r="M9" s="30">
        <v>1364599.8725499997</v>
      </c>
      <c r="N9" s="32"/>
      <c r="O9" s="31">
        <v>1010.9412752781642</v>
      </c>
      <c r="P9" s="29"/>
      <c r="Q9" s="30">
        <v>465214</v>
      </c>
      <c r="R9" s="32"/>
      <c r="S9" s="30">
        <v>317640.06179999979</v>
      </c>
      <c r="T9" s="32"/>
      <c r="U9" s="31">
        <v>682.78268022888346</v>
      </c>
      <c r="V9" s="31"/>
      <c r="W9" s="31"/>
      <c r="X9" s="194"/>
      <c r="Y9" s="194"/>
      <c r="Z9" s="194"/>
      <c r="AA9" s="194"/>
      <c r="AB9" s="195"/>
      <c r="AC9" s="194"/>
      <c r="AD9" s="194"/>
      <c r="AE9" s="194"/>
      <c r="AF9" s="194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7045</v>
      </c>
      <c r="F10" s="30"/>
      <c r="G10" s="30">
        <v>8763.1066699999992</v>
      </c>
      <c r="H10" s="30"/>
      <c r="I10" s="31">
        <v>1243.8760354861604</v>
      </c>
      <c r="J10" s="29"/>
      <c r="K10" s="30">
        <v>63409</v>
      </c>
      <c r="L10" s="32"/>
      <c r="M10" s="30">
        <v>106004.00781000005</v>
      </c>
      <c r="N10" s="32"/>
      <c r="O10" s="31">
        <v>1671.7501901938217</v>
      </c>
      <c r="P10" s="29"/>
      <c r="Q10" s="30">
        <v>38774</v>
      </c>
      <c r="R10" s="32"/>
      <c r="S10" s="30">
        <v>35988.045729999991</v>
      </c>
      <c r="T10" s="32"/>
      <c r="U10" s="31">
        <v>928.14890725744033</v>
      </c>
      <c r="V10" s="31"/>
      <c r="W10" s="31"/>
      <c r="X10" s="194"/>
      <c r="Y10" s="194"/>
      <c r="Z10" s="194"/>
      <c r="AA10" s="194"/>
      <c r="AB10" s="195"/>
      <c r="AC10" s="194"/>
      <c r="AD10" s="194"/>
      <c r="AE10" s="194"/>
      <c r="AF10" s="194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1638</v>
      </c>
      <c r="F11" s="30"/>
      <c r="G11" s="30">
        <v>3336.7190900000005</v>
      </c>
      <c r="H11" s="30"/>
      <c r="I11" s="31">
        <v>2037.0690415140416</v>
      </c>
      <c r="J11" s="29"/>
      <c r="K11" s="30">
        <v>33737</v>
      </c>
      <c r="L11" s="32"/>
      <c r="M11" s="30">
        <v>98096.303109999993</v>
      </c>
      <c r="N11" s="32"/>
      <c r="O11" s="31">
        <v>2907.6771233363961</v>
      </c>
      <c r="P11" s="29"/>
      <c r="Q11" s="30">
        <v>19035</v>
      </c>
      <c r="R11" s="32"/>
      <c r="S11" s="30">
        <v>26780.490089999992</v>
      </c>
      <c r="T11" s="32"/>
      <c r="U11" s="31">
        <v>1406.9078061465716</v>
      </c>
      <c r="V11" s="31"/>
      <c r="W11" s="31"/>
      <c r="X11" s="194"/>
      <c r="Y11" s="194"/>
      <c r="Z11" s="194"/>
      <c r="AA11" s="194"/>
      <c r="AB11" s="195"/>
      <c r="AC11" s="194"/>
      <c r="AD11" s="194"/>
      <c r="AE11" s="194"/>
      <c r="AF11" s="194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91457</v>
      </c>
      <c r="F12" s="30"/>
      <c r="G12" s="30">
        <v>126657.23862000002</v>
      </c>
      <c r="H12" s="30"/>
      <c r="I12" s="31">
        <v>1384.8829353685342</v>
      </c>
      <c r="J12" s="29"/>
      <c r="K12" s="30">
        <v>52604</v>
      </c>
      <c r="L12" s="32"/>
      <c r="M12" s="30">
        <v>82628.602970000065</v>
      </c>
      <c r="N12" s="32"/>
      <c r="O12" s="31">
        <v>1570.7665380959634</v>
      </c>
      <c r="P12" s="29"/>
      <c r="Q12" s="30">
        <v>49046</v>
      </c>
      <c r="R12" s="32"/>
      <c r="S12" s="30">
        <v>55463.913520000002</v>
      </c>
      <c r="T12" s="32"/>
      <c r="U12" s="31">
        <v>1130.8549834848918</v>
      </c>
      <c r="V12" s="31"/>
      <c r="W12" s="31"/>
      <c r="X12" s="194"/>
      <c r="Y12" s="194"/>
      <c r="Z12" s="194"/>
      <c r="AA12" s="194"/>
      <c r="AB12" s="195"/>
      <c r="AC12" s="194"/>
      <c r="AD12" s="194"/>
      <c r="AE12" s="194"/>
      <c r="AF12" s="194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12349</v>
      </c>
      <c r="F13" s="30"/>
      <c r="G13" s="30">
        <v>16416.582060000001</v>
      </c>
      <c r="H13" s="30"/>
      <c r="I13" s="31">
        <v>1329.3855421491621</v>
      </c>
      <c r="J13" s="29"/>
      <c r="K13" s="30">
        <v>9727</v>
      </c>
      <c r="L13" s="32"/>
      <c r="M13" s="30">
        <v>19101.510889999994</v>
      </c>
      <c r="N13" s="32"/>
      <c r="O13" s="31">
        <v>1963.7617857510018</v>
      </c>
      <c r="P13" s="29"/>
      <c r="Q13" s="30">
        <v>8265</v>
      </c>
      <c r="R13" s="32"/>
      <c r="S13" s="30">
        <v>12554.862549999998</v>
      </c>
      <c r="T13" s="32"/>
      <c r="U13" s="31">
        <v>1519.0396309739865</v>
      </c>
      <c r="V13" s="31"/>
      <c r="W13" s="31"/>
      <c r="X13" s="194"/>
      <c r="Y13" s="194"/>
      <c r="Z13" s="194"/>
      <c r="AA13" s="194"/>
      <c r="AB13" s="195"/>
      <c r="AC13" s="194"/>
      <c r="AD13" s="194"/>
      <c r="AE13" s="194"/>
      <c r="AF13" s="194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2071</v>
      </c>
      <c r="F14" s="30"/>
      <c r="G14" s="30">
        <v>1088.8218599999998</v>
      </c>
      <c r="H14" s="30"/>
      <c r="I14" s="31">
        <v>525.74691453404148</v>
      </c>
      <c r="J14" s="29"/>
      <c r="K14" s="30">
        <v>174406</v>
      </c>
      <c r="L14" s="32"/>
      <c r="M14" s="30">
        <v>87651.283509999965</v>
      </c>
      <c r="N14" s="32"/>
      <c r="O14" s="31">
        <v>502.57034454089859</v>
      </c>
      <c r="P14" s="29"/>
      <c r="Q14" s="30">
        <v>15749</v>
      </c>
      <c r="R14" s="32"/>
      <c r="S14" s="30">
        <v>8307.4674599999962</v>
      </c>
      <c r="T14" s="32"/>
      <c r="U14" s="31">
        <v>527.49174296780723</v>
      </c>
      <c r="V14" s="31"/>
      <c r="W14" s="31"/>
      <c r="X14" s="194"/>
      <c r="Y14" s="194"/>
      <c r="Z14" s="194"/>
      <c r="AA14" s="194"/>
      <c r="AB14" s="195"/>
      <c r="AC14" s="194"/>
      <c r="AD14" s="194"/>
      <c r="AE14" s="194"/>
      <c r="AF14" s="194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4"/>
      <c r="AD15" s="194"/>
      <c r="AE15" s="194"/>
      <c r="AF15" s="194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1038484</v>
      </c>
      <c r="F16" s="230"/>
      <c r="G16" s="230">
        <v>1256508.7960600015</v>
      </c>
      <c r="H16" s="230"/>
      <c r="I16" s="232">
        <v>1209.9452625750628</v>
      </c>
      <c r="J16" s="231"/>
      <c r="K16" s="230">
        <v>6607770</v>
      </c>
      <c r="L16" s="233"/>
      <c r="M16" s="230">
        <v>9969134.7870100029</v>
      </c>
      <c r="N16" s="233"/>
      <c r="O16" s="232">
        <v>1508.6988177569742</v>
      </c>
      <c r="P16" s="231"/>
      <c r="Q16" s="230">
        <v>2346859</v>
      </c>
      <c r="R16" s="233"/>
      <c r="S16" s="230">
        <v>2197305.4992400007</v>
      </c>
      <c r="T16" s="233"/>
      <c r="U16" s="232">
        <v>936.27503792942002</v>
      </c>
      <c r="X16" s="196"/>
      <c r="Y16" s="196"/>
      <c r="Z16" s="196"/>
      <c r="AA16" s="196"/>
      <c r="AB16" s="197"/>
      <c r="AC16" s="196"/>
      <c r="AD16" s="196"/>
      <c r="AE16" s="196"/>
      <c r="AF16" s="196"/>
      <c r="AG16" s="196"/>
      <c r="AH16" s="197"/>
      <c r="AI16" s="196"/>
      <c r="AJ16" s="196"/>
      <c r="AK16" s="196"/>
      <c r="AL16" s="196"/>
      <c r="AM16" s="196"/>
      <c r="AN16" s="197"/>
    </row>
    <row r="17" spans="2:23" ht="13.9" customHeight="1">
      <c r="B17" s="23"/>
      <c r="C17" s="24"/>
      <c r="D17" s="24"/>
      <c r="E17" s="297"/>
      <c r="F17" s="297"/>
      <c r="G17" s="297"/>
      <c r="H17" s="297"/>
      <c r="I17" s="297"/>
      <c r="J17" s="297"/>
      <c r="K17" s="297"/>
      <c r="L17" s="298"/>
      <c r="M17" s="297"/>
      <c r="N17" s="298"/>
      <c r="O17" s="297"/>
      <c r="P17" s="297"/>
      <c r="Q17" s="297"/>
      <c r="R17" s="298"/>
      <c r="S17" s="297"/>
      <c r="T17" s="298"/>
      <c r="U17" s="297"/>
    </row>
    <row r="18" spans="2:23" ht="50.25" customHeight="1">
      <c r="B18" s="540"/>
      <c r="C18" s="540"/>
      <c r="D18" s="27"/>
    </row>
    <row r="19" spans="2:23" ht="9.9499999999999993" customHeight="1">
      <c r="B19" s="540"/>
      <c r="C19" s="540"/>
      <c r="D19" s="27"/>
    </row>
    <row r="20" spans="2:23" ht="27.95" customHeight="1">
      <c r="B20" s="539" t="s">
        <v>130</v>
      </c>
      <c r="C20" s="539"/>
      <c r="D20" s="272"/>
      <c r="E20" s="534" t="s">
        <v>104</v>
      </c>
      <c r="F20" s="534"/>
      <c r="G20" s="534"/>
      <c r="H20" s="534"/>
      <c r="I20" s="534"/>
      <c r="J20" s="299"/>
      <c r="K20" s="534" t="s">
        <v>105</v>
      </c>
      <c r="L20" s="534"/>
      <c r="M20" s="534"/>
      <c r="N20" s="534"/>
      <c r="O20" s="534"/>
      <c r="P20" s="299"/>
      <c r="Q20" s="534" t="s">
        <v>143</v>
      </c>
      <c r="R20" s="534"/>
      <c r="S20" s="534"/>
      <c r="T20" s="534"/>
      <c r="U20" s="534"/>
    </row>
    <row r="21" spans="2:23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23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23" ht="9.9499999999999993" customHeight="1">
      <c r="B23" s="531"/>
      <c r="C23" s="531"/>
      <c r="L23" s="279"/>
      <c r="N23" s="279"/>
      <c r="R23" s="280"/>
      <c r="T23" s="280"/>
    </row>
    <row r="24" spans="2:23" ht="19.5" customHeight="1">
      <c r="B24" s="26" t="s">
        <v>135</v>
      </c>
      <c r="C24" s="28"/>
      <c r="D24" s="29"/>
      <c r="E24" s="30">
        <v>260546</v>
      </c>
      <c r="F24" s="30"/>
      <c r="G24" s="30">
        <v>140852.63892000003</v>
      </c>
      <c r="H24" s="30"/>
      <c r="I24" s="31">
        <v>540.60564706424213</v>
      </c>
      <c r="J24" s="29"/>
      <c r="K24" s="30">
        <v>34226</v>
      </c>
      <c r="L24" s="32"/>
      <c r="M24" s="30">
        <v>27880.635180000005</v>
      </c>
      <c r="N24" s="32"/>
      <c r="O24" s="31">
        <v>814.60396131595871</v>
      </c>
      <c r="P24" s="29"/>
      <c r="Q24" s="30">
        <v>7770663</v>
      </c>
      <c r="R24" s="32"/>
      <c r="S24" s="30">
        <v>11106068.982139966</v>
      </c>
      <c r="T24" s="32"/>
      <c r="U24" s="31">
        <v>1429.2305537043576</v>
      </c>
      <c r="W24" s="34"/>
    </row>
    <row r="25" spans="2:23" ht="27.95" customHeight="1">
      <c r="B25" s="26" t="s">
        <v>136</v>
      </c>
      <c r="C25" s="28"/>
      <c r="D25" s="29"/>
      <c r="E25" s="30">
        <v>61661</v>
      </c>
      <c r="F25" s="30"/>
      <c r="G25" s="30">
        <v>26765.489620000018</v>
      </c>
      <c r="H25" s="30"/>
      <c r="I25" s="31">
        <v>434.07485477043866</v>
      </c>
      <c r="J25" s="29"/>
      <c r="K25" s="30">
        <v>9838</v>
      </c>
      <c r="L25" s="32"/>
      <c r="M25" s="30">
        <v>5921.2468499999986</v>
      </c>
      <c r="N25" s="32"/>
      <c r="O25" s="31">
        <v>601.87506098800554</v>
      </c>
      <c r="P25" s="29"/>
      <c r="Q25" s="30">
        <v>2009409</v>
      </c>
      <c r="R25" s="32"/>
      <c r="S25" s="30">
        <v>1829461.1548000006</v>
      </c>
      <c r="T25" s="32"/>
      <c r="U25" s="31">
        <v>910.44737771155633</v>
      </c>
      <c r="W25" s="34"/>
    </row>
    <row r="26" spans="2:23" ht="27.95" customHeight="1">
      <c r="B26" s="26" t="s">
        <v>137</v>
      </c>
      <c r="C26" s="28"/>
      <c r="D26" s="29"/>
      <c r="E26" s="30">
        <v>4672</v>
      </c>
      <c r="F26" s="30"/>
      <c r="G26" s="30">
        <v>3041.2518599999999</v>
      </c>
      <c r="H26" s="30"/>
      <c r="I26" s="31">
        <v>650.95288099315064</v>
      </c>
      <c r="J26" s="29"/>
      <c r="K26" s="30">
        <v>1307</v>
      </c>
      <c r="L26" s="32"/>
      <c r="M26" s="30">
        <v>1090.3942299999999</v>
      </c>
      <c r="N26" s="32"/>
      <c r="O26" s="31">
        <v>834.27255547054324</v>
      </c>
      <c r="P26" s="29"/>
      <c r="Q26" s="30">
        <v>115207</v>
      </c>
      <c r="R26" s="32"/>
      <c r="S26" s="30">
        <v>154886.80630000005</v>
      </c>
      <c r="T26" s="32"/>
      <c r="U26" s="31">
        <v>1344.4218346107446</v>
      </c>
      <c r="W26" s="34"/>
    </row>
    <row r="27" spans="2:23" ht="27.95" customHeight="1">
      <c r="B27" s="26" t="s">
        <v>138</v>
      </c>
      <c r="C27" s="28"/>
      <c r="D27" s="29"/>
      <c r="E27" s="30">
        <v>1796</v>
      </c>
      <c r="F27" s="30"/>
      <c r="G27" s="30">
        <v>1762.0614900000003</v>
      </c>
      <c r="H27" s="30"/>
      <c r="I27" s="31">
        <v>981.10327951002239</v>
      </c>
      <c r="J27" s="29"/>
      <c r="K27" s="30">
        <v>672</v>
      </c>
      <c r="L27" s="32"/>
      <c r="M27" s="30">
        <v>865.14237999999989</v>
      </c>
      <c r="N27" s="32"/>
      <c r="O27" s="31">
        <v>1287.4142559523807</v>
      </c>
      <c r="P27" s="29"/>
      <c r="Q27" s="30">
        <v>56878</v>
      </c>
      <c r="R27" s="32"/>
      <c r="S27" s="30">
        <v>130840.71616000008</v>
      </c>
      <c r="T27" s="32"/>
      <c r="U27" s="31">
        <v>2300.3747698582947</v>
      </c>
      <c r="W27" s="34"/>
    </row>
    <row r="28" spans="2:23" ht="27.95" customHeight="1">
      <c r="B28" s="26" t="s">
        <v>139</v>
      </c>
      <c r="C28" s="28"/>
      <c r="D28" s="29"/>
      <c r="E28" s="30">
        <v>9884</v>
      </c>
      <c r="F28" s="30"/>
      <c r="G28" s="30">
        <v>5190.0453000000016</v>
      </c>
      <c r="H28" s="30"/>
      <c r="I28" s="31">
        <v>525.09563941724014</v>
      </c>
      <c r="J28" s="29"/>
      <c r="K28" s="30">
        <v>423</v>
      </c>
      <c r="L28" s="32"/>
      <c r="M28" s="30">
        <v>477.08872000000002</v>
      </c>
      <c r="N28" s="32"/>
      <c r="O28" s="31">
        <v>1127.8693144208039</v>
      </c>
      <c r="P28" s="29"/>
      <c r="Q28" s="30">
        <v>203414</v>
      </c>
      <c r="R28" s="32"/>
      <c r="S28" s="30">
        <v>270416.88913000014</v>
      </c>
      <c r="T28" s="32"/>
      <c r="U28" s="31">
        <v>1329.3917288387236</v>
      </c>
      <c r="W28" s="34"/>
    </row>
    <row r="29" spans="2:23" ht="27.95" customHeight="1">
      <c r="B29" s="26" t="s">
        <v>140</v>
      </c>
      <c r="C29" s="28"/>
      <c r="D29" s="29"/>
      <c r="E29" s="30">
        <v>977</v>
      </c>
      <c r="F29" s="30"/>
      <c r="G29" s="30">
        <v>996.25071000000014</v>
      </c>
      <c r="H29" s="30"/>
      <c r="I29" s="31">
        <v>1019.7038996929377</v>
      </c>
      <c r="J29" s="29"/>
      <c r="K29" s="30">
        <v>188</v>
      </c>
      <c r="L29" s="32"/>
      <c r="M29" s="30">
        <v>292.74885</v>
      </c>
      <c r="N29" s="32"/>
      <c r="O29" s="31">
        <v>1557.1747340425532</v>
      </c>
      <c r="P29" s="29"/>
      <c r="Q29" s="30">
        <v>31506</v>
      </c>
      <c r="R29" s="32"/>
      <c r="S29" s="30">
        <v>49361.955060000037</v>
      </c>
      <c r="T29" s="32"/>
      <c r="U29" s="31">
        <v>1566.7477642353849</v>
      </c>
      <c r="W29" s="34"/>
    </row>
    <row r="30" spans="2:23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192226</v>
      </c>
      <c r="R30" s="32"/>
      <c r="S30" s="30">
        <v>97047.572829999946</v>
      </c>
      <c r="T30" s="32"/>
      <c r="U30" s="31">
        <v>504.86184402734256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34" t="s">
        <v>142</v>
      </c>
      <c r="C32" s="230"/>
      <c r="D32" s="231"/>
      <c r="E32" s="230">
        <v>339536</v>
      </c>
      <c r="F32" s="230"/>
      <c r="G32" s="230">
        <v>178607.73790000009</v>
      </c>
      <c r="H32" s="230"/>
      <c r="I32" s="232">
        <v>526.03475890627237</v>
      </c>
      <c r="J32" s="231"/>
      <c r="K32" s="230">
        <v>46654</v>
      </c>
      <c r="L32" s="233"/>
      <c r="M32" s="230">
        <v>36527.25621</v>
      </c>
      <c r="N32" s="233"/>
      <c r="O32" s="232">
        <v>782.93943091696315</v>
      </c>
      <c r="P32" s="231"/>
      <c r="Q32" s="230">
        <v>10379303</v>
      </c>
      <c r="R32" s="233"/>
      <c r="S32" s="230">
        <v>13638084.076420005</v>
      </c>
      <c r="T32" s="233"/>
      <c r="U32" s="232">
        <v>1313.9691630950563</v>
      </c>
      <c r="W32" s="34"/>
    </row>
    <row r="33" spans="2:40" ht="9.9499999999999993" customHeight="1">
      <c r="B33" s="532"/>
      <c r="C33" s="532"/>
      <c r="D33" s="29"/>
      <c r="J33" s="29"/>
      <c r="P33" s="29"/>
    </row>
    <row r="34" spans="2:40" ht="50.1" customHeight="1">
      <c r="B34" s="532"/>
      <c r="C34" s="532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231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33"/>
      <c r="C37" s="533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34" t="s">
        <v>146</v>
      </c>
      <c r="C38" s="535"/>
      <c r="D38" s="282"/>
      <c r="E38" s="534" t="s">
        <v>145</v>
      </c>
      <c r="F38" s="536"/>
      <c r="G38" s="536"/>
      <c r="H38" s="536"/>
      <c r="I38" s="536"/>
      <c r="J38" s="282"/>
      <c r="K38" s="534" t="s">
        <v>142</v>
      </c>
      <c r="L38" s="536"/>
      <c r="M38" s="536"/>
      <c r="N38" s="536"/>
      <c r="O38" s="536"/>
      <c r="P38" s="282"/>
      <c r="Q38" s="537" t="s">
        <v>169</v>
      </c>
      <c r="R38" s="538"/>
      <c r="S38" s="538"/>
      <c r="T38" s="538"/>
      <c r="U38" s="538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34"/>
      <c r="C39" s="535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35" t="s">
        <v>146</v>
      </c>
      <c r="C40" s="535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31"/>
      <c r="C41" s="531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4704</v>
      </c>
      <c r="F42" s="405"/>
      <c r="G42" s="30"/>
      <c r="I42" s="31">
        <v>1128.6542474489797</v>
      </c>
      <c r="K42" s="30">
        <v>5790</v>
      </c>
      <c r="L42" s="30"/>
      <c r="M42" s="30"/>
      <c r="O42" s="31">
        <v>1112.1386649395511</v>
      </c>
      <c r="Q42" s="31">
        <v>81.243523316062166</v>
      </c>
      <c r="R42" s="31"/>
      <c r="S42" s="31"/>
      <c r="T42" s="31"/>
      <c r="U42" s="31">
        <v>101.48502907326996</v>
      </c>
    </row>
    <row r="43" spans="2:40" ht="9.9499999999999993" customHeight="1">
      <c r="E43" s="30"/>
      <c r="F43" s="405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20652</v>
      </c>
      <c r="F44" s="405"/>
      <c r="G44" s="30"/>
      <c r="I44" s="31">
        <v>1753.1511892310673</v>
      </c>
      <c r="K44" s="30">
        <v>25245</v>
      </c>
      <c r="L44" s="30"/>
      <c r="M44" s="30"/>
      <c r="O44" s="31">
        <v>1639.1167328183799</v>
      </c>
      <c r="Q44" s="31">
        <v>81.806298276886508</v>
      </c>
      <c r="R44" s="31"/>
      <c r="S44" s="31"/>
      <c r="T44" s="31"/>
      <c r="U44" s="31">
        <v>106.95706743330054</v>
      </c>
    </row>
    <row r="45" spans="2:40" ht="9.9499999999999993" customHeight="1">
      <c r="B45" s="532"/>
      <c r="C45" s="532"/>
      <c r="D45" s="286"/>
      <c r="E45" s="406"/>
      <c r="F45" s="406"/>
      <c r="G45" s="406"/>
      <c r="H45" s="406"/>
      <c r="I45" s="406"/>
      <c r="J45" s="286"/>
      <c r="K45" s="28"/>
      <c r="L45" s="290"/>
      <c r="M45" s="28"/>
      <c r="N45" s="290"/>
      <c r="O45" s="28"/>
      <c r="P45" s="286"/>
      <c r="R45" s="407"/>
      <c r="T45" s="407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J81" sqref="J81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41" t="s">
        <v>170</v>
      </c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</row>
    <row r="2" spans="1:33" ht="18.95" customHeight="1">
      <c r="B2" s="543" t="s">
        <v>232</v>
      </c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P2" s="7" t="s">
        <v>168</v>
      </c>
      <c r="R2" s="192"/>
    </row>
    <row r="3" spans="1:33" ht="18.95" customHeight="1">
      <c r="B3" s="543" t="s">
        <v>173</v>
      </c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45" t="s">
        <v>0</v>
      </c>
      <c r="C5" s="546" t="s">
        <v>2</v>
      </c>
      <c r="D5" s="546"/>
      <c r="E5" s="546"/>
      <c r="F5" s="546"/>
      <c r="G5" s="546"/>
      <c r="H5" s="546"/>
      <c r="I5" s="546" t="s">
        <v>28</v>
      </c>
      <c r="J5" s="546"/>
      <c r="K5" s="546"/>
      <c r="L5" s="546"/>
      <c r="M5" s="546"/>
      <c r="N5" s="546"/>
    </row>
    <row r="6" spans="1:33" ht="14.25" customHeight="1">
      <c r="A6" s="235"/>
      <c r="B6" s="545"/>
      <c r="C6" s="547" t="s">
        <v>6</v>
      </c>
      <c r="D6" s="547"/>
      <c r="E6" s="548" t="s">
        <v>3</v>
      </c>
      <c r="F6" s="548"/>
      <c r="G6" s="549" t="s">
        <v>4</v>
      </c>
      <c r="H6" s="549"/>
      <c r="I6" s="547" t="s">
        <v>6</v>
      </c>
      <c r="J6" s="547"/>
      <c r="K6" s="548" t="s">
        <v>3</v>
      </c>
      <c r="L6" s="548"/>
      <c r="M6" s="549" t="s">
        <v>4</v>
      </c>
      <c r="N6" s="549"/>
    </row>
    <row r="7" spans="1:33" ht="14.25" customHeight="1">
      <c r="A7" s="235"/>
      <c r="B7" s="545"/>
      <c r="C7" s="442" t="s">
        <v>7</v>
      </c>
      <c r="D7" s="443" t="s">
        <v>8</v>
      </c>
      <c r="E7" s="439" t="s">
        <v>7</v>
      </c>
      <c r="F7" s="440" t="s">
        <v>8</v>
      </c>
      <c r="G7" s="441" t="s">
        <v>7</v>
      </c>
      <c r="H7" s="441" t="s">
        <v>8</v>
      </c>
      <c r="I7" s="442" t="s">
        <v>7</v>
      </c>
      <c r="J7" s="443" t="s">
        <v>8</v>
      </c>
      <c r="K7" s="439" t="s">
        <v>7</v>
      </c>
      <c r="L7" s="440" t="s">
        <v>8</v>
      </c>
      <c r="M7" s="441" t="s">
        <v>7</v>
      </c>
      <c r="N7" s="441" t="s">
        <v>8</v>
      </c>
    </row>
    <row r="8" spans="1:33" ht="14.25" customHeight="1">
      <c r="A8" s="235"/>
      <c r="B8" s="241" t="s">
        <v>6</v>
      </c>
      <c r="C8" s="437">
        <v>10379303</v>
      </c>
      <c r="D8" s="438">
        <v>1313.9691630950558</v>
      </c>
      <c r="E8" s="433">
        <v>4902102</v>
      </c>
      <c r="F8" s="434">
        <v>1572.6313565588814</v>
      </c>
      <c r="G8" s="435">
        <v>5477160</v>
      </c>
      <c r="H8" s="436">
        <v>1082.4683058975813</v>
      </c>
      <c r="I8" s="437">
        <v>1038484</v>
      </c>
      <c r="J8" s="438">
        <v>1209.9452625750616</v>
      </c>
      <c r="K8" s="433">
        <v>639105</v>
      </c>
      <c r="L8" s="434">
        <v>1272.3666205396612</v>
      </c>
      <c r="M8" s="435">
        <v>399379</v>
      </c>
      <c r="N8" s="436">
        <v>1110.0556790417129</v>
      </c>
      <c r="R8" s="191"/>
      <c r="S8" s="190"/>
      <c r="T8" s="191"/>
      <c r="U8" s="190"/>
      <c r="V8" s="191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2182</v>
      </c>
      <c r="D9" s="239">
        <v>368.28018331805686</v>
      </c>
      <c r="E9" s="425">
        <v>1123</v>
      </c>
      <c r="F9" s="426">
        <v>365.64406055209287</v>
      </c>
      <c r="G9" s="427">
        <v>1059</v>
      </c>
      <c r="H9" s="428">
        <v>371.07561850802637</v>
      </c>
      <c r="I9" s="238">
        <v>0</v>
      </c>
      <c r="J9" s="239">
        <v>0</v>
      </c>
      <c r="K9" s="425">
        <v>0</v>
      </c>
      <c r="L9" s="426">
        <v>0</v>
      </c>
      <c r="M9" s="427">
        <v>0</v>
      </c>
      <c r="N9" s="428">
        <v>0</v>
      </c>
      <c r="R9" s="200"/>
      <c r="S9" s="193"/>
      <c r="T9" s="200"/>
      <c r="U9" s="193"/>
      <c r="V9" s="200"/>
      <c r="W9" s="193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10390</v>
      </c>
      <c r="D10" s="239">
        <v>369.47347160731476</v>
      </c>
      <c r="E10" s="425">
        <v>5319</v>
      </c>
      <c r="F10" s="426">
        <v>370.62451400639213</v>
      </c>
      <c r="G10" s="427">
        <v>5071</v>
      </c>
      <c r="H10" s="428">
        <v>368.26613685663585</v>
      </c>
      <c r="I10" s="238">
        <v>0</v>
      </c>
      <c r="J10" s="239">
        <v>0</v>
      </c>
      <c r="K10" s="425">
        <v>0</v>
      </c>
      <c r="L10" s="426">
        <v>0</v>
      </c>
      <c r="M10" s="427">
        <v>0</v>
      </c>
      <c r="N10" s="428">
        <v>0</v>
      </c>
      <c r="P10" s="38">
        <v>0</v>
      </c>
      <c r="R10" s="200"/>
      <c r="S10" s="193"/>
      <c r="T10" s="200"/>
      <c r="U10" s="193"/>
      <c r="V10" s="200"/>
      <c r="W10" s="193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27040</v>
      </c>
      <c r="D11" s="239">
        <v>374.05835798816582</v>
      </c>
      <c r="E11" s="425">
        <v>13710</v>
      </c>
      <c r="F11" s="426">
        <v>374.33466593727246</v>
      </c>
      <c r="G11" s="427">
        <v>13330</v>
      </c>
      <c r="H11" s="428">
        <v>373.77417329332332</v>
      </c>
      <c r="I11" s="238">
        <v>0</v>
      </c>
      <c r="J11" s="239">
        <v>0</v>
      </c>
      <c r="K11" s="425">
        <v>0</v>
      </c>
      <c r="L11" s="426">
        <v>0</v>
      </c>
      <c r="M11" s="427">
        <v>0</v>
      </c>
      <c r="N11" s="428">
        <v>0</v>
      </c>
      <c r="P11" s="38">
        <v>0</v>
      </c>
      <c r="R11" s="200"/>
      <c r="S11" s="193"/>
      <c r="T11" s="200"/>
      <c r="U11" s="193"/>
      <c r="V11" s="200"/>
      <c r="W11" s="193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58735</v>
      </c>
      <c r="D12" s="239">
        <v>378.04808734144859</v>
      </c>
      <c r="E12" s="425">
        <v>30119</v>
      </c>
      <c r="F12" s="426">
        <v>379.50648660314084</v>
      </c>
      <c r="G12" s="427">
        <v>28606</v>
      </c>
      <c r="H12" s="428">
        <v>376.54557924910796</v>
      </c>
      <c r="I12" s="238">
        <v>2</v>
      </c>
      <c r="J12" s="239">
        <v>735.02500000000009</v>
      </c>
      <c r="K12" s="425">
        <v>2</v>
      </c>
      <c r="L12" s="426">
        <v>735.02500000000009</v>
      </c>
      <c r="M12" s="427">
        <v>0</v>
      </c>
      <c r="N12" s="428">
        <v>0</v>
      </c>
      <c r="P12" s="38">
        <v>0</v>
      </c>
      <c r="R12" s="200"/>
      <c r="S12" s="193"/>
      <c r="T12" s="200"/>
      <c r="U12" s="193"/>
      <c r="V12" s="200"/>
      <c r="W12" s="193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90517</v>
      </c>
      <c r="D13" s="239">
        <v>389.42854878089224</v>
      </c>
      <c r="E13" s="425">
        <v>44908</v>
      </c>
      <c r="F13" s="426">
        <v>390.91873920014274</v>
      </c>
      <c r="G13" s="427">
        <v>45606</v>
      </c>
      <c r="H13" s="428">
        <v>387.95771082752293</v>
      </c>
      <c r="I13" s="238">
        <v>490</v>
      </c>
      <c r="J13" s="239">
        <v>895.96718367346966</v>
      </c>
      <c r="K13" s="425">
        <v>364</v>
      </c>
      <c r="L13" s="426">
        <v>900.92859890109924</v>
      </c>
      <c r="M13" s="427">
        <v>126</v>
      </c>
      <c r="N13" s="428">
        <v>881.63420634920658</v>
      </c>
      <c r="P13" s="38">
        <v>0</v>
      </c>
      <c r="R13" s="200"/>
      <c r="S13" s="193"/>
      <c r="T13" s="200"/>
      <c r="U13" s="193"/>
      <c r="V13" s="200"/>
      <c r="W13" s="193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8893</v>
      </c>
      <c r="D14" s="239">
        <v>613.10439671651829</v>
      </c>
      <c r="E14" s="425">
        <v>4829</v>
      </c>
      <c r="F14" s="426">
        <v>646.73284945123203</v>
      </c>
      <c r="G14" s="427">
        <v>4064</v>
      </c>
      <c r="H14" s="428">
        <v>573.14578494094451</v>
      </c>
      <c r="I14" s="238">
        <v>2758</v>
      </c>
      <c r="J14" s="239">
        <v>963.59149383611259</v>
      </c>
      <c r="K14" s="425">
        <v>1772</v>
      </c>
      <c r="L14" s="426">
        <v>991.141297968397</v>
      </c>
      <c r="M14" s="427">
        <v>986</v>
      </c>
      <c r="N14" s="428">
        <v>914.08008113590176</v>
      </c>
      <c r="P14" s="38">
        <v>0</v>
      </c>
      <c r="R14" s="200"/>
      <c r="S14" s="193"/>
      <c r="T14" s="200"/>
      <c r="U14" s="193"/>
      <c r="V14" s="200"/>
      <c r="W14" s="193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12878</v>
      </c>
      <c r="D15" s="239">
        <v>826.66661205156129</v>
      </c>
      <c r="E15" s="425">
        <v>7701</v>
      </c>
      <c r="F15" s="426">
        <v>844.18126736787485</v>
      </c>
      <c r="G15" s="427">
        <v>5177</v>
      </c>
      <c r="H15" s="428">
        <v>800.61284334556751</v>
      </c>
      <c r="I15" s="238">
        <v>8615</v>
      </c>
      <c r="J15" s="239">
        <v>972.84775856065085</v>
      </c>
      <c r="K15" s="425">
        <v>5491</v>
      </c>
      <c r="L15" s="426">
        <v>998.76508832635284</v>
      </c>
      <c r="M15" s="427">
        <v>3124</v>
      </c>
      <c r="N15" s="428">
        <v>927.29332266325343</v>
      </c>
      <c r="P15" s="38">
        <v>0</v>
      </c>
      <c r="R15" s="200"/>
      <c r="S15" s="193"/>
      <c r="T15" s="200"/>
      <c r="U15" s="193"/>
      <c r="V15" s="200"/>
      <c r="W15" s="193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33206</v>
      </c>
      <c r="D16" s="239">
        <v>925.7239276034453</v>
      </c>
      <c r="E16" s="425">
        <v>19371</v>
      </c>
      <c r="F16" s="426">
        <v>939.76595168034714</v>
      </c>
      <c r="G16" s="427">
        <v>13835</v>
      </c>
      <c r="H16" s="428">
        <v>906.06306396819673</v>
      </c>
      <c r="I16" s="238">
        <v>24907</v>
      </c>
      <c r="J16" s="239">
        <v>1010.861174770145</v>
      </c>
      <c r="K16" s="425">
        <v>15794</v>
      </c>
      <c r="L16" s="426">
        <v>1033.4879207293909</v>
      </c>
      <c r="M16" s="427">
        <v>9113</v>
      </c>
      <c r="N16" s="428">
        <v>971.64611653681584</v>
      </c>
      <c r="P16" s="38">
        <v>0</v>
      </c>
      <c r="R16" s="200"/>
      <c r="S16" s="193"/>
      <c r="T16" s="200"/>
      <c r="U16" s="193"/>
      <c r="V16" s="200"/>
      <c r="W16" s="193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75905</v>
      </c>
      <c r="D17" s="239">
        <v>992.40567011395808</v>
      </c>
      <c r="E17" s="425">
        <v>42554</v>
      </c>
      <c r="F17" s="426">
        <v>1010.0719991070169</v>
      </c>
      <c r="G17" s="427">
        <v>33351</v>
      </c>
      <c r="H17" s="428">
        <v>969.86442805313141</v>
      </c>
      <c r="I17" s="238">
        <v>58402</v>
      </c>
      <c r="J17" s="239">
        <v>1060.9813965275159</v>
      </c>
      <c r="K17" s="425">
        <v>35911</v>
      </c>
      <c r="L17" s="426">
        <v>1086.0195151903317</v>
      </c>
      <c r="M17" s="427">
        <v>22491</v>
      </c>
      <c r="N17" s="428">
        <v>1021.0034551598411</v>
      </c>
      <c r="P17" s="38">
        <v>0</v>
      </c>
      <c r="R17" s="200"/>
      <c r="S17" s="193"/>
      <c r="T17" s="200"/>
      <c r="U17" s="193"/>
      <c r="V17" s="200"/>
      <c r="W17" s="193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149164</v>
      </c>
      <c r="D18" s="239">
        <v>1034.4259083961285</v>
      </c>
      <c r="E18" s="425">
        <v>81370</v>
      </c>
      <c r="F18" s="426">
        <v>1066.1252800786524</v>
      </c>
      <c r="G18" s="427">
        <v>67794</v>
      </c>
      <c r="H18" s="428">
        <v>996.37861993686977</v>
      </c>
      <c r="I18" s="238">
        <v>111829</v>
      </c>
      <c r="J18" s="239">
        <v>1104.5142878859695</v>
      </c>
      <c r="K18" s="425">
        <v>68259</v>
      </c>
      <c r="L18" s="426">
        <v>1138.7586705049875</v>
      </c>
      <c r="M18" s="427">
        <v>43570</v>
      </c>
      <c r="N18" s="428">
        <v>1050.865279091121</v>
      </c>
      <c r="P18" s="38">
        <v>0</v>
      </c>
      <c r="R18" s="200"/>
      <c r="S18" s="193"/>
      <c r="T18" s="200"/>
      <c r="U18" s="193"/>
      <c r="V18" s="200"/>
      <c r="W18" s="193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235730</v>
      </c>
      <c r="D19" s="239">
        <v>1038.6824107665548</v>
      </c>
      <c r="E19" s="425">
        <v>124550</v>
      </c>
      <c r="F19" s="426">
        <v>1077.3703886792448</v>
      </c>
      <c r="G19" s="427">
        <v>111180</v>
      </c>
      <c r="H19" s="428">
        <v>995.34199298434999</v>
      </c>
      <c r="I19" s="238">
        <v>166545</v>
      </c>
      <c r="J19" s="239">
        <v>1110.4542048095107</v>
      </c>
      <c r="K19" s="425">
        <v>101866</v>
      </c>
      <c r="L19" s="426">
        <v>1146.8275710246792</v>
      </c>
      <c r="M19" s="427">
        <v>64679</v>
      </c>
      <c r="N19" s="428">
        <v>1053.1680791292383</v>
      </c>
      <c r="P19" s="38">
        <v>0</v>
      </c>
      <c r="R19" s="200"/>
      <c r="S19" s="193"/>
      <c r="T19" s="200"/>
      <c r="U19" s="193"/>
      <c r="V19" s="200"/>
      <c r="W19" s="193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363974</v>
      </c>
      <c r="D20" s="239">
        <v>1151.5267925730966</v>
      </c>
      <c r="E20" s="425">
        <v>188778</v>
      </c>
      <c r="F20" s="426">
        <v>1268.83186748456</v>
      </c>
      <c r="G20" s="427">
        <v>175195</v>
      </c>
      <c r="H20" s="428">
        <v>1025.1308795913126</v>
      </c>
      <c r="I20" s="238">
        <v>237676</v>
      </c>
      <c r="J20" s="239">
        <v>1225.6681326680032</v>
      </c>
      <c r="K20" s="425">
        <v>148306</v>
      </c>
      <c r="L20" s="426">
        <v>1289.867659366447</v>
      </c>
      <c r="M20" s="427">
        <v>89370</v>
      </c>
      <c r="N20" s="428">
        <v>1119.1315431352805</v>
      </c>
      <c r="P20" s="38">
        <v>0</v>
      </c>
      <c r="R20" s="200"/>
      <c r="S20" s="193"/>
      <c r="T20" s="200"/>
      <c r="U20" s="193"/>
      <c r="V20" s="200"/>
      <c r="W20" s="193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700219</v>
      </c>
      <c r="D21" s="239">
        <v>1424.8560899232955</v>
      </c>
      <c r="E21" s="425">
        <v>388451</v>
      </c>
      <c r="F21" s="426">
        <v>1615.64463752185</v>
      </c>
      <c r="G21" s="427">
        <v>311768</v>
      </c>
      <c r="H21" s="428">
        <v>1187.1408590362064</v>
      </c>
      <c r="I21" s="238">
        <v>327414</v>
      </c>
      <c r="J21" s="239">
        <v>1299.1874492233076</v>
      </c>
      <c r="K21" s="425">
        <v>204000</v>
      </c>
      <c r="L21" s="426">
        <v>1377.0638909803922</v>
      </c>
      <c r="M21" s="427">
        <v>123414</v>
      </c>
      <c r="N21" s="428">
        <v>1170.4597998606321</v>
      </c>
      <c r="P21" s="38">
        <v>0</v>
      </c>
      <c r="R21" s="200"/>
      <c r="S21" s="193"/>
      <c r="T21" s="200"/>
      <c r="U21" s="193"/>
      <c r="V21" s="200"/>
      <c r="W21" s="193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1971622</v>
      </c>
      <c r="D22" s="239">
        <v>1552.9102980693078</v>
      </c>
      <c r="E22" s="425">
        <v>1045692</v>
      </c>
      <c r="F22" s="426">
        <v>1727.3589104726866</v>
      </c>
      <c r="G22" s="427">
        <v>925929</v>
      </c>
      <c r="H22" s="428">
        <v>1355.8983787201832</v>
      </c>
      <c r="I22" s="238">
        <v>97745</v>
      </c>
      <c r="J22" s="239">
        <v>1346.6692301396492</v>
      </c>
      <c r="K22" s="425">
        <v>57229</v>
      </c>
      <c r="L22" s="426">
        <v>1458.1047220814619</v>
      </c>
      <c r="M22" s="427">
        <v>40516</v>
      </c>
      <c r="N22" s="428">
        <v>1189.2661852107815</v>
      </c>
      <c r="P22" s="38">
        <v>0</v>
      </c>
      <c r="R22" s="200"/>
      <c r="S22" s="193"/>
      <c r="T22" s="200"/>
      <c r="U22" s="193"/>
      <c r="V22" s="200"/>
      <c r="W22" s="193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1883282</v>
      </c>
      <c r="D23" s="239">
        <v>1502.1072791700888</v>
      </c>
      <c r="E23" s="425">
        <v>953495</v>
      </c>
      <c r="F23" s="426">
        <v>1747.3117436903237</v>
      </c>
      <c r="G23" s="427">
        <v>929787</v>
      </c>
      <c r="H23" s="428">
        <v>1250.6505144511573</v>
      </c>
      <c r="I23" s="238">
        <v>19</v>
      </c>
      <c r="J23" s="239">
        <v>909.99052631578968</v>
      </c>
      <c r="K23" s="425">
        <v>14</v>
      </c>
      <c r="L23" s="426">
        <v>991.87714285714299</v>
      </c>
      <c r="M23" s="427">
        <v>5</v>
      </c>
      <c r="N23" s="428">
        <v>680.70799999999997</v>
      </c>
      <c r="P23" s="38">
        <v>0</v>
      </c>
      <c r="R23" s="200"/>
      <c r="S23" s="193"/>
      <c r="T23" s="200"/>
      <c r="U23" s="193"/>
      <c r="V23" s="200"/>
      <c r="W23" s="193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1679249</v>
      </c>
      <c r="D24" s="239">
        <v>1389.522726391381</v>
      </c>
      <c r="E24" s="425">
        <v>811290</v>
      </c>
      <c r="F24" s="426">
        <v>1713.8740408485237</v>
      </c>
      <c r="G24" s="427">
        <v>867957</v>
      </c>
      <c r="H24" s="428">
        <v>1086.3476800578844</v>
      </c>
      <c r="I24" s="238">
        <v>37</v>
      </c>
      <c r="J24" s="239">
        <v>652.97918918918913</v>
      </c>
      <c r="K24" s="425">
        <v>5</v>
      </c>
      <c r="L24" s="426">
        <v>671.37400000000002</v>
      </c>
      <c r="M24" s="427">
        <v>32</v>
      </c>
      <c r="N24" s="428">
        <v>650.10500000000002</v>
      </c>
      <c r="P24" s="38">
        <v>0</v>
      </c>
      <c r="R24" s="200"/>
      <c r="S24" s="193"/>
      <c r="T24" s="200"/>
      <c r="U24" s="193"/>
      <c r="V24" s="200"/>
      <c r="W24" s="193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1354897</v>
      </c>
      <c r="D25" s="239">
        <v>1217.1979550179826</v>
      </c>
      <c r="E25" s="425">
        <v>580569</v>
      </c>
      <c r="F25" s="426">
        <v>1571.2628874259574</v>
      </c>
      <c r="G25" s="427">
        <v>774324</v>
      </c>
      <c r="H25" s="428">
        <v>951.72923796756766</v>
      </c>
      <c r="I25" s="238">
        <v>137</v>
      </c>
      <c r="J25" s="239">
        <v>511.57583941605805</v>
      </c>
      <c r="K25" s="425">
        <v>26</v>
      </c>
      <c r="L25" s="426">
        <v>516.18846153846164</v>
      </c>
      <c r="M25" s="427">
        <v>111</v>
      </c>
      <c r="N25" s="428">
        <v>510.49540540540499</v>
      </c>
      <c r="P25" s="38">
        <v>0</v>
      </c>
      <c r="R25" s="200"/>
      <c r="S25" s="193"/>
      <c r="T25" s="200"/>
      <c r="U25" s="193"/>
      <c r="V25" s="200"/>
      <c r="W25" s="193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1721340</v>
      </c>
      <c r="D26" s="239">
        <v>1019.1866296315626</v>
      </c>
      <c r="E26" s="425">
        <v>558212</v>
      </c>
      <c r="F26" s="426">
        <v>1323.2667880840916</v>
      </c>
      <c r="G26" s="427">
        <v>1163108</v>
      </c>
      <c r="H26" s="428">
        <v>873.24962190957081</v>
      </c>
      <c r="I26" s="238">
        <v>1906</v>
      </c>
      <c r="J26" s="239">
        <v>526.35171563483448</v>
      </c>
      <c r="K26" s="425">
        <v>64</v>
      </c>
      <c r="L26" s="426">
        <v>541.92359374999978</v>
      </c>
      <c r="M26" s="427">
        <v>1842</v>
      </c>
      <c r="N26" s="428">
        <v>525.8106731813217</v>
      </c>
      <c r="P26" s="38">
        <v>0</v>
      </c>
      <c r="R26" s="200"/>
      <c r="S26" s="193"/>
      <c r="T26" s="200"/>
      <c r="U26" s="193"/>
      <c r="V26" s="200"/>
      <c r="W26" s="193"/>
      <c r="X26" s="200"/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80</v>
      </c>
      <c r="D27" s="239">
        <v>2231.42425</v>
      </c>
      <c r="E27" s="425">
        <v>61</v>
      </c>
      <c r="F27" s="426">
        <v>2425.4090163934429</v>
      </c>
      <c r="G27" s="427">
        <v>19</v>
      </c>
      <c r="H27" s="428">
        <v>1608.6310526315788</v>
      </c>
      <c r="I27" s="238">
        <v>2</v>
      </c>
      <c r="J27" s="239">
        <v>1174.93</v>
      </c>
      <c r="K27" s="425">
        <v>2</v>
      </c>
      <c r="L27" s="426">
        <v>1174.93</v>
      </c>
      <c r="M27" s="427">
        <v>0</v>
      </c>
      <c r="N27" s="428">
        <v>0</v>
      </c>
      <c r="P27" s="38">
        <v>0</v>
      </c>
      <c r="R27" s="200"/>
      <c r="S27" s="193"/>
      <c r="T27" s="200"/>
      <c r="U27" s="193"/>
      <c r="V27" s="200"/>
      <c r="W27" s="193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30" t="s">
        <v>27</v>
      </c>
      <c r="C28" s="432">
        <v>72.701334290630427</v>
      </c>
      <c r="D28" s="431" t="s">
        <v>239</v>
      </c>
      <c r="E28" s="432">
        <v>71.061244580907299</v>
      </c>
      <c r="F28" s="431" t="s">
        <v>239</v>
      </c>
      <c r="G28" s="432">
        <v>74.169315904269581</v>
      </c>
      <c r="H28" s="431" t="s">
        <v>239</v>
      </c>
      <c r="I28" s="432">
        <v>56.063869185984927</v>
      </c>
      <c r="J28" s="431" t="s">
        <v>239</v>
      </c>
      <c r="K28" s="432">
        <v>55.961621209726758</v>
      </c>
      <c r="L28" s="431" t="s">
        <v>239</v>
      </c>
      <c r="M28" s="432">
        <v>56.227490679279583</v>
      </c>
      <c r="N28" s="431" t="s">
        <v>239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45" t="s">
        <v>0</v>
      </c>
      <c r="C30" s="546" t="s">
        <v>29</v>
      </c>
      <c r="D30" s="546"/>
      <c r="E30" s="546"/>
      <c r="F30" s="546"/>
      <c r="G30" s="546"/>
      <c r="H30" s="546"/>
      <c r="I30" s="546" t="s">
        <v>30</v>
      </c>
      <c r="J30" s="546"/>
      <c r="K30" s="546"/>
      <c r="L30" s="546"/>
      <c r="M30" s="546"/>
      <c r="N30" s="546"/>
    </row>
    <row r="31" spans="1:33" ht="14.25" customHeight="1">
      <c r="B31" s="545"/>
      <c r="C31" s="547" t="s">
        <v>6</v>
      </c>
      <c r="D31" s="547"/>
      <c r="E31" s="548" t="s">
        <v>3</v>
      </c>
      <c r="F31" s="548"/>
      <c r="G31" s="549" t="s">
        <v>4</v>
      </c>
      <c r="H31" s="549"/>
      <c r="I31" s="547" t="s">
        <v>6</v>
      </c>
      <c r="J31" s="547"/>
      <c r="K31" s="548" t="s">
        <v>3</v>
      </c>
      <c r="L31" s="548"/>
      <c r="M31" s="549" t="s">
        <v>4</v>
      </c>
      <c r="N31" s="549"/>
    </row>
    <row r="32" spans="1:33" ht="14.25" customHeight="1">
      <c r="B32" s="545"/>
      <c r="C32" s="442" t="s">
        <v>7</v>
      </c>
      <c r="D32" s="443" t="s">
        <v>8</v>
      </c>
      <c r="E32" s="439" t="s">
        <v>7</v>
      </c>
      <c r="F32" s="440" t="s">
        <v>8</v>
      </c>
      <c r="G32" s="441" t="s">
        <v>7</v>
      </c>
      <c r="H32" s="441" t="s">
        <v>8</v>
      </c>
      <c r="I32" s="442" t="s">
        <v>7</v>
      </c>
      <c r="J32" s="443" t="s">
        <v>8</v>
      </c>
      <c r="K32" s="439" t="s">
        <v>7</v>
      </c>
      <c r="L32" s="440" t="s">
        <v>8</v>
      </c>
      <c r="M32" s="441" t="s">
        <v>7</v>
      </c>
      <c r="N32" s="441" t="s">
        <v>8</v>
      </c>
    </row>
    <row r="33" spans="2:33" ht="14.25" customHeight="1">
      <c r="B33" s="241" t="s">
        <v>6</v>
      </c>
      <c r="C33" s="437">
        <v>6607770</v>
      </c>
      <c r="D33" s="438">
        <v>1508.6988177569751</v>
      </c>
      <c r="E33" s="433">
        <v>3855038</v>
      </c>
      <c r="F33" s="434">
        <v>1725.5691000633472</v>
      </c>
      <c r="G33" s="435">
        <v>2752713</v>
      </c>
      <c r="H33" s="436">
        <v>1204.9856947891046</v>
      </c>
      <c r="I33" s="437">
        <v>2346859</v>
      </c>
      <c r="J33" s="438">
        <v>936.27503792941775</v>
      </c>
      <c r="K33" s="433">
        <v>213475</v>
      </c>
      <c r="L33" s="434">
        <v>642.95787487996267</v>
      </c>
      <c r="M33" s="435">
        <v>2133376</v>
      </c>
      <c r="N33" s="436">
        <v>965.62565176508747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25">
        <v>0</v>
      </c>
      <c r="F34" s="426">
        <v>0</v>
      </c>
      <c r="G34" s="427">
        <v>0</v>
      </c>
      <c r="H34" s="428">
        <v>0</v>
      </c>
      <c r="I34" s="238">
        <v>0</v>
      </c>
      <c r="J34" s="239">
        <v>0</v>
      </c>
      <c r="K34" s="425">
        <v>0</v>
      </c>
      <c r="L34" s="426">
        <v>0</v>
      </c>
      <c r="M34" s="427">
        <v>0</v>
      </c>
      <c r="N34" s="428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25">
        <v>0</v>
      </c>
      <c r="F35" s="426">
        <v>0</v>
      </c>
      <c r="G35" s="427">
        <v>0</v>
      </c>
      <c r="H35" s="428">
        <v>0</v>
      </c>
      <c r="I35" s="238">
        <v>0</v>
      </c>
      <c r="J35" s="239">
        <v>0</v>
      </c>
      <c r="K35" s="425">
        <v>0</v>
      </c>
      <c r="L35" s="426">
        <v>0</v>
      </c>
      <c r="M35" s="427">
        <v>0</v>
      </c>
      <c r="N35" s="428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25">
        <v>0</v>
      </c>
      <c r="F36" s="426">
        <v>0</v>
      </c>
      <c r="G36" s="427">
        <v>0</v>
      </c>
      <c r="H36" s="428">
        <v>0</v>
      </c>
      <c r="I36" s="238">
        <v>0</v>
      </c>
      <c r="J36" s="239">
        <v>0</v>
      </c>
      <c r="K36" s="425">
        <v>0</v>
      </c>
      <c r="L36" s="426">
        <v>0</v>
      </c>
      <c r="M36" s="427">
        <v>0</v>
      </c>
      <c r="N36" s="428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25">
        <v>0</v>
      </c>
      <c r="F37" s="426">
        <v>0</v>
      </c>
      <c r="G37" s="427">
        <v>0</v>
      </c>
      <c r="H37" s="428">
        <v>0</v>
      </c>
      <c r="I37" s="238">
        <v>1</v>
      </c>
      <c r="J37" s="239">
        <v>488.83</v>
      </c>
      <c r="K37" s="425">
        <v>0</v>
      </c>
      <c r="L37" s="426">
        <v>0</v>
      </c>
      <c r="M37" s="427">
        <v>1</v>
      </c>
      <c r="N37" s="428">
        <v>488.83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25">
        <v>0</v>
      </c>
      <c r="F38" s="426">
        <v>0</v>
      </c>
      <c r="G38" s="427">
        <v>0</v>
      </c>
      <c r="H38" s="428">
        <v>0</v>
      </c>
      <c r="I38" s="238">
        <v>22</v>
      </c>
      <c r="J38" s="239">
        <v>913.76636363636351</v>
      </c>
      <c r="K38" s="425">
        <v>0</v>
      </c>
      <c r="L38" s="426">
        <v>0</v>
      </c>
      <c r="M38" s="427">
        <v>22</v>
      </c>
      <c r="N38" s="428">
        <v>913.76636363636351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25">
        <v>0</v>
      </c>
      <c r="F39" s="426">
        <v>0</v>
      </c>
      <c r="G39" s="427">
        <v>0</v>
      </c>
      <c r="H39" s="428">
        <v>0</v>
      </c>
      <c r="I39" s="238">
        <v>183</v>
      </c>
      <c r="J39" s="239">
        <v>926.50360655737688</v>
      </c>
      <c r="K39" s="425">
        <v>19</v>
      </c>
      <c r="L39" s="426">
        <v>841.32</v>
      </c>
      <c r="M39" s="427">
        <v>164</v>
      </c>
      <c r="N39" s="428">
        <v>936.37243902439013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25">
        <v>0</v>
      </c>
      <c r="F40" s="426">
        <v>0</v>
      </c>
      <c r="G40" s="427">
        <v>0</v>
      </c>
      <c r="H40" s="428">
        <v>0</v>
      </c>
      <c r="I40" s="238">
        <v>822</v>
      </c>
      <c r="J40" s="239">
        <v>960.95373479318641</v>
      </c>
      <c r="K40" s="425">
        <v>106</v>
      </c>
      <c r="L40" s="426">
        <v>954.79679245283</v>
      </c>
      <c r="M40" s="427">
        <v>716</v>
      </c>
      <c r="N40" s="428">
        <v>961.86523743016664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25">
        <v>0</v>
      </c>
      <c r="F41" s="426">
        <v>0</v>
      </c>
      <c r="G41" s="427">
        <v>0</v>
      </c>
      <c r="H41" s="428">
        <v>0</v>
      </c>
      <c r="I41" s="238">
        <v>3181</v>
      </c>
      <c r="J41" s="239">
        <v>979.39534108770829</v>
      </c>
      <c r="K41" s="425">
        <v>455</v>
      </c>
      <c r="L41" s="426">
        <v>858.38789010989058</v>
      </c>
      <c r="M41" s="427">
        <v>2726</v>
      </c>
      <c r="N41" s="428">
        <v>999.59284299339686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25">
        <v>0</v>
      </c>
      <c r="F42" s="426">
        <v>0</v>
      </c>
      <c r="G42" s="427">
        <v>0</v>
      </c>
      <c r="H42" s="428">
        <v>0</v>
      </c>
      <c r="I42" s="238">
        <v>9031</v>
      </c>
      <c r="J42" s="239">
        <v>992.18707895028194</v>
      </c>
      <c r="K42" s="425">
        <v>1559</v>
      </c>
      <c r="L42" s="426">
        <v>876.92785760102606</v>
      </c>
      <c r="M42" s="427">
        <v>7472</v>
      </c>
      <c r="N42" s="428">
        <v>1016.2354095289073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39</v>
      </c>
      <c r="D43" s="239">
        <v>2446.1858974358979</v>
      </c>
      <c r="E43" s="425">
        <v>33</v>
      </c>
      <c r="F43" s="426">
        <v>2501.6718181818187</v>
      </c>
      <c r="G43" s="427">
        <v>6</v>
      </c>
      <c r="H43" s="428">
        <v>2141.0133333333333</v>
      </c>
      <c r="I43" s="238">
        <v>21743</v>
      </c>
      <c r="J43" s="239">
        <v>985.77535252725022</v>
      </c>
      <c r="K43" s="425">
        <v>4063</v>
      </c>
      <c r="L43" s="426">
        <v>875.64038149150952</v>
      </c>
      <c r="M43" s="427">
        <v>17680</v>
      </c>
      <c r="N43" s="428">
        <v>1011.0852160633483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380</v>
      </c>
      <c r="D44" s="239">
        <v>2627.0629210526304</v>
      </c>
      <c r="E44" s="425">
        <v>295</v>
      </c>
      <c r="F44" s="426">
        <v>2694.4017627118628</v>
      </c>
      <c r="G44" s="427">
        <v>85</v>
      </c>
      <c r="H44" s="428">
        <v>2393.3575294117645</v>
      </c>
      <c r="I44" s="238">
        <v>43491</v>
      </c>
      <c r="J44" s="239">
        <v>960.07444022901336</v>
      </c>
      <c r="K44" s="425">
        <v>7892</v>
      </c>
      <c r="L44" s="426">
        <v>865.4012734414589</v>
      </c>
      <c r="M44" s="427">
        <v>35599</v>
      </c>
      <c r="N44" s="428">
        <v>981.06268799685449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9109</v>
      </c>
      <c r="D45" s="239">
        <v>2756.7431891535848</v>
      </c>
      <c r="E45" s="425">
        <v>8250</v>
      </c>
      <c r="F45" s="426">
        <v>2807.2312860606066</v>
      </c>
      <c r="G45" s="427">
        <v>859</v>
      </c>
      <c r="H45" s="428">
        <v>2271.845867287544</v>
      </c>
      <c r="I45" s="238">
        <v>83247</v>
      </c>
      <c r="J45" s="239">
        <v>926.39012853316001</v>
      </c>
      <c r="K45" s="425">
        <v>13453</v>
      </c>
      <c r="L45" s="426">
        <v>822.11853935925001</v>
      </c>
      <c r="M45" s="427">
        <v>69794</v>
      </c>
      <c r="N45" s="428">
        <v>946.48878585551734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199501</v>
      </c>
      <c r="D46" s="239">
        <v>2072.872281341949</v>
      </c>
      <c r="E46" s="425">
        <v>145872</v>
      </c>
      <c r="F46" s="426">
        <v>2166.9157232368111</v>
      </c>
      <c r="G46" s="427">
        <v>53629</v>
      </c>
      <c r="H46" s="428">
        <v>1817.072155363704</v>
      </c>
      <c r="I46" s="238">
        <v>138731</v>
      </c>
      <c r="J46" s="239">
        <v>946.0206657488219</v>
      </c>
      <c r="K46" s="425">
        <v>20341</v>
      </c>
      <c r="L46" s="426">
        <v>800.05158153483137</v>
      </c>
      <c r="M46" s="427">
        <v>118390</v>
      </c>
      <c r="N46" s="428">
        <v>971.10012467269041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1642331</v>
      </c>
      <c r="D47" s="239">
        <v>1651.2871280515346</v>
      </c>
      <c r="E47" s="425">
        <v>949262</v>
      </c>
      <c r="F47" s="426">
        <v>1783.7918296634698</v>
      </c>
      <c r="G47" s="427">
        <v>693069</v>
      </c>
      <c r="H47" s="428">
        <v>1469.8020550479102</v>
      </c>
      <c r="I47" s="238">
        <v>206558</v>
      </c>
      <c r="J47" s="239">
        <v>955.38549797151529</v>
      </c>
      <c r="K47" s="425">
        <v>27146</v>
      </c>
      <c r="L47" s="426">
        <v>725.12715132984601</v>
      </c>
      <c r="M47" s="427">
        <v>179411</v>
      </c>
      <c r="N47" s="428">
        <v>990.22430096259575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1597158</v>
      </c>
      <c r="D48" s="239">
        <v>1601.1255318822582</v>
      </c>
      <c r="E48" s="425">
        <v>916327</v>
      </c>
      <c r="F48" s="426">
        <v>1790.5095204113873</v>
      </c>
      <c r="G48" s="427">
        <v>680831</v>
      </c>
      <c r="H48" s="428">
        <v>1346.2345794183852</v>
      </c>
      <c r="I48" s="238">
        <v>269328</v>
      </c>
      <c r="J48" s="239">
        <v>957.23477254499983</v>
      </c>
      <c r="K48" s="425">
        <v>29948</v>
      </c>
      <c r="L48" s="426">
        <v>652.94403432616525</v>
      </c>
      <c r="M48" s="427">
        <v>239380</v>
      </c>
      <c r="N48" s="428">
        <v>995.30352945108086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1301200</v>
      </c>
      <c r="D49" s="239">
        <v>1513.705900891485</v>
      </c>
      <c r="E49" s="425">
        <v>776265</v>
      </c>
      <c r="F49" s="426">
        <v>1763.6710215325936</v>
      </c>
      <c r="G49" s="427">
        <v>524933</v>
      </c>
      <c r="H49" s="428">
        <v>1144.0609142119117</v>
      </c>
      <c r="I49" s="238">
        <v>366883</v>
      </c>
      <c r="J49" s="239">
        <v>967.47481981994224</v>
      </c>
      <c r="K49" s="425">
        <v>31190</v>
      </c>
      <c r="L49" s="426">
        <v>590.15717473549262</v>
      </c>
      <c r="M49" s="427">
        <v>335693</v>
      </c>
      <c r="N49" s="428">
        <v>1002.5322602496919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929501</v>
      </c>
      <c r="D50" s="239">
        <v>1342.7309050232341</v>
      </c>
      <c r="E50" s="425">
        <v>549735</v>
      </c>
      <c r="F50" s="426">
        <v>1628.2918637525365</v>
      </c>
      <c r="G50" s="427">
        <v>379763</v>
      </c>
      <c r="H50" s="428">
        <v>929.36104649478818</v>
      </c>
      <c r="I50" s="238">
        <v>418791</v>
      </c>
      <c r="J50" s="239">
        <v>945.8333926230473</v>
      </c>
      <c r="K50" s="425">
        <v>29050</v>
      </c>
      <c r="L50" s="426">
        <v>542.70560860585238</v>
      </c>
      <c r="M50" s="427">
        <v>389740</v>
      </c>
      <c r="N50" s="428">
        <v>975.88167142197017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928474</v>
      </c>
      <c r="D51" s="239">
        <v>1122.595154770082</v>
      </c>
      <c r="E51" s="425">
        <v>508940</v>
      </c>
      <c r="F51" s="426">
        <v>1402.2798949384935</v>
      </c>
      <c r="G51" s="427">
        <v>419520</v>
      </c>
      <c r="H51" s="428">
        <v>783.29994560450041</v>
      </c>
      <c r="I51" s="238">
        <v>784846</v>
      </c>
      <c r="J51" s="239">
        <v>900.16303679957196</v>
      </c>
      <c r="K51" s="425">
        <v>48253</v>
      </c>
      <c r="L51" s="426">
        <v>502.51773630655163</v>
      </c>
      <c r="M51" s="427">
        <v>736587</v>
      </c>
      <c r="N51" s="428">
        <v>926.21206968083459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77</v>
      </c>
      <c r="D52" s="239">
        <v>2273.9177922077924</v>
      </c>
      <c r="E52" s="425">
        <v>59</v>
      </c>
      <c r="F52" s="426">
        <v>2467.7981355932206</v>
      </c>
      <c r="G52" s="427">
        <v>18</v>
      </c>
      <c r="H52" s="428">
        <v>1638.421111111111</v>
      </c>
      <c r="I52" s="238">
        <v>1</v>
      </c>
      <c r="J52" s="239">
        <v>1072.4100000000001</v>
      </c>
      <c r="K52" s="425">
        <v>0</v>
      </c>
      <c r="L52" s="426">
        <v>0</v>
      </c>
      <c r="M52" s="427">
        <v>1</v>
      </c>
      <c r="N52" s="428">
        <v>1072.4100000000001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30" t="s">
        <v>27</v>
      </c>
      <c r="C53" s="432">
        <v>75.276886199162092</v>
      </c>
      <c r="D53" s="431" t="s">
        <v>239</v>
      </c>
      <c r="E53" s="432">
        <v>75.055242583682045</v>
      </c>
      <c r="F53" s="431" t="s">
        <v>239</v>
      </c>
      <c r="G53" s="432">
        <v>75.587191098178337</v>
      </c>
      <c r="H53" s="431" t="s">
        <v>239</v>
      </c>
      <c r="I53" s="432">
        <v>78.310693275860743</v>
      </c>
      <c r="J53" s="431" t="s">
        <v>239</v>
      </c>
      <c r="K53" s="432">
        <v>74.132202834055505</v>
      </c>
      <c r="L53" s="431" t="s">
        <v>239</v>
      </c>
      <c r="M53" s="432">
        <v>78.728789359582819</v>
      </c>
      <c r="N53" s="431" t="s">
        <v>239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45" t="s">
        <v>0</v>
      </c>
      <c r="C55" s="546" t="s">
        <v>31</v>
      </c>
      <c r="D55" s="546"/>
      <c r="E55" s="546"/>
      <c r="F55" s="546"/>
      <c r="G55" s="546"/>
      <c r="H55" s="546"/>
      <c r="I55" s="546" t="s">
        <v>1</v>
      </c>
      <c r="J55" s="546"/>
      <c r="K55" s="546"/>
      <c r="L55" s="546"/>
      <c r="M55" s="546"/>
      <c r="N55" s="546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45"/>
      <c r="C56" s="547" t="s">
        <v>6</v>
      </c>
      <c r="D56" s="547"/>
      <c r="E56" s="548" t="s">
        <v>3</v>
      </c>
      <c r="F56" s="548"/>
      <c r="G56" s="549" t="s">
        <v>4</v>
      </c>
      <c r="H56" s="549"/>
      <c r="I56" s="547" t="s">
        <v>6</v>
      </c>
      <c r="J56" s="547"/>
      <c r="K56" s="548" t="s">
        <v>3</v>
      </c>
      <c r="L56" s="548"/>
      <c r="M56" s="549" t="s">
        <v>4</v>
      </c>
      <c r="N56" s="549"/>
    </row>
    <row r="57" spans="2:33" ht="14.25" customHeight="1">
      <c r="B57" s="545"/>
      <c r="C57" s="442" t="s">
        <v>7</v>
      </c>
      <c r="D57" s="443" t="s">
        <v>8</v>
      </c>
      <c r="E57" s="439" t="s">
        <v>7</v>
      </c>
      <c r="F57" s="440" t="s">
        <v>8</v>
      </c>
      <c r="G57" s="441" t="s">
        <v>7</v>
      </c>
      <c r="H57" s="441" t="s">
        <v>8</v>
      </c>
      <c r="I57" s="442" t="s">
        <v>7</v>
      </c>
      <c r="J57" s="443" t="s">
        <v>8</v>
      </c>
      <c r="K57" s="439" t="s">
        <v>7</v>
      </c>
      <c r="L57" s="440" t="s">
        <v>8</v>
      </c>
      <c r="M57" s="441" t="s">
        <v>7</v>
      </c>
      <c r="N57" s="441" t="s">
        <v>8</v>
      </c>
    </row>
    <row r="58" spans="2:33" ht="14.25" customHeight="1">
      <c r="B58" s="241" t="s">
        <v>6</v>
      </c>
      <c r="C58" s="437">
        <v>339536</v>
      </c>
      <c r="D58" s="438">
        <v>526.03475890627192</v>
      </c>
      <c r="E58" s="433">
        <v>178051</v>
      </c>
      <c r="F58" s="434">
        <v>529.37207541659416</v>
      </c>
      <c r="G58" s="435">
        <v>161471</v>
      </c>
      <c r="H58" s="436">
        <v>522.37171306302639</v>
      </c>
      <c r="I58" s="437">
        <v>46654</v>
      </c>
      <c r="J58" s="438">
        <v>782.93943091696303</v>
      </c>
      <c r="K58" s="433">
        <v>16433</v>
      </c>
      <c r="L58" s="434">
        <v>753.2609456581265</v>
      </c>
      <c r="M58" s="435">
        <v>30221</v>
      </c>
      <c r="N58" s="436">
        <v>799.07743257999402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2181</v>
      </c>
      <c r="D59" s="239">
        <v>368.28074736359474</v>
      </c>
      <c r="E59" s="425">
        <v>1122</v>
      </c>
      <c r="F59" s="426">
        <v>365.64280748663128</v>
      </c>
      <c r="G59" s="427">
        <v>1059</v>
      </c>
      <c r="H59" s="428">
        <v>371.07561850802637</v>
      </c>
      <c r="I59" s="238">
        <v>1</v>
      </c>
      <c r="J59" s="239">
        <v>367.05</v>
      </c>
      <c r="K59" s="425">
        <v>1</v>
      </c>
      <c r="L59" s="426">
        <v>367.05</v>
      </c>
      <c r="M59" s="427">
        <v>0</v>
      </c>
      <c r="N59" s="428">
        <v>0</v>
      </c>
    </row>
    <row r="60" spans="2:33" ht="14.25" customHeight="1">
      <c r="B60" s="240" t="s">
        <v>10</v>
      </c>
      <c r="C60" s="238">
        <v>10390</v>
      </c>
      <c r="D60" s="239">
        <v>369.47347160731476</v>
      </c>
      <c r="E60" s="425">
        <v>5319</v>
      </c>
      <c r="F60" s="426">
        <v>370.62451400639213</v>
      </c>
      <c r="G60" s="427">
        <v>5071</v>
      </c>
      <c r="H60" s="428">
        <v>368.26613685663585</v>
      </c>
      <c r="I60" s="238">
        <v>0</v>
      </c>
      <c r="J60" s="239">
        <v>0</v>
      </c>
      <c r="K60" s="425">
        <v>0</v>
      </c>
      <c r="L60" s="426">
        <v>0</v>
      </c>
      <c r="M60" s="427">
        <v>0</v>
      </c>
      <c r="N60" s="428">
        <v>0</v>
      </c>
    </row>
    <row r="61" spans="2:33" ht="14.25" customHeight="1">
      <c r="B61" s="237" t="s">
        <v>11</v>
      </c>
      <c r="C61" s="238">
        <v>27031</v>
      </c>
      <c r="D61" s="239">
        <v>374.03376012726142</v>
      </c>
      <c r="E61" s="425">
        <v>13705</v>
      </c>
      <c r="F61" s="426">
        <v>374.29431448376539</v>
      </c>
      <c r="G61" s="427">
        <v>13326</v>
      </c>
      <c r="H61" s="428">
        <v>373.76579543749057</v>
      </c>
      <c r="I61" s="238">
        <v>9</v>
      </c>
      <c r="J61" s="239">
        <v>447.93666666666672</v>
      </c>
      <c r="K61" s="425">
        <v>5</v>
      </c>
      <c r="L61" s="426">
        <v>484.93799999999999</v>
      </c>
      <c r="M61" s="427">
        <v>4</v>
      </c>
      <c r="N61" s="428">
        <v>401.685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58699</v>
      </c>
      <c r="D62" s="239">
        <v>378.04656144056935</v>
      </c>
      <c r="E62" s="425">
        <v>30101</v>
      </c>
      <c r="F62" s="426">
        <v>379.52567655559614</v>
      </c>
      <c r="G62" s="427">
        <v>28588</v>
      </c>
      <c r="H62" s="428">
        <v>376.5222128165658</v>
      </c>
      <c r="I62" s="238">
        <v>33</v>
      </c>
      <c r="J62" s="239">
        <v>355.77030303030301</v>
      </c>
      <c r="K62" s="425">
        <v>16</v>
      </c>
      <c r="L62" s="426">
        <v>298.96437500000002</v>
      </c>
      <c r="M62" s="427">
        <v>17</v>
      </c>
      <c r="N62" s="428">
        <v>409.23470588235296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89983</v>
      </c>
      <c r="D63" s="239">
        <v>386.51230576886775</v>
      </c>
      <c r="E63" s="425">
        <v>44533</v>
      </c>
      <c r="F63" s="426">
        <v>386.68650551276602</v>
      </c>
      <c r="G63" s="427">
        <v>45447</v>
      </c>
      <c r="H63" s="428">
        <v>386.33794991968688</v>
      </c>
      <c r="I63" s="238">
        <v>22</v>
      </c>
      <c r="J63" s="239">
        <v>510.92545454545456</v>
      </c>
      <c r="K63" s="425">
        <v>11</v>
      </c>
      <c r="L63" s="426">
        <v>648.23454545454547</v>
      </c>
      <c r="M63" s="427">
        <v>11</v>
      </c>
      <c r="N63" s="428">
        <v>373.6163636363637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5818</v>
      </c>
      <c r="D64" s="239">
        <v>443.36627363355097</v>
      </c>
      <c r="E64" s="425">
        <v>2970</v>
      </c>
      <c r="F64" s="426">
        <v>447.01096969696954</v>
      </c>
      <c r="G64" s="427">
        <v>2848</v>
      </c>
      <c r="H64" s="428">
        <v>439.56544943820211</v>
      </c>
      <c r="I64" s="238">
        <v>134</v>
      </c>
      <c r="J64" s="239">
        <v>341.02179104477608</v>
      </c>
      <c r="K64" s="425">
        <v>68</v>
      </c>
      <c r="L64" s="426">
        <v>340.63073529411753</v>
      </c>
      <c r="M64" s="427">
        <v>66</v>
      </c>
      <c r="N64" s="428">
        <v>341.42469696969692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3330</v>
      </c>
      <c r="D65" s="239">
        <v>431.76257657657663</v>
      </c>
      <c r="E65" s="425">
        <v>2040</v>
      </c>
      <c r="F65" s="426">
        <v>438.10376960784322</v>
      </c>
      <c r="G65" s="427">
        <v>1290</v>
      </c>
      <c r="H65" s="428">
        <v>421.7346434108527</v>
      </c>
      <c r="I65" s="238">
        <v>111</v>
      </c>
      <c r="J65" s="239">
        <v>333.83639639639637</v>
      </c>
      <c r="K65" s="425">
        <v>64</v>
      </c>
      <c r="L65" s="426">
        <v>341.88578125000004</v>
      </c>
      <c r="M65" s="427">
        <v>47</v>
      </c>
      <c r="N65" s="428">
        <v>322.87553191489349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4997</v>
      </c>
      <c r="D66" s="239">
        <v>480.60103462077285</v>
      </c>
      <c r="E66" s="425">
        <v>3051</v>
      </c>
      <c r="F66" s="426">
        <v>479.68409701737193</v>
      </c>
      <c r="G66" s="427">
        <v>1946</v>
      </c>
      <c r="H66" s="428">
        <v>482.03863823227147</v>
      </c>
      <c r="I66" s="238">
        <v>121</v>
      </c>
      <c r="J66" s="239">
        <v>372.30999999999995</v>
      </c>
      <c r="K66" s="425">
        <v>71</v>
      </c>
      <c r="L66" s="426">
        <v>383.31492957746468</v>
      </c>
      <c r="M66" s="427">
        <v>50</v>
      </c>
      <c r="N66" s="428">
        <v>356.68299999999994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8281</v>
      </c>
      <c r="D67" s="239">
        <v>523.67081753411435</v>
      </c>
      <c r="E67" s="425">
        <v>4985</v>
      </c>
      <c r="F67" s="426">
        <v>517.16097893681035</v>
      </c>
      <c r="G67" s="427">
        <v>3296</v>
      </c>
      <c r="H67" s="428">
        <v>533.5165533980587</v>
      </c>
      <c r="I67" s="238">
        <v>191</v>
      </c>
      <c r="J67" s="239">
        <v>356.84460732984297</v>
      </c>
      <c r="K67" s="425">
        <v>99</v>
      </c>
      <c r="L67" s="426">
        <v>377.56595959595967</v>
      </c>
      <c r="M67" s="427">
        <v>92</v>
      </c>
      <c r="N67" s="428">
        <v>334.54663043478263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14575</v>
      </c>
      <c r="D68" s="239">
        <v>590.86202744425418</v>
      </c>
      <c r="E68" s="425">
        <v>8551</v>
      </c>
      <c r="F68" s="426">
        <v>593.58396094024158</v>
      </c>
      <c r="G68" s="427">
        <v>6024</v>
      </c>
      <c r="H68" s="428">
        <v>586.99827357237689</v>
      </c>
      <c r="I68" s="238">
        <v>978</v>
      </c>
      <c r="J68" s="239">
        <v>655.87843558282157</v>
      </c>
      <c r="K68" s="425">
        <v>464</v>
      </c>
      <c r="L68" s="426">
        <v>655.31780172413755</v>
      </c>
      <c r="M68" s="427">
        <v>514</v>
      </c>
      <c r="N68" s="428">
        <v>656.38453307392933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21108</v>
      </c>
      <c r="D69" s="239">
        <v>667.27408897100634</v>
      </c>
      <c r="E69" s="425">
        <v>12408</v>
      </c>
      <c r="F69" s="426">
        <v>665.53424323017441</v>
      </c>
      <c r="G69" s="427">
        <v>8700</v>
      </c>
      <c r="H69" s="428">
        <v>669.75546896551691</v>
      </c>
      <c r="I69" s="238">
        <v>4206</v>
      </c>
      <c r="J69" s="239">
        <v>729.98247503566427</v>
      </c>
      <c r="K69" s="425">
        <v>2089</v>
      </c>
      <c r="L69" s="426">
        <v>709.04753470560172</v>
      </c>
      <c r="M69" s="427">
        <v>2117</v>
      </c>
      <c r="N69" s="428">
        <v>750.64052432687845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25154</v>
      </c>
      <c r="D70" s="239">
        <v>746.0134451777044</v>
      </c>
      <c r="E70" s="425">
        <v>14633</v>
      </c>
      <c r="F70" s="426">
        <v>741.5329426638416</v>
      </c>
      <c r="G70" s="427">
        <v>10520</v>
      </c>
      <c r="H70" s="428">
        <v>752.27229847908598</v>
      </c>
      <c r="I70" s="238">
        <v>8788</v>
      </c>
      <c r="J70" s="239">
        <v>775.86695038689015</v>
      </c>
      <c r="K70" s="425">
        <v>4136</v>
      </c>
      <c r="L70" s="426">
        <v>764.49681334622733</v>
      </c>
      <c r="M70" s="427">
        <v>4652</v>
      </c>
      <c r="N70" s="428">
        <v>785.97591143594025</v>
      </c>
      <c r="R70" s="200"/>
      <c r="S70" s="193"/>
      <c r="T70" s="200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24236</v>
      </c>
      <c r="D71" s="239">
        <v>799.58717981515088</v>
      </c>
      <c r="E71" s="425">
        <v>13761</v>
      </c>
      <c r="F71" s="426">
        <v>793.64282828282876</v>
      </c>
      <c r="G71" s="427">
        <v>10475</v>
      </c>
      <c r="H71" s="428">
        <v>807.39627016706356</v>
      </c>
      <c r="I71" s="238">
        <v>10337</v>
      </c>
      <c r="J71" s="239">
        <v>791.12567089097331</v>
      </c>
      <c r="K71" s="425">
        <v>4477</v>
      </c>
      <c r="L71" s="426">
        <v>757.25771052043672</v>
      </c>
      <c r="M71" s="427">
        <v>5860</v>
      </c>
      <c r="N71" s="428">
        <v>817.00056143344636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18259</v>
      </c>
      <c r="D72" s="239">
        <v>820.46437647187622</v>
      </c>
      <c r="E72" s="425">
        <v>9764</v>
      </c>
      <c r="F72" s="426">
        <v>814.92422777550144</v>
      </c>
      <c r="G72" s="427">
        <v>8495</v>
      </c>
      <c r="H72" s="428">
        <v>826.83212360211792</v>
      </c>
      <c r="I72" s="238">
        <v>6729</v>
      </c>
      <c r="J72" s="239">
        <v>867.66336156932812</v>
      </c>
      <c r="K72" s="425">
        <v>2291</v>
      </c>
      <c r="L72" s="426">
        <v>834.7870144041907</v>
      </c>
      <c r="M72" s="427">
        <v>4438</v>
      </c>
      <c r="N72" s="428">
        <v>884.63490536277777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12048</v>
      </c>
      <c r="D73" s="239">
        <v>815.035296314741</v>
      </c>
      <c r="E73" s="425">
        <v>5953</v>
      </c>
      <c r="F73" s="426">
        <v>802.19351923399961</v>
      </c>
      <c r="G73" s="427">
        <v>6095</v>
      </c>
      <c r="H73" s="428">
        <v>827.57788843314188</v>
      </c>
      <c r="I73" s="238">
        <v>4729</v>
      </c>
      <c r="J73" s="239">
        <v>844.61551913723838</v>
      </c>
      <c r="K73" s="425">
        <v>1253</v>
      </c>
      <c r="L73" s="426">
        <v>811.71707901037541</v>
      </c>
      <c r="M73" s="427">
        <v>3476</v>
      </c>
      <c r="N73" s="428">
        <v>856.47447928653628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7279</v>
      </c>
      <c r="D74" s="239">
        <v>783.44929660667663</v>
      </c>
      <c r="E74" s="425">
        <v>3080</v>
      </c>
      <c r="F74" s="426">
        <v>778.76899350649376</v>
      </c>
      <c r="G74" s="427">
        <v>4199</v>
      </c>
      <c r="H74" s="428">
        <v>786.88233627054012</v>
      </c>
      <c r="I74" s="238">
        <v>3850</v>
      </c>
      <c r="J74" s="239">
        <v>790.53988311688261</v>
      </c>
      <c r="K74" s="425">
        <v>750</v>
      </c>
      <c r="L74" s="426">
        <v>751.75656000000004</v>
      </c>
      <c r="M74" s="427">
        <v>3100</v>
      </c>
      <c r="N74" s="428">
        <v>799.9229451612897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3763</v>
      </c>
      <c r="D75" s="239">
        <v>765.89638320488996</v>
      </c>
      <c r="E75" s="425">
        <v>1417</v>
      </c>
      <c r="F75" s="426">
        <v>761.83642201834846</v>
      </c>
      <c r="G75" s="427">
        <v>2346</v>
      </c>
      <c r="H75" s="428">
        <v>768.34862745098087</v>
      </c>
      <c r="I75" s="238">
        <v>2705</v>
      </c>
      <c r="J75" s="239">
        <v>757.66077634011071</v>
      </c>
      <c r="K75" s="425">
        <v>341</v>
      </c>
      <c r="L75" s="426">
        <v>700.74642228739003</v>
      </c>
      <c r="M75" s="427">
        <v>2364</v>
      </c>
      <c r="N75" s="428">
        <v>765.87050338409449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2404</v>
      </c>
      <c r="D76" s="239">
        <v>791.79764143094894</v>
      </c>
      <c r="E76" s="425">
        <v>658</v>
      </c>
      <c r="F76" s="426">
        <v>790.61639817629191</v>
      </c>
      <c r="G76" s="427">
        <v>1746</v>
      </c>
      <c r="H76" s="428">
        <v>792.24280641466271</v>
      </c>
      <c r="I76" s="238">
        <v>3710</v>
      </c>
      <c r="J76" s="239">
        <v>719.73925606468993</v>
      </c>
      <c r="K76" s="425">
        <v>297</v>
      </c>
      <c r="L76" s="426">
        <v>620.11296296296302</v>
      </c>
      <c r="M76" s="427">
        <v>3413</v>
      </c>
      <c r="N76" s="428">
        <v>728.40875769118077</v>
      </c>
      <c r="R76" s="200"/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25">
        <v>0</v>
      </c>
      <c r="F77" s="426">
        <v>0</v>
      </c>
      <c r="G77" s="427">
        <v>0</v>
      </c>
      <c r="H77" s="428">
        <v>0</v>
      </c>
      <c r="I77" s="238">
        <v>0</v>
      </c>
      <c r="J77" s="239">
        <v>0</v>
      </c>
      <c r="K77" s="425">
        <v>0</v>
      </c>
      <c r="L77" s="426">
        <v>0</v>
      </c>
      <c r="M77" s="427">
        <v>0</v>
      </c>
      <c r="N77" s="428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30" t="s">
        <v>27</v>
      </c>
      <c r="C78" s="432">
        <v>35.631700320437304</v>
      </c>
      <c r="D78" s="431" t="s">
        <v>239</v>
      </c>
      <c r="E78" s="432">
        <v>35.980679692896977</v>
      </c>
      <c r="F78" s="431" t="s">
        <v>239</v>
      </c>
      <c r="G78" s="432">
        <v>35.248118857256102</v>
      </c>
      <c r="H78" s="431" t="s">
        <v>239</v>
      </c>
      <c r="I78" s="432">
        <v>65.871436532773188</v>
      </c>
      <c r="J78" s="431" t="s">
        <v>239</v>
      </c>
      <c r="K78" s="432">
        <v>61.555224243899474</v>
      </c>
      <c r="L78" s="431" t="s">
        <v>239</v>
      </c>
      <c r="M78" s="432">
        <v>68.218424274511108</v>
      </c>
      <c r="N78" s="431" t="s">
        <v>239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 ht="15">
      <c r="B80" s="38" t="s">
        <v>240</v>
      </c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3" spans="15:15">
      <c r="O83" s="39"/>
    </row>
  </sheetData>
  <mergeCells count="30"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F43" sqref="F43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1" width="11.85546875" style="26" bestFit="1" customWidth="1"/>
    <col min="12" max="13" width="11.85546875" style="26" hidden="1" customWidth="1"/>
    <col min="14" max="18" width="0" style="26" hidden="1" customWidth="1"/>
    <col min="19" max="16384" width="11.5703125" style="26"/>
  </cols>
  <sheetData>
    <row r="1" spans="1:11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11" ht="18.75">
      <c r="B2" s="41" t="s">
        <v>109</v>
      </c>
      <c r="C2" s="42"/>
      <c r="D2" s="42"/>
      <c r="E2" s="42"/>
      <c r="F2" s="42"/>
      <c r="G2" s="42"/>
      <c r="H2" s="42"/>
      <c r="I2" s="42"/>
      <c r="K2" s="7" t="s">
        <v>168</v>
      </c>
    </row>
    <row r="3" spans="1:11">
      <c r="A3" s="245"/>
      <c r="B3" s="245"/>
      <c r="C3" s="245"/>
      <c r="D3" s="245"/>
      <c r="E3" s="245"/>
      <c r="F3" s="245"/>
      <c r="G3" s="245"/>
      <c r="H3" s="245"/>
      <c r="I3" s="245"/>
    </row>
    <row r="4" spans="1:11" ht="32.1" customHeight="1">
      <c r="A4" s="245"/>
      <c r="B4" s="246" t="s">
        <v>214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11">
      <c r="D5" s="30"/>
    </row>
    <row r="6" spans="1:11">
      <c r="B6" s="44">
        <v>2010</v>
      </c>
      <c r="C6" s="44"/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11">
      <c r="B7" s="44">
        <v>2011</v>
      </c>
      <c r="C7" s="44"/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11">
      <c r="B8" s="44">
        <v>2012</v>
      </c>
      <c r="C8" s="44"/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11">
      <c r="B9" s="44">
        <v>2013</v>
      </c>
      <c r="C9" s="44"/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11">
      <c r="B10" s="44">
        <v>2014</v>
      </c>
      <c r="C10" s="44"/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11">
      <c r="B11" s="44">
        <v>2015</v>
      </c>
      <c r="C11" s="44"/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11">
      <c r="B12" s="44">
        <v>2016</v>
      </c>
      <c r="C12" s="44"/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11">
      <c r="B13" s="44">
        <v>2017</v>
      </c>
      <c r="C13" s="44"/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11">
      <c r="B14" s="44">
        <v>2018</v>
      </c>
      <c r="C14" s="44"/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11">
      <c r="B15" s="44">
        <v>2019</v>
      </c>
      <c r="C15" s="44"/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11">
      <c r="B16" s="44">
        <v>2020</v>
      </c>
      <c r="C16" s="44"/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7">
      <c r="B17" s="44">
        <v>2021</v>
      </c>
      <c r="C17" s="44"/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7">
      <c r="B18" s="44">
        <v>2022</v>
      </c>
      <c r="C18" s="44"/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7">
      <c r="B19" s="44">
        <v>2023</v>
      </c>
      <c r="C19" s="44"/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7">
      <c r="B20" s="44"/>
      <c r="C20" s="44"/>
      <c r="D20" s="45"/>
      <c r="E20" s="45"/>
      <c r="F20" s="45"/>
      <c r="G20" s="45"/>
      <c r="H20" s="45"/>
      <c r="I20" s="45"/>
    </row>
    <row r="21" spans="2:17">
      <c r="B21" s="44">
        <v>2024</v>
      </c>
      <c r="C21" s="44" t="s">
        <v>112</v>
      </c>
      <c r="D21" s="45">
        <v>945530</v>
      </c>
      <c r="E21" s="45">
        <v>6445599</v>
      </c>
      <c r="F21" s="45">
        <v>2354934</v>
      </c>
      <c r="G21" s="45">
        <v>340778</v>
      </c>
      <c r="H21" s="45">
        <v>45638</v>
      </c>
      <c r="I21" s="45">
        <v>10132479</v>
      </c>
    </row>
    <row r="22" spans="2:17">
      <c r="B22" s="44"/>
      <c r="C22" s="44" t="s">
        <v>113</v>
      </c>
      <c r="D22" s="45">
        <v>943561</v>
      </c>
      <c r="E22" s="45">
        <v>6450811</v>
      </c>
      <c r="F22" s="45">
        <v>2348534</v>
      </c>
      <c r="G22" s="45">
        <v>340382</v>
      </c>
      <c r="H22" s="45">
        <v>45474</v>
      </c>
      <c r="I22" s="45">
        <v>10128762</v>
      </c>
      <c r="J22" s="30"/>
    </row>
    <row r="23" spans="2:17">
      <c r="B23" s="44"/>
      <c r="C23" s="44" t="s">
        <v>114</v>
      </c>
      <c r="D23" s="45">
        <v>945077</v>
      </c>
      <c r="E23" s="45">
        <v>6458057</v>
      </c>
      <c r="F23" s="45">
        <v>2351928</v>
      </c>
      <c r="G23" s="45">
        <v>341283</v>
      </c>
      <c r="H23" s="45">
        <v>45737</v>
      </c>
      <c r="I23" s="45">
        <v>10142082</v>
      </c>
      <c r="J23" s="30"/>
    </row>
    <row r="24" spans="2:17">
      <c r="B24" s="44"/>
      <c r="C24" s="44" t="s">
        <v>115</v>
      </c>
      <c r="D24" s="45">
        <v>946558</v>
      </c>
      <c r="E24" s="45">
        <v>6464131</v>
      </c>
      <c r="F24" s="45">
        <v>2351785</v>
      </c>
      <c r="G24" s="45">
        <v>341436</v>
      </c>
      <c r="H24" s="45">
        <v>45924</v>
      </c>
      <c r="I24" s="45">
        <v>10149834</v>
      </c>
      <c r="J24" s="30"/>
    </row>
    <row r="25" spans="2:17">
      <c r="B25" s="44"/>
      <c r="C25" s="44" t="s">
        <v>116</v>
      </c>
      <c r="D25" s="45">
        <v>953936</v>
      </c>
      <c r="E25" s="45">
        <v>6460808</v>
      </c>
      <c r="F25" s="45">
        <v>2349184</v>
      </c>
      <c r="G25" s="45">
        <v>340503</v>
      </c>
      <c r="H25" s="45">
        <v>46097</v>
      </c>
      <c r="I25" s="45">
        <v>10150528</v>
      </c>
      <c r="J25" s="30"/>
    </row>
    <row r="26" spans="2:17">
      <c r="B26" s="44"/>
      <c r="C26" s="44" t="s">
        <v>117</v>
      </c>
      <c r="D26" s="45">
        <v>961167</v>
      </c>
      <c r="E26" s="45">
        <v>6465738</v>
      </c>
      <c r="F26" s="45">
        <v>2349364</v>
      </c>
      <c r="G26" s="45">
        <v>341262</v>
      </c>
      <c r="H26" s="45">
        <v>46088</v>
      </c>
      <c r="I26" s="45">
        <v>10163619</v>
      </c>
      <c r="J26" s="30"/>
    </row>
    <row r="27" spans="2:17">
      <c r="B27" s="44"/>
      <c r="C27" s="44" t="s">
        <v>118</v>
      </c>
      <c r="D27" s="45">
        <v>968204</v>
      </c>
      <c r="E27" s="45">
        <v>6481224</v>
      </c>
      <c r="F27" s="45">
        <v>2351454</v>
      </c>
      <c r="G27" s="45">
        <v>341739</v>
      </c>
      <c r="H27" s="45">
        <v>46171</v>
      </c>
      <c r="I27" s="45">
        <v>10188792</v>
      </c>
      <c r="J27" s="30"/>
    </row>
    <row r="28" spans="2:17">
      <c r="B28" s="44"/>
      <c r="C28" s="44" t="s">
        <v>119</v>
      </c>
      <c r="D28" s="45">
        <v>974169</v>
      </c>
      <c r="E28" s="45">
        <v>6493622</v>
      </c>
      <c r="F28" s="45">
        <v>2352326</v>
      </c>
      <c r="G28" s="45">
        <v>341987</v>
      </c>
      <c r="H28" s="45">
        <v>46196</v>
      </c>
      <c r="I28" s="45">
        <v>10208300</v>
      </c>
      <c r="J28" s="30"/>
    </row>
    <row r="29" spans="2:17">
      <c r="B29" s="44"/>
      <c r="C29" s="44" t="s">
        <v>120</v>
      </c>
      <c r="D29" s="45">
        <v>978165</v>
      </c>
      <c r="E29" s="45">
        <v>6501862</v>
      </c>
      <c r="F29" s="45">
        <v>2350561</v>
      </c>
      <c r="G29" s="45">
        <v>341610</v>
      </c>
      <c r="H29" s="45">
        <v>46236</v>
      </c>
      <c r="I29" s="45">
        <v>10218434</v>
      </c>
      <c r="J29" s="30"/>
    </row>
    <row r="30" spans="2:17">
      <c r="B30" s="44"/>
      <c r="C30" s="44" t="s">
        <v>121</v>
      </c>
      <c r="D30" s="45">
        <v>983310</v>
      </c>
      <c r="E30" s="45">
        <v>6516642</v>
      </c>
      <c r="F30" s="45">
        <v>2352244</v>
      </c>
      <c r="G30" s="45">
        <v>340010</v>
      </c>
      <c r="H30" s="45">
        <v>46228</v>
      </c>
      <c r="I30" s="45">
        <v>10238434</v>
      </c>
      <c r="J30" s="30"/>
    </row>
    <row r="31" spans="2:17">
      <c r="B31" s="50"/>
      <c r="C31" s="44" t="s">
        <v>122</v>
      </c>
      <c r="D31" s="45">
        <v>989767</v>
      </c>
      <c r="E31" s="45">
        <v>6534592</v>
      </c>
      <c r="F31" s="45">
        <v>2352957</v>
      </c>
      <c r="G31" s="45">
        <v>339497</v>
      </c>
      <c r="H31" s="45">
        <v>46266</v>
      </c>
      <c r="I31" s="45">
        <v>10263079</v>
      </c>
      <c r="J31" s="30"/>
      <c r="L31" cm="1">
        <f t="array" ref="L31">LOOKUP(2,1/(D21:D44&lt;&gt;""),D21:D44)</f>
        <v>1038484</v>
      </c>
      <c r="M31" cm="1">
        <f t="array" ref="M31">LOOKUP(2,1/(E21:E44&lt;&gt;""),E21:E44)</f>
        <v>6607770</v>
      </c>
      <c r="N31" cm="1">
        <f t="array" ref="N31">LOOKUP(2,1/(F21:F44&lt;&gt;""),F21:F44)</f>
        <v>2346859</v>
      </c>
      <c r="O31" cm="1">
        <f t="array" ref="O31">LOOKUP(2,1/(G21:G44&lt;&gt;""),G21:G44)</f>
        <v>339536</v>
      </c>
      <c r="P31" cm="1">
        <f t="array" ref="P31">LOOKUP(2,1/(H21:H44&lt;&gt;""),H21:H44)</f>
        <v>46654</v>
      </c>
      <c r="Q31" cm="1">
        <f t="array" ref="Q31">LOOKUP(2,1/(I21:I44&lt;&gt;""),I21:I44)</f>
        <v>10379303</v>
      </c>
    </row>
    <row r="32" spans="2:17">
      <c r="B32" s="50"/>
      <c r="C32" s="44" t="s">
        <v>123</v>
      </c>
      <c r="D32" s="45">
        <v>995503</v>
      </c>
      <c r="E32" s="45">
        <v>6546721</v>
      </c>
      <c r="F32" s="45">
        <v>2353104</v>
      </c>
      <c r="G32" s="45">
        <v>339837</v>
      </c>
      <c r="H32" s="45">
        <v>46312</v>
      </c>
      <c r="I32" s="45">
        <v>10281477</v>
      </c>
      <c r="J32" s="30"/>
      <c r="M32"/>
    </row>
    <row r="33" spans="2:42">
      <c r="B33" s="44">
        <v>2025</v>
      </c>
      <c r="C33" s="44" t="s">
        <v>112</v>
      </c>
      <c r="D33" s="45">
        <v>999797</v>
      </c>
      <c r="E33" s="45">
        <v>6558073</v>
      </c>
      <c r="F33" s="45">
        <v>2351632</v>
      </c>
      <c r="G33" s="45">
        <v>338996</v>
      </c>
      <c r="H33" s="45">
        <v>46288</v>
      </c>
      <c r="I33" s="45">
        <v>10294786</v>
      </c>
      <c r="J33" s="30"/>
    </row>
    <row r="34" spans="2:42">
      <c r="B34" s="44"/>
      <c r="C34" s="44" t="s">
        <v>113</v>
      </c>
      <c r="D34" s="45">
        <v>1002040</v>
      </c>
      <c r="E34" s="45">
        <v>6562698</v>
      </c>
      <c r="F34" s="45">
        <v>2344638</v>
      </c>
      <c r="G34" s="45">
        <v>338138</v>
      </c>
      <c r="H34" s="45">
        <v>46117</v>
      </c>
      <c r="I34" s="45">
        <v>10293631</v>
      </c>
      <c r="J34" s="30"/>
    </row>
    <row r="35" spans="2:42">
      <c r="B35" s="44"/>
      <c r="C35" s="44" t="s">
        <v>114</v>
      </c>
      <c r="D35" s="45">
        <v>1009049</v>
      </c>
      <c r="E35" s="45">
        <v>6570803</v>
      </c>
      <c r="F35" s="45">
        <v>2348471</v>
      </c>
      <c r="G35" s="45">
        <v>339080</v>
      </c>
      <c r="H35" s="45">
        <v>46231</v>
      </c>
      <c r="I35" s="45">
        <v>10313634</v>
      </c>
      <c r="J35" s="30"/>
    </row>
    <row r="36" spans="2:42">
      <c r="B36" s="44"/>
      <c r="C36" s="44" t="s">
        <v>115</v>
      </c>
      <c r="D36" s="45">
        <v>1015392</v>
      </c>
      <c r="E36" s="45">
        <v>6573707</v>
      </c>
      <c r="F36" s="45">
        <v>2349234</v>
      </c>
      <c r="G36" s="45">
        <v>339549</v>
      </c>
      <c r="H36" s="45">
        <v>46362</v>
      </c>
      <c r="I36" s="45">
        <v>10324244</v>
      </c>
      <c r="J36" s="30"/>
    </row>
    <row r="37" spans="2:42">
      <c r="B37" s="44"/>
      <c r="C37" s="44" t="s">
        <v>116</v>
      </c>
      <c r="D37" s="45">
        <v>1019729</v>
      </c>
      <c r="E37" s="45">
        <v>6571409</v>
      </c>
      <c r="F37" s="45">
        <v>2345647</v>
      </c>
      <c r="G37" s="45">
        <v>338634</v>
      </c>
      <c r="H37" s="45">
        <v>46441</v>
      </c>
      <c r="I37" s="45">
        <v>10321860</v>
      </c>
      <c r="J37" s="30"/>
    </row>
    <row r="38" spans="2:42">
      <c r="B38" s="44"/>
      <c r="C38" s="44" t="s">
        <v>117</v>
      </c>
      <c r="D38" s="45">
        <v>1025446</v>
      </c>
      <c r="E38" s="45">
        <v>6583748</v>
      </c>
      <c r="F38" s="45">
        <v>2347858</v>
      </c>
      <c r="G38" s="45">
        <v>339432</v>
      </c>
      <c r="H38" s="45">
        <v>46491</v>
      </c>
      <c r="I38" s="45">
        <v>10342975</v>
      </c>
      <c r="J38" s="30"/>
    </row>
    <row r="39" spans="2:42">
      <c r="B39" s="44"/>
      <c r="C39" s="44" t="s">
        <v>118</v>
      </c>
      <c r="D39" s="45">
        <v>1030424</v>
      </c>
      <c r="E39" s="45">
        <v>6592504</v>
      </c>
      <c r="F39" s="45">
        <v>2348425</v>
      </c>
      <c r="G39" s="45">
        <v>339936</v>
      </c>
      <c r="H39" s="45">
        <v>46583</v>
      </c>
      <c r="I39" s="45">
        <v>10357872</v>
      </c>
      <c r="J39" s="30"/>
    </row>
    <row r="40" spans="2:42">
      <c r="B40" s="44"/>
      <c r="C40" s="44" t="s">
        <v>119</v>
      </c>
      <c r="D40" s="45">
        <v>1035537</v>
      </c>
      <c r="E40" s="45">
        <v>6603397</v>
      </c>
      <c r="F40" s="45">
        <v>2348668</v>
      </c>
      <c r="G40" s="45">
        <v>340047</v>
      </c>
      <c r="H40" s="45">
        <v>46648</v>
      </c>
      <c r="I40" s="45">
        <v>10374297</v>
      </c>
      <c r="J40" s="30"/>
    </row>
    <row r="41" spans="2:42">
      <c r="B41" s="44"/>
      <c r="C41" s="47" t="s">
        <v>120</v>
      </c>
      <c r="D41" s="48">
        <v>1038484</v>
      </c>
      <c r="E41" s="48">
        <v>6607770</v>
      </c>
      <c r="F41" s="48">
        <v>2346859</v>
      </c>
      <c r="G41" s="48">
        <v>339536</v>
      </c>
      <c r="H41" s="48">
        <v>46654</v>
      </c>
      <c r="I41" s="49">
        <v>10379303</v>
      </c>
      <c r="J41" s="30"/>
    </row>
    <row r="42" spans="2:42">
      <c r="B42" s="44"/>
      <c r="C42" s="44" t="s">
        <v>121</v>
      </c>
      <c r="D42" s="45"/>
      <c r="E42" s="45"/>
      <c r="F42" s="45"/>
      <c r="G42" s="45"/>
      <c r="H42" s="45"/>
      <c r="I42" s="45"/>
      <c r="J42" s="30"/>
      <c r="K42" s="201"/>
      <c r="L42" s="201"/>
      <c r="M42" s="201"/>
      <c r="N42" s="201"/>
      <c r="O42" s="201"/>
      <c r="P42" s="201"/>
    </row>
    <row r="43" spans="2:42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2" ht="15.75" customHeight="1">
      <c r="B44" s="50"/>
      <c r="C44" s="44" t="s">
        <v>123</v>
      </c>
      <c r="D44" s="45"/>
      <c r="E44" s="45"/>
      <c r="F44" s="45"/>
      <c r="G44" s="45"/>
      <c r="H44" s="45"/>
      <c r="I44" s="45"/>
    </row>
    <row r="45" spans="2:42">
      <c r="B45" s="50"/>
      <c r="C45" s="44"/>
      <c r="D45" s="45"/>
      <c r="E45" s="45"/>
      <c r="F45" s="45"/>
      <c r="G45" s="45"/>
      <c r="H45" s="45"/>
      <c r="I45" s="45"/>
    </row>
    <row r="46" spans="2:42">
      <c r="B46" s="44"/>
      <c r="C46" s="44"/>
      <c r="D46" s="420" t="s">
        <v>125</v>
      </c>
      <c r="E46" s="420"/>
      <c r="F46" s="420"/>
      <c r="G46" s="420"/>
      <c r="H46" s="420"/>
      <c r="I46" s="420"/>
    </row>
    <row r="47" spans="2:42">
      <c r="B47" s="44">
        <v>2010</v>
      </c>
      <c r="C47" s="44"/>
      <c r="D47" s="51">
        <v>0.64605465145384233</v>
      </c>
      <c r="E47" s="51">
        <v>2.0740877893759446</v>
      </c>
      <c r="F47" s="51">
        <v>0.85947739636256237</v>
      </c>
      <c r="G47" s="51">
        <v>1.7392870273798877</v>
      </c>
      <c r="H47" s="51">
        <v>-0.43609261021249068</v>
      </c>
      <c r="I47" s="51">
        <v>1.5761404508701116</v>
      </c>
    </row>
    <row r="48" spans="2:42">
      <c r="B48" s="44">
        <v>2011</v>
      </c>
      <c r="C48" s="44"/>
      <c r="D48" s="51">
        <v>0.63913245347664294</v>
      </c>
      <c r="E48" s="51">
        <v>1.8656846469753186</v>
      </c>
      <c r="F48" s="51">
        <v>0.79652236951388566</v>
      </c>
      <c r="G48" s="51">
        <v>1.7740853006467994</v>
      </c>
      <c r="H48" s="51">
        <v>1.4122269119481778</v>
      </c>
      <c r="I48" s="51">
        <v>1.4479276938926811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2:42">
      <c r="B49" s="44">
        <v>2012</v>
      </c>
      <c r="C49" s="44"/>
      <c r="D49" s="52">
        <v>1.4635962256193125E-2</v>
      </c>
      <c r="E49" s="52">
        <v>1.9189057681350929</v>
      </c>
      <c r="F49" s="52">
        <v>0.53992662999891028</v>
      </c>
      <c r="G49" s="52">
        <v>6.8240861181261936</v>
      </c>
      <c r="H49" s="52">
        <v>-0.61775253252361884</v>
      </c>
      <c r="I49" s="52">
        <v>1.4974492676012696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2013</v>
      </c>
      <c r="C50" s="44"/>
      <c r="D50" s="51">
        <v>-1.0167323951428386</v>
      </c>
      <c r="E50" s="51">
        <v>2.2640435767088407</v>
      </c>
      <c r="F50" s="51">
        <v>0.60791876918642185</v>
      </c>
      <c r="G50" s="51">
        <v>6.8467270636678457</v>
      </c>
      <c r="H50" s="51">
        <v>0.21597703268627644</v>
      </c>
      <c r="I50" s="51">
        <v>1.6326287956110797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2014</v>
      </c>
      <c r="C51" s="44"/>
      <c r="D51" s="51">
        <v>-0.41406292685174373</v>
      </c>
      <c r="E51" s="51">
        <v>1.7689990332942163</v>
      </c>
      <c r="F51" s="51">
        <v>0.42900361097932826</v>
      </c>
      <c r="G51" s="51">
        <v>6.5470313923552403</v>
      </c>
      <c r="H51" s="51">
        <v>1.6242213987226917</v>
      </c>
      <c r="I51" s="51">
        <v>1.3664603607754566</v>
      </c>
    </row>
    <row r="52" spans="2:42">
      <c r="B52" s="44">
        <v>2015</v>
      </c>
      <c r="C52" s="44"/>
      <c r="D52" s="51">
        <v>0.7635805019105657</v>
      </c>
      <c r="E52" s="51">
        <v>1.3468470114175402</v>
      </c>
      <c r="F52" s="51">
        <v>0.12593565693888031</v>
      </c>
      <c r="G52" s="51">
        <v>1.0514335427858068</v>
      </c>
      <c r="H52" s="51">
        <v>1.7844673752812401</v>
      </c>
      <c r="I52" s="51">
        <v>0.96923268422992592</v>
      </c>
    </row>
    <row r="53" spans="2:42">
      <c r="B53" s="44">
        <v>2016</v>
      </c>
      <c r="C53" s="44"/>
      <c r="D53" s="51">
        <v>0.84704686622552039</v>
      </c>
      <c r="E53" s="51">
        <v>1.724556938163202</v>
      </c>
      <c r="F53" s="51">
        <v>0.23129110970558919</v>
      </c>
      <c r="G53" s="51">
        <v>8.9926466685930073E-2</v>
      </c>
      <c r="H53" s="51">
        <v>2.3324948547907676</v>
      </c>
      <c r="I53" s="51">
        <v>1.2037754469463646</v>
      </c>
    </row>
    <row r="54" spans="2:42">
      <c r="B54" s="44">
        <v>2017</v>
      </c>
      <c r="C54" s="44"/>
      <c r="D54" s="51">
        <v>0.76974380690240096</v>
      </c>
      <c r="E54" s="51">
        <v>1.7180869417302125</v>
      </c>
      <c r="F54" s="51">
        <v>4.5677782157582669E-2</v>
      </c>
      <c r="G54" s="51">
        <v>-0.12342733252619364</v>
      </c>
      <c r="H54" s="51">
        <v>2.4059590316573454</v>
      </c>
      <c r="I54" s="51">
        <v>1.1430643980745447</v>
      </c>
    </row>
    <row r="55" spans="2:42">
      <c r="B55" s="44">
        <v>2018</v>
      </c>
      <c r="C55" s="44"/>
      <c r="D55" s="51">
        <v>0.35698114555438032</v>
      </c>
      <c r="E55" s="51">
        <v>1.879970462948255</v>
      </c>
      <c r="F55" s="51">
        <v>1.2259730421293469E-3</v>
      </c>
      <c r="G55" s="51">
        <v>-0.17165508535563756</v>
      </c>
      <c r="H55" s="51">
        <v>2.5143051110464443</v>
      </c>
      <c r="I55" s="51">
        <v>1.1949984188724949</v>
      </c>
    </row>
    <row r="56" spans="2:42">
      <c r="B56" s="44">
        <v>2019</v>
      </c>
      <c r="C56" s="44"/>
      <c r="D56" s="51">
        <v>0.70828216973439773</v>
      </c>
      <c r="E56" s="51">
        <v>1.5770285858221156</v>
      </c>
      <c r="F56" s="51">
        <v>5.4576268750294865E-2</v>
      </c>
      <c r="G56" s="51">
        <v>0.48335155257481777</v>
      </c>
      <c r="H56" s="51">
        <v>2.0694874766443494</v>
      </c>
      <c r="I56" s="51">
        <v>1.0839939308633362</v>
      </c>
    </row>
    <row r="57" spans="2:42">
      <c r="B57" s="44">
        <v>2020</v>
      </c>
      <c r="C57" s="44"/>
      <c r="D57" s="51">
        <v>-1.3635678535604212</v>
      </c>
      <c r="E57" s="51">
        <v>0.59937982958286895</v>
      </c>
      <c r="F57" s="51">
        <v>-0.59363153776341715</v>
      </c>
      <c r="G57" s="51">
        <v>-0.46044468489235824</v>
      </c>
      <c r="H57" s="51">
        <v>-0.2873296876448217</v>
      </c>
      <c r="I57" s="51">
        <v>7.7948215246048669E-2</v>
      </c>
    </row>
    <row r="58" spans="2:42">
      <c r="B58" s="44">
        <v>2021</v>
      </c>
      <c r="C58" s="44"/>
      <c r="D58" s="51">
        <v>0.49256152013295029</v>
      </c>
      <c r="E58" s="51">
        <v>1.5142368529653005</v>
      </c>
      <c r="F58" s="51">
        <v>0.23759551637283494</v>
      </c>
      <c r="G58" s="51">
        <v>1.0864299639629094</v>
      </c>
      <c r="H58" s="51">
        <v>2.8955196133110261</v>
      </c>
      <c r="I58" s="51">
        <v>1.1004872148784761</v>
      </c>
    </row>
    <row r="59" spans="2:42">
      <c r="B59" s="44">
        <v>2022</v>
      </c>
      <c r="C59" s="44"/>
      <c r="D59" s="51">
        <v>-0.39954236145265387</v>
      </c>
      <c r="E59" s="51">
        <v>1.3467124415317944</v>
      </c>
      <c r="F59" s="51">
        <v>-7.2721012513954353E-2</v>
      </c>
      <c r="G59" s="51">
        <v>-0.2650357374539003</v>
      </c>
      <c r="H59" s="51">
        <v>1.2557026062604448</v>
      </c>
      <c r="I59" s="51">
        <v>0.78521999571239398</v>
      </c>
    </row>
    <row r="60" spans="2:42">
      <c r="B60" s="44">
        <v>2023</v>
      </c>
      <c r="C60" s="44"/>
      <c r="D60" s="51">
        <v>-0.40061866893525977</v>
      </c>
      <c r="E60" s="51">
        <v>1.943989627908671</v>
      </c>
      <c r="F60" s="51">
        <v>-7.6720276091157835E-2</v>
      </c>
      <c r="G60" s="51">
        <v>-0.13037962444808482</v>
      </c>
      <c r="H60" s="51">
        <v>1.5546237230673166</v>
      </c>
      <c r="I60" s="51">
        <v>1.172155300997435</v>
      </c>
    </row>
    <row r="61" spans="2:42">
      <c r="B61" s="44"/>
      <c r="C61" s="44"/>
      <c r="D61" s="51"/>
      <c r="E61" s="51"/>
      <c r="F61" s="51"/>
      <c r="G61" s="51"/>
      <c r="H61" s="51"/>
      <c r="I61" s="51"/>
    </row>
    <row r="62" spans="2:42">
      <c r="B62" s="44">
        <v>2024</v>
      </c>
      <c r="C62" s="53" t="s">
        <v>112</v>
      </c>
      <c r="D62" s="51">
        <v>-0.31060353662085705</v>
      </c>
      <c r="E62" s="51">
        <v>1.9721753366074291</v>
      </c>
      <c r="F62" s="51">
        <v>3.3897786703906974E-2</v>
      </c>
      <c r="G62" s="51">
        <v>8.2171680117371082E-3</v>
      </c>
      <c r="H62" s="51">
        <v>1.7615055297895088</v>
      </c>
      <c r="I62" s="51">
        <v>1.2321726852102977</v>
      </c>
    </row>
    <row r="63" spans="2:42">
      <c r="B63" s="44"/>
      <c r="C63" s="53" t="s">
        <v>113</v>
      </c>
      <c r="D63" s="51">
        <v>-0.14287059839498406</v>
      </c>
      <c r="E63" s="51">
        <v>1.9318476119264627</v>
      </c>
      <c r="F63" s="51">
        <v>-2.656270885142975E-2</v>
      </c>
      <c r="G63" s="51">
        <v>1.9687642331378541E-2</v>
      </c>
      <c r="H63" s="51">
        <v>1.7497538709388749</v>
      </c>
      <c r="I63" s="51">
        <v>1.2104065808195008</v>
      </c>
    </row>
    <row r="64" spans="2:42">
      <c r="B64" s="44"/>
      <c r="C64" s="53" t="s">
        <v>114</v>
      </c>
      <c r="D64" s="51">
        <v>-2.6974650175815018E-2</v>
      </c>
      <c r="E64" s="51">
        <v>1.8935497913157073</v>
      </c>
      <c r="F64" s="51">
        <v>7.7826508585387977E-2</v>
      </c>
      <c r="G64" s="51">
        <v>0.15348045545251487</v>
      </c>
      <c r="H64" s="51">
        <v>2.1553649602430003</v>
      </c>
      <c r="I64" s="51">
        <v>1.2284252549604302</v>
      </c>
    </row>
    <row r="65" spans="2:12">
      <c r="B65" s="44"/>
      <c r="C65" s="53" t="s">
        <v>115</v>
      </c>
      <c r="D65" s="51">
        <v>9.1784834353747513E-2</v>
      </c>
      <c r="E65" s="51">
        <v>1.8843012461029707</v>
      </c>
      <c r="F65" s="51">
        <v>6.846295766784749E-2</v>
      </c>
      <c r="G65" s="51">
        <v>4.6296567607639894E-2</v>
      </c>
      <c r="H65" s="51">
        <v>2.4837651469505229</v>
      </c>
      <c r="I65" s="51">
        <v>1.229726919618801</v>
      </c>
    </row>
    <row r="66" spans="2:12">
      <c r="B66" s="44"/>
      <c r="C66" s="53" t="s">
        <v>116</v>
      </c>
      <c r="D66" s="51">
        <v>0.94026771070314652</v>
      </c>
      <c r="E66" s="51">
        <v>1.8570506297084233</v>
      </c>
      <c r="F66" s="51">
        <v>0.11293252090103234</v>
      </c>
      <c r="G66" s="51">
        <v>8.3769818175394306E-2</v>
      </c>
      <c r="H66" s="51">
        <v>2.7299875200570423</v>
      </c>
      <c r="I66" s="51">
        <v>1.3058189730240199</v>
      </c>
    </row>
    <row r="67" spans="2:12">
      <c r="B67" s="44"/>
      <c r="C67" s="53" t="s">
        <v>117</v>
      </c>
      <c r="D67" s="51">
        <v>1.5432741118091897</v>
      </c>
      <c r="E67" s="51">
        <v>1.7088598833682855</v>
      </c>
      <c r="F67" s="51">
        <v>-5.2114597660413153E-2</v>
      </c>
      <c r="G67" s="51">
        <v>-5.3010312116519298E-2</v>
      </c>
      <c r="H67" s="51">
        <v>2.3336367875302466</v>
      </c>
      <c r="I67" s="51">
        <v>1.2238848721388029</v>
      </c>
    </row>
    <row r="68" spans="2:12">
      <c r="B68" s="44"/>
      <c r="C68" s="53" t="s">
        <v>118</v>
      </c>
      <c r="D68" s="51">
        <v>2.2217999070906602</v>
      </c>
      <c r="E68" s="51">
        <v>1.7616673703329422</v>
      </c>
      <c r="F68" s="51">
        <v>-4.0469204720616769E-2</v>
      </c>
      <c r="G68" s="51">
        <v>-0.11807928263912748</v>
      </c>
      <c r="H68" s="51">
        <v>2.1301539550522053</v>
      </c>
      <c r="I68" s="51">
        <v>1.3211296010119389</v>
      </c>
    </row>
    <row r="69" spans="2:12">
      <c r="B69" s="44"/>
      <c r="C69" s="53" t="s">
        <v>119</v>
      </c>
      <c r="D69" s="51">
        <v>2.879492408409301</v>
      </c>
      <c r="E69" s="51">
        <v>1.7662821816989638</v>
      </c>
      <c r="F69" s="51">
        <v>-5.3450397351439971E-2</v>
      </c>
      <c r="G69" s="51">
        <v>-0.14395001167951671</v>
      </c>
      <c r="H69" s="51">
        <v>2.0590314598798232</v>
      </c>
      <c r="I69" s="51">
        <v>1.3819639953648544</v>
      </c>
    </row>
    <row r="70" spans="2:12">
      <c r="B70" s="44"/>
      <c r="C70" s="53" t="s">
        <v>120</v>
      </c>
      <c r="D70" s="51">
        <v>3.450518698858529</v>
      </c>
      <c r="E70" s="51">
        <v>1.7788509327708368</v>
      </c>
      <c r="F70" s="51">
        <v>-6.322149888097206E-2</v>
      </c>
      <c r="G70" s="51">
        <v>-0.19982821784781946</v>
      </c>
      <c r="H70" s="51">
        <v>2.0031768443346198</v>
      </c>
      <c r="I70" s="51">
        <v>1.4394296919997718</v>
      </c>
    </row>
    <row r="71" spans="2:12">
      <c r="B71" s="44"/>
      <c r="C71" s="53" t="s">
        <v>121</v>
      </c>
      <c r="D71" s="51">
        <v>4.0742324431423782</v>
      </c>
      <c r="E71" s="51">
        <v>1.8019958786438472</v>
      </c>
      <c r="F71" s="51">
        <v>-4.5340373626778785E-2</v>
      </c>
      <c r="G71" s="51">
        <v>-0.2651695148923161</v>
      </c>
      <c r="H71" s="51">
        <v>1.9585355094839052</v>
      </c>
      <c r="I71" s="51">
        <v>1.514643744115407</v>
      </c>
    </row>
    <row r="72" spans="2:12">
      <c r="B72" s="44"/>
      <c r="C72" s="53" t="s">
        <v>122</v>
      </c>
      <c r="D72" s="51">
        <v>4.7216235461164047</v>
      </c>
      <c r="E72" s="51">
        <v>1.8554911564897303</v>
      </c>
      <c r="F72" s="51">
        <v>-0.10206503376765097</v>
      </c>
      <c r="G72" s="51">
        <v>-0.29193135795072545</v>
      </c>
      <c r="H72" s="51">
        <v>1.8715871058657685</v>
      </c>
      <c r="I72" s="51">
        <v>1.5949180560091314</v>
      </c>
    </row>
    <row r="73" spans="2:12">
      <c r="B73" s="44"/>
      <c r="C73" s="53" t="s">
        <v>123</v>
      </c>
      <c r="D73" s="51">
        <v>5.2355450878246446</v>
      </c>
      <c r="E73" s="51">
        <v>1.8974560037778421</v>
      </c>
      <c r="F73" s="51">
        <v>-7.2235280628329956E-2</v>
      </c>
      <c r="G73" s="51">
        <v>-0.30187815739909363</v>
      </c>
      <c r="H73" s="51">
        <v>1.7153148404383867</v>
      </c>
      <c r="I73" s="51">
        <v>1.6760893082282236</v>
      </c>
    </row>
    <row r="74" spans="2:12">
      <c r="B74" s="44">
        <v>2025</v>
      </c>
      <c r="C74" s="53" t="s">
        <v>112</v>
      </c>
      <c r="D74" s="51">
        <v>5.7393208042050503</v>
      </c>
      <c r="E74" s="51">
        <v>1.7449735858529269</v>
      </c>
      <c r="F74" s="51">
        <v>-0.14021624385226472</v>
      </c>
      <c r="G74" s="51">
        <v>-0.52292108058619169</v>
      </c>
      <c r="H74" s="51">
        <v>1.4242517200578453</v>
      </c>
      <c r="I74" s="51">
        <v>1.6018488664027775</v>
      </c>
    </row>
    <row r="75" spans="2:12">
      <c r="B75" s="44"/>
      <c r="C75" s="53" t="s">
        <v>113</v>
      </c>
      <c r="D75" s="51">
        <v>6.1976915112006647</v>
      </c>
      <c r="E75" s="51">
        <v>1.7344640852134718</v>
      </c>
      <c r="F75" s="51">
        <v>-0.16589072161612428</v>
      </c>
      <c r="G75" s="51">
        <v>-0.65925930278334377</v>
      </c>
      <c r="H75" s="51">
        <v>1.4139948102212196</v>
      </c>
      <c r="I75" s="51">
        <v>1.6277310099694242</v>
      </c>
    </row>
    <row r="76" spans="2:12">
      <c r="B76" s="44"/>
      <c r="C76" s="53" t="s">
        <v>114</v>
      </c>
      <c r="D76" s="51">
        <v>6.7689722636356642</v>
      </c>
      <c r="E76" s="51">
        <v>1.7458192146647233</v>
      </c>
      <c r="F76" s="51">
        <v>-0.14698579208206608</v>
      </c>
      <c r="G76" s="51">
        <v>-0.64550534307304952</v>
      </c>
      <c r="H76" s="51">
        <v>1.0800883311104847</v>
      </c>
      <c r="I76" s="51">
        <v>1.6914870142047844</v>
      </c>
      <c r="L76" s="270"/>
    </row>
    <row r="77" spans="2:12">
      <c r="B77" s="44"/>
      <c r="C77" s="53" t="s">
        <v>115</v>
      </c>
      <c r="D77" s="51">
        <v>7.2720319304258263</v>
      </c>
      <c r="E77" s="51">
        <v>1.6951389134904682</v>
      </c>
      <c r="F77" s="51">
        <v>-0.10847079983926644</v>
      </c>
      <c r="G77" s="51">
        <v>-0.55266579973992647</v>
      </c>
      <c r="H77" s="51">
        <v>0.95374967337340522</v>
      </c>
      <c r="I77" s="51">
        <v>1.71835322626952</v>
      </c>
    </row>
    <row r="78" spans="2:12">
      <c r="B78" s="44"/>
      <c r="C78" s="53" t="s">
        <v>116</v>
      </c>
      <c r="D78" s="51">
        <v>6.8970035725667067</v>
      </c>
      <c r="E78" s="51">
        <v>1.7118756663253354</v>
      </c>
      <c r="F78" s="51">
        <v>-0.15056291886884621</v>
      </c>
      <c r="G78" s="51">
        <v>-0.54889384234499961</v>
      </c>
      <c r="H78" s="51">
        <v>0.74625246762263231</v>
      </c>
      <c r="I78" s="51">
        <v>1.6879121953064846</v>
      </c>
    </row>
    <row r="79" spans="2:12">
      <c r="B79" s="44"/>
      <c r="C79" s="53" t="s">
        <v>117</v>
      </c>
      <c r="D79" s="51">
        <v>6.6875995534595001</v>
      </c>
      <c r="E79" s="51">
        <v>1.8251590151039165</v>
      </c>
      <c r="F79" s="51">
        <v>-6.4102454962278177E-2</v>
      </c>
      <c r="G79" s="51">
        <v>-0.5362448793009511</v>
      </c>
      <c r="H79" s="51">
        <v>0.8744141642075931</v>
      </c>
      <c r="I79" s="51">
        <v>1.7646863779525734</v>
      </c>
    </row>
    <row r="80" spans="2:12">
      <c r="B80" s="44"/>
      <c r="C80" s="53" t="s">
        <v>118</v>
      </c>
      <c r="D80" s="51">
        <v>6.4263316408525561</v>
      </c>
      <c r="E80" s="51">
        <v>1.7169596360193662</v>
      </c>
      <c r="F80" s="51">
        <v>-0.12881391683613463</v>
      </c>
      <c r="G80" s="51">
        <v>-0.52759562121970083</v>
      </c>
      <c r="H80" s="51">
        <v>0.89233501548591221</v>
      </c>
      <c r="I80" s="51">
        <v>1.659470524081752</v>
      </c>
    </row>
    <row r="81" spans="2:17">
      <c r="B81" s="44"/>
      <c r="C81" s="53" t="s">
        <v>119</v>
      </c>
      <c r="D81" s="51">
        <v>6.2995229780459017</v>
      </c>
      <c r="E81" s="51">
        <v>1.6905049292983199</v>
      </c>
      <c r="F81" s="51">
        <v>-0.15550565695401364</v>
      </c>
      <c r="G81" s="51">
        <v>-0.56727302499802734</v>
      </c>
      <c r="H81" s="51">
        <v>0.97843969174820078</v>
      </c>
      <c r="I81" s="51">
        <v>1.6260983709334598</v>
      </c>
    </row>
    <row r="82" spans="2:17">
      <c r="B82" s="44"/>
      <c r="C82" s="54" t="s">
        <v>120</v>
      </c>
      <c r="D82" s="55">
        <v>6.1665465437835021</v>
      </c>
      <c r="E82" s="55">
        <v>1.6288872326112092</v>
      </c>
      <c r="F82" s="55">
        <v>-0.15749431731403307</v>
      </c>
      <c r="G82" s="55">
        <v>-0.6071250841602982</v>
      </c>
      <c r="H82" s="55">
        <v>0.90405744441561797</v>
      </c>
      <c r="I82" s="55">
        <v>1.574301894008423</v>
      </c>
    </row>
    <row r="83" spans="2:17">
      <c r="B83" s="44"/>
      <c r="C83" s="53" t="s">
        <v>121</v>
      </c>
      <c r="D83" s="51"/>
      <c r="E83" s="51"/>
      <c r="F83" s="51"/>
      <c r="G83" s="51"/>
      <c r="H83" s="51"/>
      <c r="I83" s="51"/>
      <c r="L83" s="202"/>
      <c r="M83" s="202"/>
      <c r="N83" s="202"/>
      <c r="O83" s="202"/>
      <c r="P83" s="202"/>
      <c r="Q83" s="202"/>
    </row>
    <row r="84" spans="2:17">
      <c r="B84" s="44"/>
      <c r="C84" s="53" t="s">
        <v>122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123</v>
      </c>
      <c r="D85" s="51"/>
      <c r="E85" s="51"/>
      <c r="F85" s="51"/>
      <c r="G85" s="51"/>
      <c r="H85" s="51"/>
      <c r="I85" s="51"/>
    </row>
    <row r="86" spans="2:17" ht="15" customHeight="1">
      <c r="B86" s="44"/>
      <c r="C86" s="44"/>
      <c r="D86" s="44"/>
      <c r="E86" s="44"/>
      <c r="F86" s="44"/>
      <c r="G86" s="44"/>
      <c r="H86" s="44"/>
      <c r="I86" s="44"/>
    </row>
    <row r="87" spans="2:17" ht="18">
      <c r="B87" s="26" t="s">
        <v>213</v>
      </c>
      <c r="C87" s="42"/>
      <c r="D87" s="42"/>
      <c r="E87" s="42"/>
      <c r="F87" s="42"/>
      <c r="G87" s="42"/>
      <c r="H87" s="42"/>
      <c r="I87" s="42"/>
    </row>
    <row r="88" spans="2:17">
      <c r="B88" s="56"/>
      <c r="C88" s="42"/>
      <c r="D88" s="42"/>
      <c r="E88" s="42"/>
      <c r="F88" s="42"/>
      <c r="G88" s="42"/>
      <c r="H88" s="42"/>
      <c r="I88" s="42"/>
    </row>
    <row r="89" spans="2:17" ht="18.75">
      <c r="B89" s="41"/>
      <c r="C89" s="42"/>
      <c r="D89" s="42"/>
      <c r="E89" s="42"/>
      <c r="F89" s="42"/>
      <c r="G89" s="42"/>
      <c r="H89" s="42"/>
      <c r="I89" s="42"/>
    </row>
    <row r="90" spans="2:17" ht="18.75">
      <c r="B90" s="41"/>
      <c r="C90" s="42"/>
      <c r="D90" s="42"/>
      <c r="E90" s="42"/>
      <c r="F90" s="42"/>
      <c r="G90" s="42"/>
      <c r="H90" s="42"/>
      <c r="I90" s="4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R80" sqref="R80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0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552" t="s">
        <v>215</v>
      </c>
      <c r="C4" s="553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/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8">
      <c r="B7" s="44">
        <v>2011</v>
      </c>
      <c r="C7" s="44"/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8">
      <c r="B8" s="44">
        <v>2012</v>
      </c>
      <c r="C8" s="44"/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8">
      <c r="B9" s="44">
        <v>2013</v>
      </c>
      <c r="C9" s="44"/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8">
      <c r="B10" s="44">
        <v>2014</v>
      </c>
      <c r="C10" s="44"/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8">
      <c r="B11" s="44">
        <v>2015</v>
      </c>
      <c r="C11" s="44"/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8">
      <c r="B12" s="44">
        <v>2016</v>
      </c>
      <c r="C12" s="44"/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8">
      <c r="B13" s="44">
        <v>2017</v>
      </c>
      <c r="C13" s="44"/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8">
      <c r="B14" s="44">
        <v>2018</v>
      </c>
      <c r="C14" s="44"/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8">
      <c r="B15" s="44">
        <v>2019</v>
      </c>
      <c r="C15" s="44"/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8">
      <c r="B16" s="44">
        <v>2020</v>
      </c>
      <c r="C16" s="44"/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16">
      <c r="B17" s="44">
        <v>2021</v>
      </c>
      <c r="C17" s="44"/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16">
      <c r="B18" s="44">
        <v>2022</v>
      </c>
      <c r="C18" s="44"/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16">
      <c r="B19" s="44">
        <v>2023</v>
      </c>
      <c r="C19" s="44"/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16">
      <c r="B20" s="44"/>
      <c r="C20" s="44"/>
      <c r="D20" s="45"/>
      <c r="E20" s="45"/>
      <c r="F20" s="45"/>
      <c r="G20" s="45"/>
      <c r="H20" s="45"/>
      <c r="I20" s="45"/>
    </row>
    <row r="21" spans="2:16">
      <c r="B21" s="44">
        <v>2024</v>
      </c>
      <c r="C21" s="44" t="s">
        <v>112</v>
      </c>
      <c r="D21" s="45">
        <v>1098170.08085</v>
      </c>
      <c r="E21" s="45">
        <v>9248690.7747300025</v>
      </c>
      <c r="F21" s="45">
        <v>2100119.5485299989</v>
      </c>
      <c r="G21" s="45">
        <v>170599.47736999998</v>
      </c>
      <c r="H21" s="45">
        <v>33630.02236000001</v>
      </c>
      <c r="I21" s="45">
        <v>12651209.903840002</v>
      </c>
    </row>
    <row r="22" spans="2:16">
      <c r="B22" s="44"/>
      <c r="C22" s="44" t="s">
        <v>113</v>
      </c>
      <c r="D22" s="45">
        <v>1095925.4652799987</v>
      </c>
      <c r="E22" s="45">
        <v>9270704.0761800073</v>
      </c>
      <c r="F22" s="45">
        <v>2097509.3373300005</v>
      </c>
      <c r="G22" s="45">
        <v>170464.09798999981</v>
      </c>
      <c r="H22" s="45">
        <v>33570.223750000019</v>
      </c>
      <c r="I22" s="45">
        <v>12668173.200530006</v>
      </c>
    </row>
    <row r="23" spans="2:16">
      <c r="B23" s="44"/>
      <c r="C23" s="44" t="s">
        <v>114</v>
      </c>
      <c r="D23" s="45">
        <v>1097643.3202999998</v>
      </c>
      <c r="E23" s="45">
        <v>9287990.3347600065</v>
      </c>
      <c r="F23" s="45">
        <v>2102793.17992</v>
      </c>
      <c r="G23" s="45">
        <v>170921.76207000011</v>
      </c>
      <c r="H23" s="45">
        <v>33787.185170000019</v>
      </c>
      <c r="I23" s="45">
        <v>12693135.782220004</v>
      </c>
    </row>
    <row r="24" spans="2:16">
      <c r="B24" s="44"/>
      <c r="C24" s="44" t="s">
        <v>115</v>
      </c>
      <c r="D24" s="45">
        <v>1098837.7251300006</v>
      </c>
      <c r="E24" s="45">
        <v>9302580.1262900103</v>
      </c>
      <c r="F24" s="45">
        <v>2104358.8790699989</v>
      </c>
      <c r="G24" s="45">
        <v>171092.28776000012</v>
      </c>
      <c r="H24" s="45">
        <v>33958.020030000007</v>
      </c>
      <c r="I24" s="45">
        <v>12710827.03828001</v>
      </c>
    </row>
    <row r="25" spans="2:16">
      <c r="B25" s="44"/>
      <c r="C25" s="44" t="s">
        <v>116</v>
      </c>
      <c r="D25" s="45">
        <v>1108400.3700500003</v>
      </c>
      <c r="E25" s="45">
        <v>9313285.4009300042</v>
      </c>
      <c r="F25" s="45">
        <v>2105361.5563599998</v>
      </c>
      <c r="G25" s="45">
        <v>171074.28285000011</v>
      </c>
      <c r="H25" s="45">
        <v>34112.786760000003</v>
      </c>
      <c r="I25" s="45">
        <v>12732234.396950005</v>
      </c>
    </row>
    <row r="26" spans="2:16">
      <c r="B26" s="44"/>
      <c r="C26" s="44" t="s">
        <v>117</v>
      </c>
      <c r="D26" s="45">
        <v>1117361.1823400008</v>
      </c>
      <c r="E26" s="45">
        <v>9322297.5514000095</v>
      </c>
      <c r="F26" s="45">
        <v>2106242.2278699968</v>
      </c>
      <c r="G26" s="45">
        <v>171469.9048499999</v>
      </c>
      <c r="H26" s="45">
        <v>34147.940729999988</v>
      </c>
      <c r="I26" s="45">
        <v>12751518.807190007</v>
      </c>
    </row>
    <row r="27" spans="2:16">
      <c r="B27" s="44"/>
      <c r="C27" s="44" t="s">
        <v>118</v>
      </c>
      <c r="D27" s="45">
        <v>1125869.8790300007</v>
      </c>
      <c r="E27" s="45">
        <v>9353149.4120100029</v>
      </c>
      <c r="F27" s="45">
        <v>2108888.5758800004</v>
      </c>
      <c r="G27" s="45">
        <v>171686.3159299999</v>
      </c>
      <c r="H27" s="45">
        <v>34230.404229999993</v>
      </c>
      <c r="I27" s="45">
        <v>12793824.587080006</v>
      </c>
    </row>
    <row r="28" spans="2:16">
      <c r="B28" s="44"/>
      <c r="C28" s="44" t="s">
        <v>119</v>
      </c>
      <c r="D28" s="45">
        <v>1133224.5676699993</v>
      </c>
      <c r="E28" s="45">
        <v>9378565.0525200181</v>
      </c>
      <c r="F28" s="45">
        <v>2110866.4388800012</v>
      </c>
      <c r="G28" s="45">
        <v>171833.65999999995</v>
      </c>
      <c r="H28" s="45">
        <v>34280.072489999984</v>
      </c>
      <c r="I28" s="45">
        <v>12828769.791560018</v>
      </c>
    </row>
    <row r="29" spans="2:16">
      <c r="B29" s="44"/>
      <c r="C29" s="44" t="s">
        <v>120</v>
      </c>
      <c r="D29" s="45">
        <v>1138631.2798899994</v>
      </c>
      <c r="E29" s="45">
        <v>9400069.2593600154</v>
      </c>
      <c r="F29" s="45">
        <v>2110446.8519000006</v>
      </c>
      <c r="G29" s="45">
        <v>171695.40903999979</v>
      </c>
      <c r="H29" s="45">
        <v>34361.822829999983</v>
      </c>
      <c r="I29" s="45">
        <v>12855204.623020014</v>
      </c>
    </row>
    <row r="30" spans="2:16">
      <c r="B30" s="44"/>
      <c r="C30" s="44" t="s">
        <v>121</v>
      </c>
      <c r="D30" s="45">
        <v>1145340.22297</v>
      </c>
      <c r="E30" s="45">
        <v>9431898.5059699975</v>
      </c>
      <c r="F30" s="45">
        <v>2113106.1256900006</v>
      </c>
      <c r="G30" s="45">
        <v>171026.61897000004</v>
      </c>
      <c r="H30" s="45">
        <v>34396.92415999998</v>
      </c>
      <c r="I30" s="45">
        <v>12895768.39776</v>
      </c>
      <c r="K30" s="26" cm="1">
        <f t="array" ref="K30">LOOKUP(2,1/(D21:D44&lt;&gt;""),D21:D44)</f>
        <v>1256508.7960600015</v>
      </c>
      <c r="L30" s="26" cm="1">
        <f t="array" ref="L30">LOOKUP(2,1/(E21:E44&lt;&gt;""),E21:E44)</f>
        <v>9969134.7870100029</v>
      </c>
      <c r="M30" s="26" cm="1">
        <f t="array" ref="M30">LOOKUP(2,1/(F21:F44&lt;&gt;""),F21:F44)</f>
        <v>2197305.4992400007</v>
      </c>
      <c r="N30" s="26" cm="1">
        <f t="array" ref="N30">LOOKUP(2,1/(G21:G44&lt;&gt;""),G21:G44)</f>
        <v>178607.73790000009</v>
      </c>
      <c r="O30" s="26" cm="1">
        <f t="array" ref="O30">LOOKUP(2,1/(H21:H44&lt;&gt;""),H21:H44)</f>
        <v>36527.25621</v>
      </c>
      <c r="P30" s="26" cm="1">
        <f t="array" ref="P30">LOOKUP(2,1/(I21:I44&lt;&gt;""),I21:I44)</f>
        <v>13638084.076420005</v>
      </c>
    </row>
    <row r="31" spans="2:16">
      <c r="B31" s="50"/>
      <c r="C31" s="44" t="s">
        <v>122</v>
      </c>
      <c r="D31" s="45">
        <v>1153668.1356300008</v>
      </c>
      <c r="E31" s="45">
        <v>9467106.8526899833</v>
      </c>
      <c r="F31" s="45">
        <v>2114875.9452099996</v>
      </c>
      <c r="G31" s="45">
        <v>170868.3337799999</v>
      </c>
      <c r="H31" s="45">
        <v>34463.471499999985</v>
      </c>
      <c r="I31" s="45">
        <v>12940982.738809982</v>
      </c>
    </row>
    <row r="32" spans="2:16">
      <c r="B32" s="50"/>
      <c r="C32" s="44" t="s">
        <v>123</v>
      </c>
      <c r="D32" s="45">
        <v>1160752.5058600006</v>
      </c>
      <c r="E32" s="45">
        <v>9491844.4966199975</v>
      </c>
      <c r="F32" s="45">
        <v>2116022.6679700008</v>
      </c>
      <c r="G32" s="45">
        <v>171046.56834999987</v>
      </c>
      <c r="H32" s="45">
        <v>34545.234389999991</v>
      </c>
      <c r="I32" s="45">
        <v>12974211.47319</v>
      </c>
    </row>
    <row r="33" spans="2:43">
      <c r="B33" s="44">
        <v>2025</v>
      </c>
      <c r="C33" s="44" t="s">
        <v>112</v>
      </c>
      <c r="D33" s="45">
        <v>1204712.5505100004</v>
      </c>
      <c r="E33" s="45">
        <v>9823644.1608099975</v>
      </c>
      <c r="F33" s="45">
        <v>2190615.8750200025</v>
      </c>
      <c r="G33" s="45">
        <v>177509.47009999998</v>
      </c>
      <c r="H33" s="45">
        <v>35905.402500000026</v>
      </c>
      <c r="I33" s="45">
        <v>13432387.458940003</v>
      </c>
    </row>
    <row r="34" spans="2:43">
      <c r="B34" s="44"/>
      <c r="C34" s="44" t="s">
        <v>113</v>
      </c>
      <c r="D34" s="45">
        <v>1207979.6665400008</v>
      </c>
      <c r="E34" s="45">
        <v>9848444.7971600033</v>
      </c>
      <c r="F34" s="45">
        <v>2186173.4277100023</v>
      </c>
      <c r="G34" s="45">
        <v>177163.00063000008</v>
      </c>
      <c r="H34" s="45">
        <v>35851.370210000016</v>
      </c>
      <c r="I34" s="45">
        <v>13455612.26225001</v>
      </c>
    </row>
    <row r="35" spans="2:43">
      <c r="B35" s="44"/>
      <c r="C35" s="44" t="s">
        <v>114</v>
      </c>
      <c r="D35" s="45">
        <v>1217229.5296400012</v>
      </c>
      <c r="E35" s="45">
        <v>9870392.1268399991</v>
      </c>
      <c r="F35" s="45">
        <v>2191202.5938400002</v>
      </c>
      <c r="G35" s="45">
        <v>177693.27212000018</v>
      </c>
      <c r="H35" s="45">
        <v>35982.224840000003</v>
      </c>
      <c r="I35" s="45">
        <v>13492499.74728</v>
      </c>
    </row>
    <row r="36" spans="2:43">
      <c r="B36" s="44"/>
      <c r="C36" s="44" t="s">
        <v>115</v>
      </c>
      <c r="D36" s="45">
        <v>1225789.8386500019</v>
      </c>
      <c r="E36" s="45">
        <v>9882295.5618999954</v>
      </c>
      <c r="F36" s="45">
        <v>2192954.1377500007</v>
      </c>
      <c r="G36" s="45">
        <v>178032.37131999995</v>
      </c>
      <c r="H36" s="45">
        <v>36129.10964000001</v>
      </c>
      <c r="I36" s="45">
        <v>13515201.019260002</v>
      </c>
    </row>
    <row r="37" spans="2:43">
      <c r="B37" s="44"/>
      <c r="C37" s="44" t="s">
        <v>116</v>
      </c>
      <c r="D37" s="45">
        <v>1232102.0921400017</v>
      </c>
      <c r="E37" s="45">
        <v>9893601.1899799965</v>
      </c>
      <c r="F37" s="45">
        <v>2192365.7758000018</v>
      </c>
      <c r="G37" s="45">
        <v>178025.58885</v>
      </c>
      <c r="H37" s="45">
        <v>36236.699400000012</v>
      </c>
      <c r="I37" s="45">
        <v>13532331.346170001</v>
      </c>
    </row>
    <row r="38" spans="2:43">
      <c r="B38" s="44"/>
      <c r="C38" s="44" t="s">
        <v>117</v>
      </c>
      <c r="D38" s="45">
        <v>1239322.0219900021</v>
      </c>
      <c r="E38" s="45">
        <v>9914538.9414199982</v>
      </c>
      <c r="F38" s="45">
        <v>2195217.1164400009</v>
      </c>
      <c r="G38" s="45">
        <v>178450.41580000002</v>
      </c>
      <c r="H38" s="45">
        <v>36314.471059999989</v>
      </c>
      <c r="I38" s="45">
        <v>13563842.966710001</v>
      </c>
    </row>
    <row r="39" spans="2:43">
      <c r="B39" s="44"/>
      <c r="C39" s="44" t="s">
        <v>118</v>
      </c>
      <c r="D39" s="45">
        <v>1245675.5173000013</v>
      </c>
      <c r="E39" s="45">
        <v>9931362.7560200039</v>
      </c>
      <c r="F39" s="45">
        <v>2196609.043390003</v>
      </c>
      <c r="G39" s="45">
        <v>178691.56940000009</v>
      </c>
      <c r="H39" s="45">
        <v>36426.888989999992</v>
      </c>
      <c r="I39" s="45">
        <v>13588765.775100011</v>
      </c>
    </row>
    <row r="40" spans="2:43">
      <c r="B40" s="44"/>
      <c r="C40" s="44" t="s">
        <v>119</v>
      </c>
      <c r="D40" s="45">
        <v>1252665.1100300001</v>
      </c>
      <c r="E40" s="45">
        <v>9954976.057739988</v>
      </c>
      <c r="F40" s="45">
        <v>2197948.6009300025</v>
      </c>
      <c r="G40" s="45">
        <v>178801.08243000007</v>
      </c>
      <c r="H40" s="45">
        <v>36503.806609999992</v>
      </c>
      <c r="I40" s="45">
        <v>13620894.657739991</v>
      </c>
      <c r="J40" s="45"/>
    </row>
    <row r="41" spans="2:43">
      <c r="B41" s="44"/>
      <c r="C41" s="47" t="s">
        <v>120</v>
      </c>
      <c r="D41" s="48">
        <v>1256508.7960600015</v>
      </c>
      <c r="E41" s="48">
        <v>9969134.7870100029</v>
      </c>
      <c r="F41" s="48">
        <v>2197305.4992400007</v>
      </c>
      <c r="G41" s="48">
        <v>178607.73790000009</v>
      </c>
      <c r="H41" s="48">
        <v>36527.25621</v>
      </c>
      <c r="I41" s="49">
        <v>13638084.076420005</v>
      </c>
    </row>
    <row r="42" spans="2:43">
      <c r="B42" s="44"/>
      <c r="C42" s="44" t="s">
        <v>121</v>
      </c>
      <c r="D42" s="45"/>
      <c r="E42" s="45"/>
      <c r="F42" s="45"/>
      <c r="G42" s="45"/>
      <c r="H42" s="45"/>
      <c r="I42" s="45"/>
    </row>
    <row r="43" spans="2:43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3">
      <c r="B44" s="50"/>
      <c r="C44" s="44" t="s">
        <v>123</v>
      </c>
      <c r="D44" s="45"/>
      <c r="E44" s="45"/>
      <c r="F44" s="45"/>
      <c r="G44" s="45"/>
      <c r="H44" s="45"/>
      <c r="I44" s="45"/>
      <c r="L44" s="201"/>
      <c r="M44" s="201"/>
      <c r="N44" s="201"/>
      <c r="O44" s="201"/>
      <c r="P44" s="201"/>
      <c r="Q44" s="201"/>
    </row>
    <row r="45" spans="2:43" ht="15.75" customHeight="1">
      <c r="B45" s="50"/>
      <c r="C45" s="44"/>
      <c r="D45" s="57"/>
      <c r="E45" s="57"/>
      <c r="F45" s="57"/>
      <c r="G45" s="57"/>
      <c r="H45" s="57"/>
      <c r="I45" s="57"/>
    </row>
    <row r="46" spans="2:43">
      <c r="B46" s="44"/>
      <c r="C46" s="44"/>
      <c r="D46" s="420" t="s">
        <v>125</v>
      </c>
      <c r="E46" s="420"/>
      <c r="F46" s="420"/>
      <c r="G46" s="420"/>
      <c r="H46" s="420"/>
      <c r="I46" s="420"/>
    </row>
    <row r="47" spans="2:43">
      <c r="B47" s="44">
        <v>2010</v>
      </c>
      <c r="C47" s="44"/>
      <c r="D47" s="51">
        <v>2.834365539271877</v>
      </c>
      <c r="E47" s="51">
        <v>5.7338720293969914</v>
      </c>
      <c r="F47" s="51">
        <v>4.0954971341678359</v>
      </c>
      <c r="G47" s="51">
        <v>4.688202749908954</v>
      </c>
      <c r="H47" s="51">
        <v>2.3744656387648222</v>
      </c>
      <c r="I47" s="51">
        <v>5.0475144168232511</v>
      </c>
    </row>
    <row r="48" spans="2:43">
      <c r="B48" s="44">
        <v>2011</v>
      </c>
      <c r="C48" s="44"/>
      <c r="D48" s="51">
        <v>2.9014444029264341</v>
      </c>
      <c r="E48" s="51">
        <v>5.3685561372920132</v>
      </c>
      <c r="F48" s="51">
        <v>3.3586127301064916</v>
      </c>
      <c r="G48" s="51">
        <v>4.457019869091039</v>
      </c>
      <c r="H48" s="51">
        <v>3.9551855730864283</v>
      </c>
      <c r="I48" s="51">
        <v>4.6783198404127813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2:43">
      <c r="B49" s="44">
        <v>2012</v>
      </c>
      <c r="C49" s="44"/>
      <c r="D49" s="52">
        <v>2.0481861016319547</v>
      </c>
      <c r="E49" s="52">
        <v>5.4903948615909526</v>
      </c>
      <c r="F49" s="52">
        <v>3.1266505103109798</v>
      </c>
      <c r="G49" s="52">
        <v>8.2947195076879421</v>
      </c>
      <c r="H49" s="52">
        <v>2.4379210906199322</v>
      </c>
      <c r="I49" s="52">
        <v>4.678376358587788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2013</v>
      </c>
      <c r="C50" s="44"/>
      <c r="D50" s="51">
        <v>1.1396670340043435</v>
      </c>
      <c r="E50" s="51">
        <v>5.6967374189272446</v>
      </c>
      <c r="F50" s="51">
        <v>3.2547853172810282</v>
      </c>
      <c r="G50" s="51">
        <v>8.1270753050844959</v>
      </c>
      <c r="H50" s="51">
        <v>3.4147781209908246</v>
      </c>
      <c r="I50" s="51">
        <v>4.7602272125474965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2014</v>
      </c>
      <c r="C51" s="44"/>
      <c r="D51" s="51">
        <v>0.45231255159583483</v>
      </c>
      <c r="E51" s="51">
        <v>3.8515947116214644</v>
      </c>
      <c r="F51" s="51">
        <v>1.4598937523881528</v>
      </c>
      <c r="G51" s="51">
        <v>6.0640920241211704</v>
      </c>
      <c r="H51" s="51">
        <v>3.053820230266302</v>
      </c>
      <c r="I51" s="51">
        <v>3.0748759987296648</v>
      </c>
    </row>
    <row r="52" spans="2:43">
      <c r="B52" s="44">
        <v>2015</v>
      </c>
      <c r="C52" s="44"/>
      <c r="D52" s="51">
        <v>1.5176936821738263</v>
      </c>
      <c r="E52" s="51">
        <v>3.5440253639796415</v>
      </c>
      <c r="F52" s="51">
        <v>1.1842360463228285</v>
      </c>
      <c r="G52" s="51">
        <v>2.1295450912429015</v>
      </c>
      <c r="H52" s="51">
        <v>3.7144993514320657</v>
      </c>
      <c r="I52" s="51">
        <v>2.8817259430769626</v>
      </c>
    </row>
    <row r="53" spans="2:43">
      <c r="B53" s="44">
        <v>2016</v>
      </c>
      <c r="C53" s="44"/>
      <c r="D53" s="51">
        <v>1.55388619274901</v>
      </c>
      <c r="E53" s="51">
        <v>3.8280378553122718</v>
      </c>
      <c r="F53" s="51">
        <v>1.5231655266033428</v>
      </c>
      <c r="G53" s="51">
        <v>1.2978559225277797</v>
      </c>
      <c r="H53" s="51">
        <v>3.9122301287000116</v>
      </c>
      <c r="I53" s="51">
        <v>3.1428603467104077</v>
      </c>
    </row>
    <row r="54" spans="2:43">
      <c r="B54" s="44">
        <v>2017</v>
      </c>
      <c r="C54" s="44"/>
      <c r="D54" s="51">
        <v>1.3631681367087811</v>
      </c>
      <c r="E54" s="51">
        <v>3.6718221474893342</v>
      </c>
      <c r="F54" s="51">
        <v>1.3411497737224165</v>
      </c>
      <c r="G54" s="51">
        <v>1.1069830456185814</v>
      </c>
      <c r="H54" s="51">
        <v>4.2970184846232273</v>
      </c>
      <c r="I54" s="51">
        <v>2.9901895497549402</v>
      </c>
    </row>
    <row r="55" spans="2:43">
      <c r="B55" s="44">
        <v>2018</v>
      </c>
      <c r="C55" s="44"/>
      <c r="D55" s="51">
        <v>2.1545521797216471</v>
      </c>
      <c r="E55" s="51">
        <v>5.3501241393861143</v>
      </c>
      <c r="F55" s="51">
        <v>4.8947881595242437</v>
      </c>
      <c r="G55" s="51">
        <v>3.0619141148393147</v>
      </c>
      <c r="H55" s="51">
        <v>6.3247607346571089</v>
      </c>
      <c r="I55" s="51">
        <v>4.9195686211386258</v>
      </c>
    </row>
    <row r="56" spans="2:43">
      <c r="B56" s="44">
        <v>2019</v>
      </c>
      <c r="C56" s="44"/>
      <c r="D56" s="51">
        <v>3.2929363918184906</v>
      </c>
      <c r="E56" s="51">
        <v>4.8847566106932527</v>
      </c>
      <c r="F56" s="51">
        <v>5.0528173967279377</v>
      </c>
      <c r="G56" s="51">
        <v>3.5849588512146813</v>
      </c>
      <c r="H56" s="51">
        <v>5.8789873502323342</v>
      </c>
      <c r="I56" s="51">
        <v>4.7420817775544633</v>
      </c>
    </row>
    <row r="57" spans="2:43">
      <c r="B57" s="44">
        <v>2020</v>
      </c>
      <c r="C57" s="44"/>
      <c r="D57" s="51">
        <v>-0.68284972759549145</v>
      </c>
      <c r="E57" s="51">
        <v>2.9488651693584611</v>
      </c>
      <c r="F57" s="51">
        <v>1.4421717885466867</v>
      </c>
      <c r="G57" s="51">
        <v>1.1259485610125131</v>
      </c>
      <c r="H57" s="51">
        <v>2.3517642611752709</v>
      </c>
      <c r="I57" s="51">
        <v>2.3100855366317896</v>
      </c>
    </row>
    <row r="58" spans="2:43">
      <c r="B58" s="44">
        <v>2021</v>
      </c>
      <c r="C58" s="44"/>
      <c r="D58" s="51">
        <v>1.4450864105523875</v>
      </c>
      <c r="E58" s="51">
        <v>3.7618385024227097</v>
      </c>
      <c r="F58" s="51">
        <v>2.0800941247959948</v>
      </c>
      <c r="G58" s="51">
        <v>2.654061768284377</v>
      </c>
      <c r="H58" s="51">
        <v>4.8265150724958961</v>
      </c>
      <c r="I58" s="51">
        <v>3.2430809605447086</v>
      </c>
    </row>
    <row r="59" spans="2:43">
      <c r="B59" s="44">
        <v>2022</v>
      </c>
      <c r="C59" s="44"/>
      <c r="D59" s="51">
        <v>3.6095290434432048</v>
      </c>
      <c r="E59" s="51">
        <v>6.7372007822144697</v>
      </c>
      <c r="F59" s="51">
        <v>5.124222243951615</v>
      </c>
      <c r="G59" s="51">
        <v>4.7493506208887037</v>
      </c>
      <c r="H59" s="51">
        <v>7.2384090477152441</v>
      </c>
      <c r="I59" s="51">
        <v>6.1490096619009948</v>
      </c>
    </row>
    <row r="60" spans="2:43">
      <c r="B60" s="44">
        <v>2023</v>
      </c>
      <c r="C60" s="44"/>
      <c r="D60" s="51">
        <v>7.5405439058470858</v>
      </c>
      <c r="E60" s="51">
        <v>11.541046287585077</v>
      </c>
      <c r="F60" s="51">
        <v>9.2564896756117676</v>
      </c>
      <c r="G60" s="51">
        <v>8.9965070544371972</v>
      </c>
      <c r="H60" s="51">
        <v>11.747591502712273</v>
      </c>
      <c r="I60" s="51">
        <v>10.762936203451146</v>
      </c>
    </row>
    <row r="61" spans="2:43">
      <c r="B61" s="44"/>
      <c r="C61" s="44"/>
      <c r="D61" s="51"/>
      <c r="E61" s="51"/>
      <c r="F61" s="51"/>
      <c r="G61" s="51"/>
      <c r="H61" s="51"/>
      <c r="I61" s="51"/>
    </row>
    <row r="62" spans="2:43">
      <c r="B62" s="44">
        <v>2024</v>
      </c>
      <c r="C62" s="44" t="s">
        <v>112</v>
      </c>
      <c r="D62" s="51">
        <v>3.3148220965121933</v>
      </c>
      <c r="E62" s="51">
        <v>6.9337028759595132</v>
      </c>
      <c r="F62" s="51">
        <v>5.1928419272578408</v>
      </c>
      <c r="G62" s="51">
        <v>4.9814868066917262</v>
      </c>
      <c r="H62" s="51">
        <v>7.6910924063183339</v>
      </c>
      <c r="I62" s="51">
        <v>6.2938360231755919</v>
      </c>
    </row>
    <row r="63" spans="2:43">
      <c r="B63" s="44"/>
      <c r="C63" s="44" t="s">
        <v>113</v>
      </c>
      <c r="D63" s="51">
        <v>3.5056123162484853</v>
      </c>
      <c r="E63" s="51">
        <v>6.8654481599259576</v>
      </c>
      <c r="F63" s="51">
        <v>5.1676120433023609</v>
      </c>
      <c r="G63" s="51">
        <v>4.9725777255198889</v>
      </c>
      <c r="H63" s="51">
        <v>7.6774974533295293</v>
      </c>
      <c r="I63" s="51">
        <v>6.2593616719517575</v>
      </c>
    </row>
    <row r="64" spans="2:43">
      <c r="B64" s="44"/>
      <c r="C64" s="44" t="s">
        <v>114</v>
      </c>
      <c r="D64" s="51">
        <v>3.6589663150221385</v>
      </c>
      <c r="E64" s="51">
        <v>6.8075431072772696</v>
      </c>
      <c r="F64" s="51">
        <v>5.3056055189435236</v>
      </c>
      <c r="G64" s="51">
        <v>5.1153809041989406</v>
      </c>
      <c r="H64" s="51">
        <v>8.0390187088205991</v>
      </c>
      <c r="I64" s="51">
        <v>6.2575674937081827</v>
      </c>
    </row>
    <row r="65" spans="2:20">
      <c r="B65" s="44"/>
      <c r="C65" s="44" t="s">
        <v>115</v>
      </c>
      <c r="D65" s="51">
        <v>3.7509841810065447</v>
      </c>
      <c r="E65" s="51">
        <v>6.7917214988826746</v>
      </c>
      <c r="F65" s="51">
        <v>5.3050056445941296</v>
      </c>
      <c r="G65" s="51">
        <v>5.0249533883863773</v>
      </c>
      <c r="H65" s="51">
        <v>8.3385390840564622</v>
      </c>
      <c r="I65" s="51">
        <v>6.254150240178169</v>
      </c>
    </row>
    <row r="66" spans="2:20">
      <c r="B66" s="44"/>
      <c r="C66" s="44" t="s">
        <v>116</v>
      </c>
      <c r="D66" s="51">
        <v>4.7251707986846636</v>
      </c>
      <c r="E66" s="51">
        <v>6.7656902173462763</v>
      </c>
      <c r="F66" s="51">
        <v>5.3441046952290572</v>
      </c>
      <c r="G66" s="51">
        <v>5.0566075644505659</v>
      </c>
      <c r="H66" s="51">
        <v>8.4782271444868726</v>
      </c>
      <c r="I66" s="51">
        <v>6.3293206668876056</v>
      </c>
    </row>
    <row r="67" spans="2:20">
      <c r="B67" s="44"/>
      <c r="C67" s="44" t="s">
        <v>117</v>
      </c>
      <c r="D67" s="51">
        <v>5.4363440804291674</v>
      </c>
      <c r="E67" s="51">
        <v>6.6592621663233098</v>
      </c>
      <c r="F67" s="51">
        <v>5.1966941630321006</v>
      </c>
      <c r="G67" s="51">
        <v>4.9437628732068584</v>
      </c>
      <c r="H67" s="51">
        <v>8.0591569888077927</v>
      </c>
      <c r="I67" s="51">
        <v>6.2874759244754053</v>
      </c>
    </row>
    <row r="68" spans="2:20">
      <c r="B68" s="44"/>
      <c r="C68" s="44" t="s">
        <v>118</v>
      </c>
      <c r="D68" s="51">
        <v>6.2299428897184317</v>
      </c>
      <c r="E68" s="51">
        <v>6.7950749556406009</v>
      </c>
      <c r="F68" s="51">
        <v>5.212136095152653</v>
      </c>
      <c r="G68" s="51">
        <v>4.8577039406360045</v>
      </c>
      <c r="H68" s="51">
        <v>7.8576314730913976</v>
      </c>
      <c r="I68" s="51">
        <v>6.4576321437257</v>
      </c>
    </row>
    <row r="69" spans="2:20">
      <c r="B69" s="44"/>
      <c r="C69" s="44" t="s">
        <v>119</v>
      </c>
      <c r="D69" s="51">
        <v>7.0074227542169965</v>
      </c>
      <c r="E69" s="51">
        <v>6.8402774853381532</v>
      </c>
      <c r="F69" s="51">
        <v>5.2121753494375644</v>
      </c>
      <c r="G69" s="51">
        <v>4.8217833555773026</v>
      </c>
      <c r="H69" s="51">
        <v>7.7855857006032592</v>
      </c>
      <c r="I69" s="51">
        <v>6.5586740087041351</v>
      </c>
    </row>
    <row r="70" spans="2:20">
      <c r="B70" s="44"/>
      <c r="C70" s="44" t="s">
        <v>120</v>
      </c>
      <c r="D70" s="51">
        <v>7.7249905547511766</v>
      </c>
      <c r="E70" s="51">
        <v>6.9067646832745355</v>
      </c>
      <c r="F70" s="51">
        <v>5.213516131064222</v>
      </c>
      <c r="G70" s="51">
        <v>4.7634416246053579</v>
      </c>
      <c r="H70" s="51">
        <v>7.789723379684399</v>
      </c>
      <c r="I70" s="51">
        <v>6.6698867866857192</v>
      </c>
    </row>
    <row r="71" spans="2:20">
      <c r="B71" s="44"/>
      <c r="C71" s="44" t="s">
        <v>121</v>
      </c>
      <c r="D71" s="51">
        <v>8.4580769795796549</v>
      </c>
      <c r="E71" s="51">
        <v>6.9864985323848439</v>
      </c>
      <c r="F71" s="51">
        <v>5.2303512391779439</v>
      </c>
      <c r="G71" s="51">
        <v>4.7164030116110256</v>
      </c>
      <c r="H71" s="51">
        <v>7.7343532509444257</v>
      </c>
      <c r="I71" s="51">
        <v>6.7944254824403361</v>
      </c>
    </row>
    <row r="72" spans="2:20">
      <c r="B72" s="44"/>
      <c r="C72" s="44" t="s">
        <v>122</v>
      </c>
      <c r="D72" s="51">
        <v>9.2778661108444673</v>
      </c>
      <c r="E72" s="51">
        <v>7.1070360017911671</v>
      </c>
      <c r="F72" s="51">
        <v>5.1685543007800483</v>
      </c>
      <c r="G72" s="51">
        <v>4.7080680485760862</v>
      </c>
      <c r="H72" s="51">
        <v>7.5890327688630688</v>
      </c>
      <c r="I72" s="51">
        <v>6.9432106215938649</v>
      </c>
    </row>
    <row r="73" spans="2:20">
      <c r="B73" s="44"/>
      <c r="C73" s="44" t="s">
        <v>123</v>
      </c>
      <c r="D73" s="51">
        <v>9.8508951473666571</v>
      </c>
      <c r="E73" s="51">
        <v>7.1811394132947681</v>
      </c>
      <c r="F73" s="51">
        <v>5.1380194101967813</v>
      </c>
      <c r="G73" s="51">
        <v>4.6307238947185692</v>
      </c>
      <c r="H73" s="51">
        <v>7.4786728276187153</v>
      </c>
      <c r="I73" s="51">
        <v>7.0410203600067556</v>
      </c>
    </row>
    <row r="74" spans="2:20">
      <c r="B74" s="44">
        <v>2025</v>
      </c>
      <c r="C74" s="44" t="s">
        <v>112</v>
      </c>
      <c r="D74" s="51">
        <v>9.701818645207938</v>
      </c>
      <c r="E74" s="51">
        <v>6.2165921651411216</v>
      </c>
      <c r="F74" s="51">
        <v>4.3091035723822335</v>
      </c>
      <c r="G74" s="51">
        <v>4.0504184634830187</v>
      </c>
      <c r="H74" s="51">
        <v>6.7659192005366631</v>
      </c>
      <c r="I74" s="51">
        <v>6.1747260620732547</v>
      </c>
    </row>
    <row r="75" spans="2:20">
      <c r="B75" s="44"/>
      <c r="C75" s="44" t="s">
        <v>113</v>
      </c>
      <c r="D75" s="51">
        <v>10.224618809398066</v>
      </c>
      <c r="E75" s="51">
        <v>6.2318969113083211</v>
      </c>
      <c r="F75" s="51">
        <v>4.2271130241005705</v>
      </c>
      <c r="G75" s="51">
        <v>3.929802649935854</v>
      </c>
      <c r="H75" s="51">
        <v>6.7951482152393883</v>
      </c>
      <c r="I75" s="51">
        <v>6.2158848734958916</v>
      </c>
    </row>
    <row r="76" spans="2:20">
      <c r="B76" s="44"/>
      <c r="C76" s="44" t="s">
        <v>114</v>
      </c>
      <c r="D76" s="51">
        <v>10.894815021269121</v>
      </c>
      <c r="E76" s="51">
        <v>6.2704823227514916</v>
      </c>
      <c r="F76" s="51">
        <v>4.2043799059384268</v>
      </c>
      <c r="G76" s="51">
        <v>3.9617600286772303</v>
      </c>
      <c r="H76" s="51">
        <v>6.4966633324310852</v>
      </c>
      <c r="I76" s="51">
        <v>6.2976082409810008</v>
      </c>
    </row>
    <row r="77" spans="2:20">
      <c r="B77" s="44"/>
      <c r="C77" s="44" t="s">
        <v>115</v>
      </c>
      <c r="D77" s="51">
        <v>11.553308611149294</v>
      </c>
      <c r="E77" s="51">
        <v>6.2317704092830439</v>
      </c>
      <c r="F77" s="51">
        <v>4.2100831545974549</v>
      </c>
      <c r="G77" s="51">
        <v>4.0563392136850895</v>
      </c>
      <c r="H77" s="51">
        <v>6.3934517032558702</v>
      </c>
      <c r="I77" s="51">
        <v>6.3282584096025607</v>
      </c>
      <c r="O77" s="202"/>
      <c r="P77" s="202"/>
      <c r="Q77" s="202"/>
      <c r="R77" s="202"/>
      <c r="S77" s="202"/>
      <c r="T77" s="202"/>
    </row>
    <row r="78" spans="2:20">
      <c r="B78" s="44"/>
      <c r="C78" s="44" t="s">
        <v>116</v>
      </c>
      <c r="D78" s="51">
        <v>11.160382604746077</v>
      </c>
      <c r="E78" s="51">
        <v>6.2310534260234585</v>
      </c>
      <c r="F78" s="51">
        <v>4.1325072730227452</v>
      </c>
      <c r="G78" s="51">
        <v>4.063326108515608</v>
      </c>
      <c r="H78" s="51">
        <v>6.2261481448078859</v>
      </c>
      <c r="I78" s="51">
        <v>6.2840262303972327</v>
      </c>
    </row>
    <row r="79" spans="2:20">
      <c r="B79" s="44"/>
      <c r="C79" s="44" t="s">
        <v>117</v>
      </c>
      <c r="D79" s="51">
        <v>10.915077557517128</v>
      </c>
      <c r="E79" s="51">
        <v>6.3529552318467575</v>
      </c>
      <c r="F79" s="51">
        <v>4.2243426417284846</v>
      </c>
      <c r="G79" s="51">
        <v>4.0709831594684776</v>
      </c>
      <c r="H79" s="51">
        <v>6.3445416727476056</v>
      </c>
      <c r="I79" s="51">
        <v>6.3704110216420862</v>
      </c>
      <c r="J79" s="51"/>
    </row>
    <row r="80" spans="2:20">
      <c r="B80" s="44"/>
      <c r="C80" s="44" t="s">
        <v>118</v>
      </c>
      <c r="D80" s="51">
        <v>10.641162047360208</v>
      </c>
      <c r="E80" s="51">
        <v>6.1820176128859927</v>
      </c>
      <c r="F80" s="51">
        <v>4.1595591399796294</v>
      </c>
      <c r="G80" s="51">
        <v>4.080263142728513</v>
      </c>
      <c r="H80" s="51">
        <v>6.4167654732951496</v>
      </c>
      <c r="I80" s="51">
        <v>6.2134757484699765</v>
      </c>
      <c r="J80" s="51"/>
    </row>
    <row r="81" spans="2:9">
      <c r="B81" s="44"/>
      <c r="C81" s="44" t="s">
        <v>119</v>
      </c>
      <c r="D81" s="51">
        <v>10.539882894136344</v>
      </c>
      <c r="E81" s="51">
        <v>6.1460468844867444</v>
      </c>
      <c r="F81" s="51">
        <v>4.1254226438033559</v>
      </c>
      <c r="G81" s="51">
        <v>4.0547483129906636</v>
      </c>
      <c r="H81" s="51">
        <v>6.4869586277820801</v>
      </c>
      <c r="I81" s="51">
        <v>6.1745972454904319</v>
      </c>
    </row>
    <row r="82" spans="2:9">
      <c r="B82" s="44"/>
      <c r="C82" s="44" t="s">
        <v>120</v>
      </c>
      <c r="D82" s="55">
        <v>10.35256261196249</v>
      </c>
      <c r="E82" s="55">
        <v>6.0538439871955951</v>
      </c>
      <c r="F82" s="55">
        <v>4.1156519654500068</v>
      </c>
      <c r="G82" s="55">
        <v>4.0259252700169501</v>
      </c>
      <c r="H82" s="55">
        <v>6.3018582882321983</v>
      </c>
      <c r="I82" s="55">
        <v>6.0899804892881937</v>
      </c>
    </row>
    <row r="83" spans="2:9">
      <c r="B83" s="44"/>
      <c r="C83" s="44" t="s">
        <v>121</v>
      </c>
      <c r="D83" s="51"/>
      <c r="E83" s="51"/>
      <c r="F83" s="51"/>
      <c r="G83" s="51"/>
      <c r="H83" s="51"/>
      <c r="I83" s="51"/>
    </row>
    <row r="84" spans="2:9">
      <c r="B84" s="44"/>
      <c r="C84" s="44" t="s">
        <v>122</v>
      </c>
      <c r="D84" s="51"/>
      <c r="E84" s="51"/>
      <c r="F84" s="51"/>
      <c r="G84" s="51"/>
      <c r="H84" s="51"/>
      <c r="I84" s="51"/>
    </row>
    <row r="85" spans="2:9">
      <c r="B85" s="44"/>
      <c r="C85" s="44" t="s">
        <v>123</v>
      </c>
      <c r="D85" s="51"/>
      <c r="E85" s="51"/>
      <c r="F85" s="51"/>
      <c r="G85" s="51"/>
      <c r="H85" s="51"/>
      <c r="I85" s="51"/>
    </row>
    <row r="86" spans="2:9">
      <c r="B86" s="44"/>
      <c r="C86" s="44"/>
      <c r="D86" s="51"/>
      <c r="E86" s="51"/>
      <c r="F86" s="51"/>
      <c r="G86" s="51"/>
      <c r="H86" s="51"/>
      <c r="I86" s="51"/>
    </row>
    <row r="87" spans="2:9" ht="18">
      <c r="B87" s="26" t="s">
        <v>213</v>
      </c>
    </row>
    <row r="88" spans="2:9" ht="21">
      <c r="B88" s="58"/>
      <c r="C88" s="550"/>
      <c r="D88" s="551"/>
      <c r="E88" s="551"/>
      <c r="F88" s="551"/>
      <c r="G88" s="551"/>
      <c r="H88" s="551"/>
      <c r="I88" s="551"/>
    </row>
    <row r="89" spans="2:9">
      <c r="C89" s="550"/>
      <c r="D89" s="550"/>
      <c r="E89" s="550"/>
      <c r="F89" s="550"/>
      <c r="G89" s="550"/>
      <c r="H89" s="550"/>
      <c r="I89" s="550"/>
    </row>
    <row r="90" spans="2:9" ht="18.75">
      <c r="B90" s="41"/>
      <c r="C90" s="42"/>
      <c r="D90" s="42"/>
      <c r="E90" s="42"/>
      <c r="F90" s="42"/>
      <c r="G90" s="42"/>
      <c r="H90" s="42"/>
      <c r="I90" s="42"/>
    </row>
    <row r="91" spans="2:9" ht="18.75">
      <c r="B91" s="41"/>
      <c r="C91" s="42"/>
      <c r="D91" s="42"/>
      <c r="E91" s="42"/>
      <c r="F91" s="42"/>
      <c r="G91" s="42"/>
      <c r="H91" s="42"/>
      <c r="I91" s="42"/>
    </row>
    <row r="96" spans="2:9" ht="15.75" customHeight="1">
      <c r="B96" s="44"/>
      <c r="C96" s="44"/>
      <c r="D96" s="45"/>
      <c r="E96" s="45"/>
      <c r="F96" s="45"/>
      <c r="G96" s="45"/>
      <c r="H96" s="45"/>
      <c r="I96" s="45"/>
    </row>
    <row r="97" spans="2:9">
      <c r="B97" s="44"/>
      <c r="C97" s="44"/>
      <c r="D97" s="45"/>
      <c r="E97" s="45"/>
      <c r="F97" s="45"/>
      <c r="G97" s="45"/>
      <c r="H97" s="45"/>
      <c r="I97" s="45"/>
    </row>
    <row r="98" spans="2:9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</sheetData>
  <mergeCells count="3">
    <mergeCell ref="C88:I88"/>
    <mergeCell ref="C89:I89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5" activePane="bottomLeft" state="frozen"/>
      <selection activeCell="H25" sqref="H25"/>
      <selection pane="bottomLeft" activeCell="E85" sqref="E85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0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246" t="s">
        <v>215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/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/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/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/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/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/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/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/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/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/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/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/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/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/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/>
      <c r="C20" s="44"/>
      <c r="D20" s="51"/>
      <c r="E20" s="51"/>
      <c r="F20" s="51"/>
      <c r="G20" s="51"/>
      <c r="H20" s="51"/>
      <c r="I20" s="51"/>
      <c r="K20" s="31"/>
      <c r="L20" s="31"/>
      <c r="M20" s="31"/>
      <c r="N20" s="31"/>
      <c r="O20" s="31"/>
      <c r="P20" s="31"/>
    </row>
    <row r="21" spans="2:16">
      <c r="B21" s="44">
        <v>2024</v>
      </c>
      <c r="C21" s="44" t="s">
        <v>112</v>
      </c>
      <c r="D21" s="51">
        <v>1161.4333557369941</v>
      </c>
      <c r="E21" s="51">
        <v>1434.8846049420704</v>
      </c>
      <c r="F21" s="51">
        <v>891.79550192489421</v>
      </c>
      <c r="G21" s="51">
        <v>500.61763778765055</v>
      </c>
      <c r="H21" s="51">
        <v>736.88641833559768</v>
      </c>
      <c r="I21" s="51">
        <v>1248.5799283511965</v>
      </c>
      <c r="K21" s="31"/>
      <c r="L21" s="31"/>
      <c r="M21" s="31"/>
      <c r="N21" s="31"/>
      <c r="O21" s="31"/>
      <c r="P21" s="31"/>
    </row>
    <row r="22" spans="2:16">
      <c r="B22" s="44"/>
      <c r="C22" s="44" t="s">
        <v>113</v>
      </c>
      <c r="D22" s="51">
        <v>1161.4781294267129</v>
      </c>
      <c r="E22" s="51">
        <v>1437.1377608458856</v>
      </c>
      <c r="F22" s="51">
        <v>893.11431613508705</v>
      </c>
      <c r="G22" s="51">
        <v>500.80232794331016</v>
      </c>
      <c r="H22" s="51">
        <v>738.22896050490442</v>
      </c>
      <c r="I22" s="51">
        <v>1250.7128907293909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114</v>
      </c>
      <c r="D23" s="51">
        <v>1161.4326878127388</v>
      </c>
      <c r="E23" s="51">
        <v>1438.2019754176847</v>
      </c>
      <c r="F23" s="51">
        <v>894.07208890748348</v>
      </c>
      <c r="G23" s="51">
        <v>500.82120137832857</v>
      </c>
      <c r="H23" s="51">
        <v>738.72762030741012</v>
      </c>
      <c r="I23" s="51">
        <v>1251.5315674059827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115</v>
      </c>
      <c r="D24" s="51">
        <v>1160.8773314788957</v>
      </c>
      <c r="E24" s="51">
        <v>1439.1076118800827</v>
      </c>
      <c r="F24" s="51">
        <v>894.7922021230678</v>
      </c>
      <c r="G24" s="51">
        <v>501.09621645052107</v>
      </c>
      <c r="H24" s="51">
        <v>739.43950940684624</v>
      </c>
      <c r="I24" s="51">
        <v>1252.3187116439549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116</v>
      </c>
      <c r="D25" s="51">
        <v>1161.9232003509671</v>
      </c>
      <c r="E25" s="51">
        <v>1441.5047469186522</v>
      </c>
      <c r="F25" s="51">
        <v>896.20972914850415</v>
      </c>
      <c r="G25" s="51">
        <v>502.4163747455973</v>
      </c>
      <c r="H25" s="51">
        <v>740.02184003297407</v>
      </c>
      <c r="I25" s="51">
        <v>1254.3420792445481</v>
      </c>
      <c r="K25" s="31"/>
      <c r="L25" s="31"/>
      <c r="M25" s="31"/>
      <c r="N25" s="31"/>
      <c r="O25" s="31"/>
      <c r="P25" s="31"/>
    </row>
    <row r="26" spans="2:16">
      <c r="B26" s="44"/>
      <c r="C26" s="44" t="s">
        <v>117</v>
      </c>
      <c r="D26" s="51">
        <v>1162.5047284602997</v>
      </c>
      <c r="E26" s="51">
        <v>1441.7994591491349</v>
      </c>
      <c r="F26" s="51">
        <v>896.51591999792151</v>
      </c>
      <c r="G26" s="51">
        <v>502.45824278706652</v>
      </c>
      <c r="H26" s="51">
        <v>740.92910801076175</v>
      </c>
      <c r="I26" s="51">
        <v>1254.6238507356491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118</v>
      </c>
      <c r="D27" s="51">
        <v>1162.8436559134238</v>
      </c>
      <c r="E27" s="51">
        <v>1443.1146666138991</v>
      </c>
      <c r="F27" s="51">
        <v>896.84449531226221</v>
      </c>
      <c r="G27" s="51">
        <v>502.39017475324704</v>
      </c>
      <c r="H27" s="51">
        <v>741.38321088995235</v>
      </c>
      <c r="I27" s="51">
        <v>1255.6762948031528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119</v>
      </c>
      <c r="D28" s="51">
        <v>1163.2730744562796</v>
      </c>
      <c r="E28" s="51">
        <v>1444.2733273541357</v>
      </c>
      <c r="F28" s="51">
        <v>897.35284942648309</v>
      </c>
      <c r="G28" s="51">
        <v>502.45670157052734</v>
      </c>
      <c r="H28" s="51">
        <v>742.05715841198344</v>
      </c>
      <c r="I28" s="51">
        <v>1256.6999198260257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120</v>
      </c>
      <c r="D29" s="51">
        <v>1164.0482739517356</v>
      </c>
      <c r="E29" s="51">
        <v>1445.750349570633</v>
      </c>
      <c r="F29" s="51">
        <v>897.84815280267173</v>
      </c>
      <c r="G29" s="51">
        <v>502.60650753783489</v>
      </c>
      <c r="H29" s="51">
        <v>743.18329505147472</v>
      </c>
      <c r="I29" s="51">
        <v>1258.0405787246866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121</v>
      </c>
      <c r="D30" s="51">
        <v>1164.7804079791724</v>
      </c>
      <c r="E30" s="51">
        <v>1447.3556328504769</v>
      </c>
      <c r="F30" s="51">
        <v>898.33628045814999</v>
      </c>
      <c r="G30" s="51">
        <v>503.00467330372646</v>
      </c>
      <c r="H30" s="51">
        <v>744.07121571342009</v>
      </c>
      <c r="I30" s="51">
        <v>1259.5450044176678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122</v>
      </c>
      <c r="D31" s="51">
        <v>1165.5956761843956</v>
      </c>
      <c r="E31" s="51">
        <v>1448.7678576856802</v>
      </c>
      <c r="F31" s="51">
        <v>898.81623217508854</v>
      </c>
      <c r="G31" s="51">
        <v>503.29850861715983</v>
      </c>
      <c r="H31" s="51">
        <v>744.89844594302474</v>
      </c>
      <c r="I31" s="51">
        <v>1260.9259598225817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123</v>
      </c>
      <c r="D32" s="51">
        <v>1165.9959898262493</v>
      </c>
      <c r="E32" s="51">
        <v>1449.8623809720923</v>
      </c>
      <c r="F32" s="51">
        <v>899.24740596675747</v>
      </c>
      <c r="G32" s="51">
        <v>503.31943946656742</v>
      </c>
      <c r="H32" s="51">
        <v>745.92404538780431</v>
      </c>
      <c r="I32" s="51">
        <v>1261.9015218523564</v>
      </c>
      <c r="K32" s="31"/>
      <c r="L32" s="31"/>
      <c r="M32" s="31"/>
      <c r="N32" s="31"/>
      <c r="O32" s="31"/>
      <c r="P32" s="31"/>
    </row>
    <row r="33" spans="2:42">
      <c r="B33" s="44">
        <v>2025</v>
      </c>
      <c r="C33" s="44" t="s">
        <v>112</v>
      </c>
      <c r="D33" s="51">
        <v>1204.9571568128335</v>
      </c>
      <c r="E33" s="51">
        <v>1497.9467536896886</v>
      </c>
      <c r="F33" s="51">
        <v>931.53005020343414</v>
      </c>
      <c r="G33" s="51">
        <v>523.63293401692044</v>
      </c>
      <c r="H33" s="51">
        <v>775.69569866920199</v>
      </c>
      <c r="I33" s="51">
        <v>1304.7757825116523</v>
      </c>
      <c r="K33" s="31"/>
      <c r="L33" s="31"/>
      <c r="M33" s="31"/>
      <c r="N33" s="31"/>
      <c r="O33" s="31"/>
      <c r="P33" s="31"/>
    </row>
    <row r="34" spans="2:42">
      <c r="B34" s="44"/>
      <c r="C34" s="44" t="s">
        <v>113</v>
      </c>
      <c r="D34" s="51">
        <v>1205.5204049139763</v>
      </c>
      <c r="E34" s="51">
        <v>1500.6701203011328</v>
      </c>
      <c r="F34" s="51">
        <v>932.41405611868549</v>
      </c>
      <c r="G34" s="51">
        <v>523.93697434183707</v>
      </c>
      <c r="H34" s="51">
        <v>777.40031246611909</v>
      </c>
      <c r="I34" s="51">
        <v>1307.1784156873323</v>
      </c>
      <c r="K34" s="31"/>
      <c r="L34" s="31"/>
      <c r="M34" s="31"/>
      <c r="N34" s="31"/>
      <c r="O34" s="31"/>
      <c r="P34" s="31"/>
    </row>
    <row r="35" spans="2:42">
      <c r="B35" s="44"/>
      <c r="C35" s="44" t="s">
        <v>114</v>
      </c>
      <c r="D35" s="51">
        <v>1206.3135978926705</v>
      </c>
      <c r="E35" s="51">
        <v>1502.1591922387565</v>
      </c>
      <c r="F35" s="51">
        <v>933.03370313706239</v>
      </c>
      <c r="G35" s="51">
        <v>524.04527580512024</v>
      </c>
      <c r="H35" s="51">
        <v>778.3137903138587</v>
      </c>
      <c r="I35" s="51">
        <v>1308.219755256004</v>
      </c>
      <c r="K35" s="31"/>
      <c r="L35" s="31"/>
      <c r="M35" s="31"/>
      <c r="N35" s="31"/>
      <c r="O35" s="31"/>
      <c r="P35" s="31"/>
    </row>
    <row r="36" spans="2:42">
      <c r="B36" s="44"/>
      <c r="C36" s="44" t="s">
        <v>115</v>
      </c>
      <c r="D36" s="51">
        <v>1207.2084856390459</v>
      </c>
      <c r="E36" s="51">
        <v>1503.3063630459947</v>
      </c>
      <c r="F36" s="51">
        <v>933.47624704478164</v>
      </c>
      <c r="G36" s="51">
        <v>524.32011674309138</v>
      </c>
      <c r="H36" s="51">
        <v>779.28281005996303</v>
      </c>
      <c r="I36" s="51">
        <v>1309.0741578037096</v>
      </c>
      <c r="K36" s="31" cm="1">
        <f t="array" ref="K36">LOOKUP(2,1/(D21:D44&lt;&gt;""),D21:D44)</f>
        <v>1209.9452625750628</v>
      </c>
      <c r="L36" s="31" cm="1">
        <f t="array" ref="L36">LOOKUP(2,1/(E21:E44&lt;&gt;""),E21:E44)</f>
        <v>1508.6988177569742</v>
      </c>
      <c r="M36" s="31" cm="1">
        <f t="array" ref="M36">LOOKUP(2,1/(F21:F44&lt;&gt;""),F21:F44)</f>
        <v>936.27503792942002</v>
      </c>
      <c r="N36" s="31" cm="1">
        <f t="array" ref="N36">LOOKUP(2,1/(G21:G44&lt;&gt;""),G21:G44)</f>
        <v>526.03475890627237</v>
      </c>
      <c r="O36" s="31" cm="1">
        <f t="array" ref="O36">LOOKUP(2,1/(H21:H44&lt;&gt;""),H21:H44)</f>
        <v>782.93943091696315</v>
      </c>
      <c r="P36" s="31" cm="1">
        <f t="array" ref="P36">LOOKUP(2,1/(I21:I44&lt;&gt;""),I21:I44)</f>
        <v>1313.9691630950563</v>
      </c>
    </row>
    <row r="37" spans="2:42">
      <c r="B37" s="44"/>
      <c r="C37" s="44" t="s">
        <v>116</v>
      </c>
      <c r="D37" s="51">
        <v>1208.2642468145966</v>
      </c>
      <c r="E37" s="51">
        <v>1505.5524910989402</v>
      </c>
      <c r="F37" s="51">
        <v>934.65290207776434</v>
      </c>
      <c r="G37" s="51">
        <v>525.71681771470082</v>
      </c>
      <c r="H37" s="51">
        <v>780.27388299132258</v>
      </c>
      <c r="I37" s="51">
        <v>1311.036125869756</v>
      </c>
      <c r="K37" s="31"/>
      <c r="L37" s="31"/>
      <c r="M37" s="31"/>
      <c r="N37" s="31"/>
      <c r="O37" s="31"/>
      <c r="P37" s="31"/>
    </row>
    <row r="38" spans="2:42">
      <c r="B38" s="44"/>
      <c r="C38" s="44" t="s">
        <v>117</v>
      </c>
      <c r="D38" s="51">
        <v>1208.56878079392</v>
      </c>
      <c r="E38" s="51">
        <v>1505.9110618176755</v>
      </c>
      <c r="F38" s="51">
        <v>934.98717402841271</v>
      </c>
      <c r="G38" s="51">
        <v>525.73244655777887</v>
      </c>
      <c r="H38" s="51">
        <v>781.10754898797586</v>
      </c>
      <c r="I38" s="51">
        <v>1311.4063378002945</v>
      </c>
      <c r="K38" s="31"/>
      <c r="L38" s="31"/>
      <c r="M38" s="31"/>
      <c r="N38" s="31"/>
      <c r="O38" s="31"/>
      <c r="P38" s="31"/>
    </row>
    <row r="39" spans="2:42">
      <c r="B39" s="44"/>
      <c r="C39" s="44" t="s">
        <v>118</v>
      </c>
      <c r="D39" s="51">
        <v>1208.896063465138</v>
      </c>
      <c r="E39" s="51">
        <v>1506.4629093922438</v>
      </c>
      <c r="F39" s="51">
        <v>935.3541387908931</v>
      </c>
      <c r="G39" s="51">
        <v>525.66238762590638</v>
      </c>
      <c r="H39" s="51">
        <v>781.97816778653146</v>
      </c>
      <c r="I39" s="51">
        <v>1311.9264048735117</v>
      </c>
      <c r="K39" s="31"/>
      <c r="L39" s="31"/>
      <c r="M39" s="31"/>
      <c r="N39" s="31"/>
      <c r="O39" s="31"/>
      <c r="P39" s="31"/>
    </row>
    <row r="40" spans="2:42">
      <c r="B40" s="44"/>
      <c r="C40" s="44" t="s">
        <v>119</v>
      </c>
      <c r="D40" s="51">
        <v>1209.6768247102714</v>
      </c>
      <c r="E40" s="51">
        <v>1507.5537723598911</v>
      </c>
      <c r="F40" s="51">
        <v>935.82771210320175</v>
      </c>
      <c r="G40" s="51">
        <v>525.8128506647613</v>
      </c>
      <c r="H40" s="51">
        <v>782.53744233407633</v>
      </c>
      <c r="I40" s="51">
        <v>1312.9462803831423</v>
      </c>
      <c r="K40" s="31"/>
      <c r="L40" s="31"/>
      <c r="M40" s="31"/>
      <c r="N40" s="31"/>
      <c r="O40" s="31"/>
      <c r="P40" s="31"/>
    </row>
    <row r="41" spans="2:42">
      <c r="B41" s="44"/>
      <c r="C41" s="47" t="s">
        <v>120</v>
      </c>
      <c r="D41" s="55">
        <v>1209.9452625750628</v>
      </c>
      <c r="E41" s="55">
        <v>1508.6988177569742</v>
      </c>
      <c r="F41" s="55">
        <v>936.27503792942002</v>
      </c>
      <c r="G41" s="55">
        <v>526.03475890627237</v>
      </c>
      <c r="H41" s="55">
        <v>782.93943091696315</v>
      </c>
      <c r="I41" s="55">
        <v>1313.9691630950563</v>
      </c>
      <c r="K41" s="31"/>
      <c r="L41" s="31"/>
      <c r="M41" s="31"/>
      <c r="N41" s="31"/>
      <c r="O41" s="31"/>
      <c r="P41" s="31"/>
    </row>
    <row r="42" spans="2:42">
      <c r="B42" s="44"/>
      <c r="C42" s="44" t="s">
        <v>121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42">
      <c r="B43" s="50"/>
      <c r="C43" s="44" t="s">
        <v>122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42">
      <c r="B44" s="50"/>
      <c r="C44" s="44" t="s">
        <v>123</v>
      </c>
      <c r="D44" s="51"/>
      <c r="E44" s="51"/>
      <c r="F44" s="51"/>
      <c r="G44" s="51"/>
      <c r="H44" s="51"/>
      <c r="I44" s="51"/>
      <c r="K44" s="31"/>
      <c r="L44" s="202"/>
      <c r="M44" s="202"/>
      <c r="N44" s="202"/>
      <c r="O44" s="202"/>
      <c r="P44" s="202"/>
      <c r="Q44" s="202"/>
    </row>
    <row r="45" spans="2:42">
      <c r="B45" s="50"/>
      <c r="C45" s="44"/>
      <c r="D45" s="57"/>
      <c r="E45" s="57"/>
      <c r="F45" s="57"/>
      <c r="G45" s="57"/>
      <c r="H45" s="57"/>
      <c r="I45" s="57"/>
      <c r="K45" s="31"/>
      <c r="L45" s="31"/>
      <c r="M45" s="31"/>
      <c r="N45" s="31"/>
      <c r="O45" s="31"/>
      <c r="P45" s="31"/>
    </row>
    <row r="46" spans="2:42">
      <c r="B46" s="44"/>
      <c r="C46" s="44"/>
      <c r="D46" s="420" t="s">
        <v>125</v>
      </c>
      <c r="E46" s="420"/>
      <c r="F46" s="420"/>
      <c r="G46" s="420"/>
      <c r="H46" s="420"/>
      <c r="I46" s="420"/>
      <c r="K46" s="31"/>
      <c r="L46" s="31"/>
      <c r="M46" s="31"/>
      <c r="N46" s="31"/>
      <c r="O46" s="31"/>
      <c r="P46" s="31"/>
    </row>
    <row r="47" spans="2:42">
      <c r="B47" s="44">
        <v>2010</v>
      </c>
      <c r="C47" s="44"/>
      <c r="D47" s="51">
        <v>2.1742639544057196</v>
      </c>
      <c r="E47" s="51">
        <v>3.5854194921367322</v>
      </c>
      <c r="F47" s="51">
        <v>3.2084438878145383</v>
      </c>
      <c r="G47" s="51">
        <v>2.8985024455060904</v>
      </c>
      <c r="H47" s="51">
        <v>2.8228685702079925</v>
      </c>
      <c r="I47" s="51">
        <v>3.4175092207132662</v>
      </c>
      <c r="K47" s="31"/>
      <c r="L47" s="31"/>
      <c r="M47" s="31"/>
      <c r="N47" s="31"/>
      <c r="O47" s="31"/>
      <c r="P47" s="31"/>
    </row>
    <row r="48" spans="2:42">
      <c r="B48" s="44">
        <v>2011</v>
      </c>
      <c r="C48" s="44"/>
      <c r="D48" s="51">
        <v>2.2479446059370467</v>
      </c>
      <c r="E48" s="51">
        <v>3.4387158957957631</v>
      </c>
      <c r="F48" s="51">
        <v>2.541844004498639</v>
      </c>
      <c r="G48" s="51">
        <v>2.636166722126454</v>
      </c>
      <c r="H48" s="51">
        <v>2.5075464158243799</v>
      </c>
      <c r="I48" s="51">
        <v>3.1842859878493002</v>
      </c>
      <c r="K48" s="31"/>
      <c r="L48" s="31"/>
      <c r="M48" s="31"/>
      <c r="N48" s="31"/>
      <c r="O48" s="31"/>
      <c r="P48" s="31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42">
      <c r="B49" s="44">
        <v>2012</v>
      </c>
      <c r="C49" s="44"/>
      <c r="D49" s="52">
        <v>2.0332525532994916</v>
      </c>
      <c r="E49" s="52">
        <v>3.5042459164357442</v>
      </c>
      <c r="F49" s="52">
        <v>2.5728324726469909</v>
      </c>
      <c r="G49" s="52">
        <v>1.3766870777958573</v>
      </c>
      <c r="H49" s="52">
        <v>3.0746674592396994</v>
      </c>
      <c r="I49" s="52">
        <v>3.1339970747441104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2013</v>
      </c>
      <c r="C50" s="44"/>
      <c r="D50" s="51">
        <v>2.1785494471202815</v>
      </c>
      <c r="E50" s="51">
        <v>3.3566967647270074</v>
      </c>
      <c r="F50" s="51">
        <v>2.6308729774710882</v>
      </c>
      <c r="G50" s="51">
        <v>1.1983036603954389</v>
      </c>
      <c r="H50" s="51">
        <v>3.1919073016283939</v>
      </c>
      <c r="I50" s="51">
        <v>3.0773566068296843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2014</v>
      </c>
      <c r="C51" s="44"/>
      <c r="D51" s="51">
        <v>0.86997773371475517</v>
      </c>
      <c r="E51" s="51">
        <v>2.0463949710716189</v>
      </c>
      <c r="F51" s="51">
        <v>1.0264864773547711</v>
      </c>
      <c r="G51" s="51">
        <v>-0.45326402990586434</v>
      </c>
      <c r="H51" s="51">
        <v>1.4067500954664913</v>
      </c>
      <c r="I51" s="51">
        <v>1.6853855129929318</v>
      </c>
      <c r="K51" s="31"/>
      <c r="L51" s="31"/>
      <c r="M51" s="31"/>
      <c r="N51" s="31"/>
      <c r="O51" s="31"/>
      <c r="P51" s="31"/>
    </row>
    <row r="52" spans="2:42">
      <c r="B52" s="44">
        <v>2015</v>
      </c>
      <c r="C52" s="44"/>
      <c r="D52" s="51">
        <v>0.74839855482207174</v>
      </c>
      <c r="E52" s="51">
        <v>2.1679789922961712</v>
      </c>
      <c r="F52" s="51">
        <v>1.0569692881672532</v>
      </c>
      <c r="G52" s="51">
        <v>1.0668938684582185</v>
      </c>
      <c r="H52" s="51">
        <v>1.8961949950916823</v>
      </c>
      <c r="I52" s="51">
        <v>1.8941346863832864</v>
      </c>
      <c r="K52" s="31"/>
      <c r="L52" s="31"/>
      <c r="M52" s="31"/>
      <c r="N52" s="31"/>
      <c r="O52" s="31"/>
      <c r="P52" s="31"/>
    </row>
    <row r="53" spans="2:42">
      <c r="B53" s="44">
        <v>2016</v>
      </c>
      <c r="C53" s="44"/>
      <c r="D53" s="51">
        <v>0.70090235508939447</v>
      </c>
      <c r="E53" s="51">
        <v>2.0678201807531771</v>
      </c>
      <c r="F53" s="51">
        <v>1.2888933212321652</v>
      </c>
      <c r="G53" s="51">
        <v>1.2068441835092036</v>
      </c>
      <c r="H53" s="51">
        <v>1.5437279000681814</v>
      </c>
      <c r="I53" s="51">
        <v>1.9160203176220136</v>
      </c>
      <c r="K53" s="31"/>
      <c r="L53" s="31"/>
      <c r="M53" s="31"/>
      <c r="N53" s="31"/>
      <c r="O53" s="31"/>
      <c r="P53" s="31"/>
    </row>
    <row r="54" spans="2:42">
      <c r="B54" s="44">
        <v>2017</v>
      </c>
      <c r="C54" s="44"/>
      <c r="D54" s="51">
        <v>0.58889137491855426</v>
      </c>
      <c r="E54" s="51">
        <v>1.9207353033274588</v>
      </c>
      <c r="F54" s="51">
        <v>1.2948805188622181</v>
      </c>
      <c r="G54" s="51">
        <v>1.231930917614954</v>
      </c>
      <c r="H54" s="51">
        <v>1.8466302848462846</v>
      </c>
      <c r="I54" s="51">
        <v>1.8262499388099984</v>
      </c>
      <c r="K54" s="31"/>
      <c r="L54" s="31"/>
      <c r="M54" s="31"/>
      <c r="N54" s="31"/>
      <c r="O54" s="31"/>
      <c r="P54" s="31"/>
    </row>
    <row r="55" spans="2:42">
      <c r="B55" s="44">
        <v>2018</v>
      </c>
      <c r="C55" s="44"/>
      <c r="D55" s="51">
        <v>1.7911768704562014</v>
      </c>
      <c r="E55" s="51">
        <v>3.4061196333973198</v>
      </c>
      <c r="F55" s="51">
        <v>4.8935021934644274</v>
      </c>
      <c r="G55" s="51">
        <v>3.2391293304118607</v>
      </c>
      <c r="H55" s="51">
        <v>3.7169989295475103</v>
      </c>
      <c r="I55" s="51">
        <v>3.6805872429081399</v>
      </c>
      <c r="K55" s="31"/>
      <c r="L55" s="31"/>
      <c r="M55" s="31"/>
      <c r="N55" s="31"/>
      <c r="O55" s="31"/>
      <c r="P55" s="31"/>
    </row>
    <row r="56" spans="2:42">
      <c r="B56" s="44">
        <v>2019</v>
      </c>
      <c r="C56" s="44"/>
      <c r="D56" s="51">
        <v>2.5664763278633762</v>
      </c>
      <c r="E56" s="51">
        <v>3.2563740748494663</v>
      </c>
      <c r="F56" s="51">
        <v>4.995514762415465</v>
      </c>
      <c r="G56" s="51">
        <v>3.0866877454988728</v>
      </c>
      <c r="H56" s="51">
        <v>3.7322611955504126</v>
      </c>
      <c r="I56" s="51">
        <v>3.6188596279576268</v>
      </c>
      <c r="K56" s="31"/>
      <c r="L56" s="31"/>
      <c r="M56" s="31"/>
      <c r="N56" s="31"/>
      <c r="O56" s="31"/>
      <c r="P56" s="31"/>
    </row>
    <row r="57" spans="2:42">
      <c r="B57" s="44">
        <v>2020</v>
      </c>
      <c r="C57" s="44"/>
      <c r="D57" s="51">
        <v>0.69012849628857786</v>
      </c>
      <c r="E57" s="51">
        <v>2.3354869023602731</v>
      </c>
      <c r="F57" s="51">
        <v>2.0479606667086703</v>
      </c>
      <c r="G57" s="51">
        <v>1.5937314978782924</v>
      </c>
      <c r="H57" s="51">
        <v>2.6466986999275077</v>
      </c>
      <c r="I57" s="51">
        <v>2.2303987653552682</v>
      </c>
      <c r="K57" s="31"/>
      <c r="L57" s="31"/>
      <c r="M57" s="31"/>
      <c r="N57" s="31"/>
      <c r="O57" s="31"/>
      <c r="P57" s="31"/>
    </row>
    <row r="58" spans="2:42">
      <c r="B58" s="44">
        <v>2021</v>
      </c>
      <c r="C58" s="44"/>
      <c r="D58" s="51">
        <v>0.94785611592616004</v>
      </c>
      <c r="E58" s="51">
        <v>2.2140753052331652</v>
      </c>
      <c r="F58" s="51">
        <v>1.8381312908909653</v>
      </c>
      <c r="G58" s="51">
        <v>1.5507836263288111</v>
      </c>
      <c r="H58" s="51">
        <v>1.876656502092322</v>
      </c>
      <c r="I58" s="51">
        <v>2.1192714344812069</v>
      </c>
      <c r="K58" s="31"/>
      <c r="L58" s="31"/>
      <c r="M58" s="31"/>
      <c r="N58" s="31"/>
      <c r="O58" s="31"/>
      <c r="P58" s="31"/>
    </row>
    <row r="59" spans="2:42">
      <c r="B59" s="44">
        <v>2022</v>
      </c>
      <c r="C59" s="44"/>
      <c r="D59" s="51">
        <v>4.0251535986359332</v>
      </c>
      <c r="E59" s="51">
        <v>5.3188586100338719</v>
      </c>
      <c r="F59" s="51">
        <v>5.2007252765447154</v>
      </c>
      <c r="G59" s="51">
        <v>5.0277115908344383</v>
      </c>
      <c r="H59" s="51">
        <v>5.9085130886098902</v>
      </c>
      <c r="I59" s="51">
        <v>5.322000256006576</v>
      </c>
      <c r="K59" s="31"/>
      <c r="L59" s="31"/>
      <c r="M59" s="31"/>
      <c r="N59" s="31"/>
      <c r="O59" s="31"/>
      <c r="P59" s="31"/>
    </row>
    <row r="60" spans="2:42">
      <c r="B60" s="44">
        <v>2023</v>
      </c>
      <c r="C60" s="44"/>
      <c r="D60" s="51">
        <v>7.9731043191786588</v>
      </c>
      <c r="E60" s="51">
        <v>9.4140485326357002</v>
      </c>
      <c r="F60" s="51">
        <v>9.3403759138920073</v>
      </c>
      <c r="G60" s="51">
        <v>9.1388018143699234</v>
      </c>
      <c r="H60" s="51">
        <v>10.036931265129279</v>
      </c>
      <c r="I60" s="51">
        <v>9.479664512355356</v>
      </c>
      <c r="K60" s="31"/>
      <c r="L60" s="31"/>
      <c r="M60" s="31"/>
      <c r="N60" s="31"/>
      <c r="O60" s="31"/>
      <c r="P60" s="31"/>
    </row>
    <row r="61" spans="2:42">
      <c r="B61" s="44"/>
      <c r="C61" s="44"/>
      <c r="D61" s="51"/>
      <c r="E61" s="51"/>
      <c r="F61" s="51"/>
      <c r="G61" s="51"/>
      <c r="H61" s="51"/>
      <c r="I61" s="51"/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112</v>
      </c>
      <c r="D62" s="51">
        <v>3.6367214184758856</v>
      </c>
      <c r="E62" s="51">
        <v>4.8655699684489573</v>
      </c>
      <c r="F62" s="51">
        <v>5.1571959652657373</v>
      </c>
      <c r="G62" s="51">
        <v>4.9728610103357607</v>
      </c>
      <c r="H62" s="51">
        <v>5.8269449195530898</v>
      </c>
      <c r="I62" s="51">
        <v>5.0000540378649871</v>
      </c>
      <c r="K62" s="31"/>
      <c r="L62" s="31"/>
      <c r="M62" s="31"/>
      <c r="N62" s="31"/>
      <c r="O62" s="31"/>
      <c r="P62" s="31"/>
    </row>
    <row r="63" spans="2:42">
      <c r="B63" s="44"/>
      <c r="C63" s="44" t="s">
        <v>113</v>
      </c>
      <c r="D63" s="51">
        <v>3.6537029819573741</v>
      </c>
      <c r="E63" s="51">
        <v>4.8400972449578861</v>
      </c>
      <c r="F63" s="51">
        <v>5.1955548322571099</v>
      </c>
      <c r="G63" s="51">
        <v>4.9519151678417028</v>
      </c>
      <c r="H63" s="51">
        <v>5.825806310951398</v>
      </c>
      <c r="I63" s="51">
        <v>4.9885730743513212</v>
      </c>
      <c r="K63" s="31"/>
      <c r="L63" s="31"/>
      <c r="M63" s="31"/>
      <c r="N63" s="31"/>
      <c r="O63" s="31"/>
      <c r="P63" s="31"/>
    </row>
    <row r="64" spans="2:42">
      <c r="B64" s="44"/>
      <c r="C64" s="44" t="s">
        <v>114</v>
      </c>
      <c r="D64" s="51">
        <v>3.6869355031521112</v>
      </c>
      <c r="E64" s="51">
        <v>4.8226735902574092</v>
      </c>
      <c r="F64" s="51">
        <v>5.2237135764630516</v>
      </c>
      <c r="G64" s="51">
        <v>4.9542965718035736</v>
      </c>
      <c r="H64" s="51">
        <v>5.7595151765816643</v>
      </c>
      <c r="I64" s="51">
        <v>4.968112687795978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115</v>
      </c>
      <c r="D65" s="51">
        <v>3.6558438364432844</v>
      </c>
      <c r="E65" s="51">
        <v>4.8166598708134334</v>
      </c>
      <c r="F65" s="51">
        <v>5.2329600477040383</v>
      </c>
      <c r="G65" s="51">
        <v>4.976352940175377</v>
      </c>
      <c r="H65" s="51">
        <v>5.712879428962081</v>
      </c>
      <c r="I65" s="51">
        <v>4.963387211889847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116</v>
      </c>
      <c r="D66" s="51">
        <v>3.7496463738625474</v>
      </c>
      <c r="E66" s="51">
        <v>4.8191456136725819</v>
      </c>
      <c r="F66" s="51">
        <v>5.2252711439012778</v>
      </c>
      <c r="G66" s="51">
        <v>4.968675495846564</v>
      </c>
      <c r="H66" s="51">
        <v>5.5954836199191949</v>
      </c>
      <c r="I66" s="51">
        <v>4.9587494033301871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117</v>
      </c>
      <c r="D67" s="51">
        <v>3.8339023462384381</v>
      </c>
      <c r="E67" s="51">
        <v>4.8672281732700107</v>
      </c>
      <c r="F67" s="51">
        <v>5.2515455825438151</v>
      </c>
      <c r="G67" s="51">
        <v>4.9994233952692202</v>
      </c>
      <c r="H67" s="51">
        <v>5.5949542897269611</v>
      </c>
      <c r="I67" s="51">
        <v>5.0023678292259621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118</v>
      </c>
      <c r="D68" s="51">
        <v>3.9210256386316367</v>
      </c>
      <c r="E68" s="51">
        <v>4.9462707475005807</v>
      </c>
      <c r="F68" s="51">
        <v>5.2547318480623773</v>
      </c>
      <c r="G68" s="51">
        <v>4.981665538206137</v>
      </c>
      <c r="H68" s="51">
        <v>5.6080180987094774</v>
      </c>
      <c r="I68" s="51">
        <v>5.0695275140936191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119</v>
      </c>
      <c r="D69" s="51">
        <v>4.0123937717545299</v>
      </c>
      <c r="E69" s="51">
        <v>4.9859297154825954</v>
      </c>
      <c r="F69" s="51">
        <v>5.2684417498385372</v>
      </c>
      <c r="G69" s="51">
        <v>4.9728918456494187</v>
      </c>
      <c r="H69" s="51">
        <v>5.6110215419539866</v>
      </c>
      <c r="I69" s="51">
        <v>5.1061449288711369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120</v>
      </c>
      <c r="D70" s="51">
        <v>4.1318998779846572</v>
      </c>
      <c r="E70" s="51">
        <v>5.0382900804125663</v>
      </c>
      <c r="F70" s="51">
        <v>5.2800757729909664</v>
      </c>
      <c r="G70" s="51">
        <v>4.9732077147995213</v>
      </c>
      <c r="H70" s="51">
        <v>5.6729081528318792</v>
      </c>
      <c r="I70" s="51">
        <v>5.1562366927408343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121</v>
      </c>
      <c r="D71" s="51">
        <v>4.2122285541065674</v>
      </c>
      <c r="E71" s="51">
        <v>5.0927318359468288</v>
      </c>
      <c r="F71" s="51">
        <v>5.2780847161353561</v>
      </c>
      <c r="G71" s="51">
        <v>4.9948172591993023</v>
      </c>
      <c r="H71" s="51">
        <v>5.6648692653331612</v>
      </c>
      <c r="I71" s="51">
        <v>5.2010050408426656</v>
      </c>
      <c r="K71" s="31"/>
      <c r="L71" s="31"/>
      <c r="M71" s="31"/>
      <c r="N71" s="31"/>
      <c r="O71" s="31"/>
      <c r="P71" s="31"/>
    </row>
    <row r="72" spans="2:16">
      <c r="B72" s="44"/>
      <c r="C72" s="44" t="s">
        <v>122</v>
      </c>
      <c r="D72" s="51">
        <v>4.3508135287089189</v>
      </c>
      <c r="E72" s="51">
        <v>5.1558779852458159</v>
      </c>
      <c r="F72" s="51">
        <v>5.276004290107994</v>
      </c>
      <c r="G72" s="51">
        <v>5.014638709407504</v>
      </c>
      <c r="H72" s="51">
        <v>5.6124046217672863</v>
      </c>
      <c r="I72" s="51">
        <v>5.2643308030783986</v>
      </c>
      <c r="K72" s="31"/>
      <c r="L72" s="31"/>
      <c r="M72" s="31"/>
      <c r="N72" s="31"/>
      <c r="O72" s="31"/>
      <c r="P72" s="31"/>
    </row>
    <row r="73" spans="2:16">
      <c r="B73" s="44"/>
      <c r="C73" s="44" t="s">
        <v>123</v>
      </c>
      <c r="D73" s="51">
        <v>4.385733029358363</v>
      </c>
      <c r="E73" s="51">
        <v>5.1852947234727775</v>
      </c>
      <c r="F73" s="51">
        <v>5.2140210535651876</v>
      </c>
      <c r="G73" s="51">
        <v>4.9475375874231897</v>
      </c>
      <c r="H73" s="51">
        <v>5.6661654110016446</v>
      </c>
      <c r="I73" s="51">
        <v>5.2764923280191445</v>
      </c>
      <c r="K73" s="31"/>
      <c r="L73" s="31"/>
      <c r="M73" s="31"/>
      <c r="N73" s="31"/>
      <c r="O73" s="31"/>
      <c r="P73" s="31"/>
    </row>
    <row r="74" spans="2:16">
      <c r="B74" s="44">
        <v>2025</v>
      </c>
      <c r="C74" s="44" t="s">
        <v>112</v>
      </c>
      <c r="D74" s="51">
        <v>3.7474213101294174</v>
      </c>
      <c r="E74" s="51">
        <v>4.3949282423421332</v>
      </c>
      <c r="F74" s="51">
        <v>4.4555672452681216</v>
      </c>
      <c r="G74" s="51">
        <v>4.597380214364799</v>
      </c>
      <c r="H74" s="51">
        <v>5.2666570271796553</v>
      </c>
      <c r="I74" s="51">
        <v>4.5007814785766209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113</v>
      </c>
      <c r="D75" s="51">
        <v>3.7919160396934881</v>
      </c>
      <c r="E75" s="51">
        <v>4.4207563941436323</v>
      </c>
      <c r="F75" s="51">
        <v>4.400303440848008</v>
      </c>
      <c r="G75" s="51">
        <v>4.6195165452876497</v>
      </c>
      <c r="H75" s="51">
        <v>5.306125071877954</v>
      </c>
      <c r="I75" s="51">
        <v>4.5146672251064501</v>
      </c>
      <c r="K75" s="31"/>
      <c r="L75" s="31"/>
      <c r="M75" s="31"/>
      <c r="N75" s="31"/>
      <c r="O75" s="31"/>
      <c r="P75" s="31"/>
    </row>
    <row r="76" spans="2:16">
      <c r="B76" s="44"/>
      <c r="C76" s="44" t="s">
        <v>114</v>
      </c>
      <c r="D76" s="51">
        <v>3.8642713048186561</v>
      </c>
      <c r="E76" s="51">
        <v>4.4470260724330579</v>
      </c>
      <c r="F76" s="51">
        <v>4.3577710022452809</v>
      </c>
      <c r="G76" s="51">
        <v>4.6371987373689194</v>
      </c>
      <c r="H76" s="51">
        <v>5.3586963473729821</v>
      </c>
      <c r="I76" s="51">
        <v>4.5295052339364705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115</v>
      </c>
      <c r="D77" s="51">
        <v>3.9910465045541743</v>
      </c>
      <c r="E77" s="51">
        <v>4.4610111596895319</v>
      </c>
      <c r="F77" s="51">
        <v>4.3232434111437845</v>
      </c>
      <c r="G77" s="51">
        <v>4.6346189674061344</v>
      </c>
      <c r="H77" s="51">
        <v>5.3883110310237292</v>
      </c>
      <c r="I77" s="51">
        <v>4.5320289182016804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116</v>
      </c>
      <c r="D78" s="51">
        <v>3.9883054619816338</v>
      </c>
      <c r="E78" s="51">
        <v>4.4431171189131202</v>
      </c>
      <c r="F78" s="51">
        <v>4.2895286314047709</v>
      </c>
      <c r="G78" s="51">
        <v>4.6376758681286878</v>
      </c>
      <c r="H78" s="51">
        <v>5.4393047314056142</v>
      </c>
      <c r="I78" s="51">
        <v>4.5198233849695013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117</v>
      </c>
      <c r="D79" s="51">
        <v>3.9624830081018914</v>
      </c>
      <c r="E79" s="51">
        <v>4.4466380023734819</v>
      </c>
      <c r="F79" s="51">
        <v>4.2911958585833521</v>
      </c>
      <c r="G79" s="51">
        <v>4.6320672622691017</v>
      </c>
      <c r="H79" s="51">
        <v>5.4227105593252611</v>
      </c>
      <c r="I79" s="51">
        <v>4.525857453718185</v>
      </c>
      <c r="K79" s="31"/>
      <c r="L79" s="31"/>
      <c r="M79" s="31"/>
      <c r="N79" s="31"/>
      <c r="O79" s="31"/>
      <c r="P79" s="31"/>
    </row>
    <row r="80" spans="2:16">
      <c r="B80" s="44"/>
      <c r="C80" s="44" t="s">
        <v>118</v>
      </c>
      <c r="D80" s="51">
        <v>3.9603266799903114</v>
      </c>
      <c r="E80" s="51">
        <v>4.3896887921584193</v>
      </c>
      <c r="F80" s="51">
        <v>4.2939042030048613</v>
      </c>
      <c r="G80" s="51">
        <v>4.6322985683566964</v>
      </c>
      <c r="H80" s="51">
        <v>5.4755700291417631</v>
      </c>
      <c r="I80" s="51">
        <v>4.4796664795823782</v>
      </c>
      <c r="K80" s="31"/>
      <c r="L80" s="31"/>
      <c r="M80" s="31"/>
      <c r="N80" s="31"/>
      <c r="O80" s="31"/>
      <c r="P80" s="31"/>
    </row>
    <row r="81" spans="2:16">
      <c r="B81" s="44"/>
      <c r="C81" s="44" t="s">
        <v>119</v>
      </c>
      <c r="D81" s="51">
        <v>3.9890676809210213</v>
      </c>
      <c r="E81" s="51">
        <v>4.3814729391757901</v>
      </c>
      <c r="F81" s="51">
        <v>4.287595754703255</v>
      </c>
      <c r="G81" s="51">
        <v>4.6483904028406187</v>
      </c>
      <c r="H81" s="51">
        <v>5.4551436453657454</v>
      </c>
      <c r="I81" s="51">
        <v>4.4757192763172249</v>
      </c>
      <c r="K81" s="202"/>
      <c r="L81" s="202"/>
      <c r="M81" s="202"/>
      <c r="N81" s="202"/>
      <c r="O81" s="202"/>
      <c r="P81" s="202"/>
    </row>
    <row r="82" spans="2:16">
      <c r="B82" s="44"/>
      <c r="C82" s="47" t="s">
        <v>120</v>
      </c>
      <c r="D82" s="55">
        <v>3.9428767389100727</v>
      </c>
      <c r="E82" s="55">
        <v>4.354034443431809</v>
      </c>
      <c r="F82" s="55">
        <v>4.2798868613581398</v>
      </c>
      <c r="G82" s="55">
        <v>4.6613505828262403</v>
      </c>
      <c r="H82" s="55">
        <v>5.3494388437155038</v>
      </c>
      <c r="I82" s="55">
        <v>4.4456900132002319</v>
      </c>
      <c r="K82" s="31"/>
      <c r="L82" s="31"/>
      <c r="M82" s="31"/>
      <c r="N82" s="31"/>
      <c r="O82" s="31"/>
      <c r="P82" s="31"/>
    </row>
    <row r="83" spans="2:16">
      <c r="B83" s="44"/>
      <c r="C83" s="44" t="s">
        <v>121</v>
      </c>
      <c r="D83" s="51"/>
      <c r="E83" s="51"/>
      <c r="F83" s="51"/>
      <c r="G83" s="51"/>
      <c r="H83" s="51"/>
      <c r="I83" s="51"/>
      <c r="K83" s="31"/>
      <c r="L83" s="31"/>
      <c r="M83" s="31"/>
      <c r="N83" s="31"/>
      <c r="O83" s="31"/>
      <c r="P83" s="31"/>
    </row>
    <row r="84" spans="2:16">
      <c r="B84" s="44"/>
      <c r="C84" s="44" t="s">
        <v>122</v>
      </c>
      <c r="D84" s="51"/>
      <c r="E84" s="51"/>
      <c r="F84" s="51"/>
      <c r="G84" s="51"/>
      <c r="H84" s="51"/>
      <c r="I84" s="51"/>
      <c r="K84" s="31"/>
      <c r="L84" s="31"/>
      <c r="M84" s="31"/>
      <c r="N84" s="31"/>
      <c r="O84" s="31"/>
      <c r="P84" s="31"/>
    </row>
    <row r="85" spans="2:16">
      <c r="B85" s="44"/>
      <c r="C85" s="44" t="s">
        <v>123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/>
      <c r="D86" s="52"/>
      <c r="E86" s="52"/>
      <c r="F86" s="52"/>
      <c r="G86" s="52"/>
      <c r="H86" s="52"/>
      <c r="I86" s="52"/>
      <c r="K86" s="34"/>
      <c r="L86" s="34"/>
      <c r="M86" s="34"/>
      <c r="N86" s="34"/>
      <c r="O86" s="34"/>
      <c r="P86" s="34"/>
    </row>
    <row r="87" spans="2:16" ht="18">
      <c r="B87" s="26" t="s">
        <v>213</v>
      </c>
      <c r="D87" s="31"/>
      <c r="E87" s="31"/>
      <c r="F87" s="31"/>
      <c r="G87" s="31"/>
      <c r="H87" s="31"/>
      <c r="I87" s="31"/>
    </row>
    <row r="88" spans="2:16">
      <c r="C88" s="550"/>
      <c r="D88" s="531"/>
      <c r="E88" s="531"/>
      <c r="F88" s="531"/>
      <c r="G88" s="531"/>
      <c r="H88" s="531"/>
      <c r="I88" s="531"/>
    </row>
    <row r="89" spans="2:16" ht="18.75">
      <c r="B89" s="41"/>
      <c r="C89" s="42"/>
      <c r="D89" s="42"/>
      <c r="E89" s="42"/>
      <c r="F89" s="42"/>
      <c r="G89" s="42"/>
      <c r="H89" s="42"/>
      <c r="I89" s="42"/>
    </row>
  </sheetData>
  <mergeCells count="1">
    <mergeCell ref="C88:I88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J11" sqref="I11:J11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7" t="s">
        <v>33</v>
      </c>
      <c r="C1" s="558"/>
      <c r="D1" s="558"/>
      <c r="E1" s="558"/>
      <c r="F1" s="558"/>
      <c r="G1" s="558"/>
    </row>
    <row r="3" spans="1:138" ht="18.75">
      <c r="B3" s="248" t="s">
        <v>233</v>
      </c>
      <c r="C3" s="249"/>
      <c r="D3" s="249"/>
      <c r="E3" s="249"/>
      <c r="F3" s="249"/>
      <c r="G3" s="249"/>
      <c r="K3" s="7" t="s">
        <v>168</v>
      </c>
    </row>
    <row r="4" spans="1:138" ht="23.65" customHeight="1">
      <c r="A4" s="250"/>
      <c r="B4" s="559" t="s">
        <v>41</v>
      </c>
      <c r="C4" s="561" t="s">
        <v>40</v>
      </c>
      <c r="D4" s="562"/>
      <c r="E4" s="251" t="s">
        <v>34</v>
      </c>
      <c r="F4" s="251"/>
      <c r="G4" s="251"/>
    </row>
    <row r="5" spans="1:138" ht="18.600000000000001" customHeight="1">
      <c r="A5" s="250"/>
      <c r="B5" s="560"/>
      <c r="C5" s="252" t="s">
        <v>7</v>
      </c>
      <c r="D5" s="252" t="s">
        <v>32</v>
      </c>
      <c r="E5" s="454" t="s">
        <v>4</v>
      </c>
      <c r="F5" s="455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8" t="s">
        <v>29</v>
      </c>
      <c r="C6" s="459">
        <v>984549</v>
      </c>
      <c r="D6" s="460">
        <f>C6/$C$12</f>
        <v>0.46396235706594346</v>
      </c>
      <c r="E6" s="456">
        <v>0.26759549623674223</v>
      </c>
      <c r="F6" s="457">
        <v>0.11584397732782353</v>
      </c>
      <c r="G6" s="462">
        <v>0.17622443485694403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61" t="s">
        <v>28</v>
      </c>
      <c r="C7" s="459">
        <v>161205</v>
      </c>
      <c r="D7" s="460">
        <f t="shared" ref="D7:D11" si="0">C7/$C$12</f>
        <v>7.5966815029841497E-2</v>
      </c>
      <c r="E7" s="456">
        <v>0.20164719855461222</v>
      </c>
      <c r="F7" s="457">
        <v>0.12686792559126525</v>
      </c>
      <c r="G7" s="462">
        <v>0.15554127553398114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8" t="s">
        <v>35</v>
      </c>
      <c r="C8" s="459">
        <v>244154</v>
      </c>
      <c r="D8" s="460">
        <f t="shared" si="0"/>
        <v>0.11505599551376149</v>
      </c>
      <c r="E8" s="456">
        <v>0.34199571771713022</v>
      </c>
      <c r="F8" s="457">
        <v>0.24724462772950637</v>
      </c>
      <c r="G8" s="462">
        <v>0.28844127306665407</v>
      </c>
      <c r="H8" s="3"/>
      <c r="I8" s="3"/>
      <c r="J8" s="555"/>
      <c r="K8" s="555"/>
      <c r="L8" s="555"/>
      <c r="M8" s="555"/>
      <c r="N8" s="555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8" t="s">
        <v>30</v>
      </c>
      <c r="C9" s="459">
        <v>565914</v>
      </c>
      <c r="D9" s="460">
        <f t="shared" si="0"/>
        <v>0.26668331727178263</v>
      </c>
      <c r="E9" s="456">
        <v>0.26090546441638146</v>
      </c>
      <c r="F9" s="457">
        <v>6.2245128070208405E-2</v>
      </c>
      <c r="G9" s="462">
        <v>0.2427658926434188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8" t="s">
        <v>31</v>
      </c>
      <c r="C10" s="459">
        <v>143490</v>
      </c>
      <c r="D10" s="460">
        <f t="shared" si="0"/>
        <v>6.76187357007038E-2</v>
      </c>
      <c r="E10" s="456">
        <v>0.42644809284639346</v>
      </c>
      <c r="F10" s="457">
        <v>0.41911025492695914</v>
      </c>
      <c r="G10" s="462">
        <v>0.42260614485651005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8" t="s">
        <v>37</v>
      </c>
      <c r="C11" s="459">
        <v>22733</v>
      </c>
      <c r="D11" s="460">
        <f t="shared" si="0"/>
        <v>1.0712779417967102E-2</v>
      </c>
      <c r="E11" s="456">
        <v>0.48406737037159592</v>
      </c>
      <c r="F11" s="457">
        <v>0.49315401935130532</v>
      </c>
      <c r="G11" s="462">
        <v>0.48726797273545674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2122045</v>
      </c>
      <c r="D12" s="257">
        <f>SUM(D6:D11)</f>
        <v>0.99999999999999989</v>
      </c>
      <c r="E12" s="463">
        <v>0.27100000000000002</v>
      </c>
      <c r="F12" s="464">
        <v>0.14080000000000001</v>
      </c>
      <c r="G12" s="258">
        <v>0.2084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8" t="s">
        <v>38</v>
      </c>
      <c r="C13" s="459">
        <v>481</v>
      </c>
      <c r="D13" s="460">
        <f>C13/C14</f>
        <v>2.2661677642582469E-4</v>
      </c>
      <c r="E13" s="456">
        <v>2.3999999999999998E-3</v>
      </c>
      <c r="F13" s="457">
        <v>4.1999999999999997E-3</v>
      </c>
      <c r="G13" s="462">
        <v>2.5000000000000001E-3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2122526</v>
      </c>
      <c r="D14" s="261">
        <v>1</v>
      </c>
      <c r="E14" s="463">
        <v>0.26240000000000002</v>
      </c>
      <c r="F14" s="464">
        <v>0.13980000000000001</v>
      </c>
      <c r="G14" s="261">
        <v>0.20449999999999999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0.46396235706594346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0.11505599551376149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0.26668331727178263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0.15452494692493823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6.76187357007038E-2</v>
      </c>
      <c r="D45" s="71">
        <f>SUM(C41:C44)</f>
        <v>1.0002266167764258</v>
      </c>
      <c r="E45" s="71">
        <f>SUM(C41:C44)</f>
        <v>1.0002266167764258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1.0712779417967102E-2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7.5966815029841497E-2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2.2661677642582469E-4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0.30904989384987647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1.0002266167764258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56"/>
      <c r="M54" s="556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56"/>
      <c r="M56" s="556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56"/>
      <c r="M62" s="556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54"/>
      <c r="M63" s="554"/>
      <c r="N63" s="554"/>
      <c r="O63" s="554"/>
      <c r="P63" s="554"/>
      <c r="Q63" s="554"/>
      <c r="R63" s="554"/>
      <c r="S63" s="554"/>
      <c r="T63" s="554"/>
      <c r="U63" s="554"/>
      <c r="V63" s="554"/>
      <c r="W63" s="554"/>
      <c r="X63" s="554"/>
      <c r="Y63" s="554"/>
      <c r="Z63" s="554"/>
      <c r="AA63" s="554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2025-05-22T08:46:00Z</cp:lastPrinted>
  <dcterms:created xsi:type="dcterms:W3CDTF">2016-11-17T11:36:14Z</dcterms:created>
  <dcterms:modified xsi:type="dcterms:W3CDTF">2025-09-19T08:42:08Z</dcterms:modified>
</cp:coreProperties>
</file>