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7037355D\Desktop\PENDIENTE\"/>
    </mc:Choice>
  </mc:AlternateContent>
  <xr:revisionPtr revIDLastSave="0" documentId="13_ncr:1_{6E43AEED-EC53-491F-AC8C-DE59DBFF6603}" xr6:coauthVersionLast="41" xr6:coauthVersionMax="47" xr10:uidLastSave="{00000000-0000-0000-0000-000000000000}"/>
  <bookViews>
    <workbookView minimized="1" xWindow="120" yWindow="1632" windowWidth="11436" windowHeight="8964" tabRatio="779" firstSheet="13" activeTab="13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media'!$B$3:$J$89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mínimos'!$A$1:$H$31</definedName>
    <definedName name="_xlnm.Print_Area" localSheetId="0">Portada!$A$2:$F$55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3" i="29" l="1"/>
  <c r="H74" i="29"/>
  <c r="G73" i="29"/>
  <c r="F73" i="29"/>
  <c r="D78" i="29"/>
  <c r="F75" i="29" l="1"/>
  <c r="C14" i="27"/>
  <c r="D36" i="25"/>
  <c r="E36" i="25"/>
  <c r="F36" i="25"/>
  <c r="D37" i="25"/>
  <c r="E37" i="25"/>
  <c r="F37" i="25"/>
  <c r="C36" i="25"/>
  <c r="C37" i="25"/>
  <c r="E68" i="23"/>
  <c r="F68" i="23"/>
  <c r="G68" i="23"/>
  <c r="C21" i="25"/>
  <c r="D21" i="25"/>
  <c r="E21" i="25"/>
  <c r="F21" i="25"/>
  <c r="C12" i="27" l="1"/>
  <c r="D68" i="23" l="1"/>
  <c r="D13" i="27" l="1"/>
  <c r="C48" i="27" s="1"/>
  <c r="D6" i="27"/>
  <c r="D9" i="27"/>
  <c r="C43" i="27" s="1"/>
  <c r="D10" i="27"/>
  <c r="C45" i="27" s="1"/>
  <c r="D11" i="27"/>
  <c r="C46" i="27" s="1"/>
  <c r="D7" i="27"/>
  <c r="C47" i="27" s="1"/>
  <c r="D8" i="27"/>
  <c r="C42" i="27" s="1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<sst xmlns="http://schemas.openxmlformats.org/spreadsheetml/2006/main" count="878" uniqueCount="216">
  <si>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</si>
  <si>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</si>
  <si>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</si>
  <si>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</si>
  <si>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</si>
  <si>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</si>
  <si>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</si>
  <si>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</si>
  <si>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</si>
  <si>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</si>
  <si>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</si>
  <si>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</si>
  <si>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</si>
  <si>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</si>
  <si>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</si>
  <si>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</si>
  <si>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</si>
  <si>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</si>
  <si>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</si>
  <si>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</si>
  <si>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</si>
  <si>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</si>
  <si>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</si>
  <si>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</si>
  <si>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</si>
  <si>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</si>
  <si>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</si>
  <si>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</si>
  <si>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</si>
  <si>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</si>
  <si>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</si>
  <si>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</si>
  <si>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</si>
  <si>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</si>
  <si>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</si>
  <si>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</si>
  <si>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</si>
  <si>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</si>
  <si>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</si>
  <si>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</si>
  <si>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</si>
  <si>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</si>
  <si>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</si>
  <si>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</si>
  <si>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</si>
  <si>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</si>
  <si>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</si>
  <si>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</si>
  <si>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</si>
  <si>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</si>
  <si>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</si>
  <si>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</si>
  <si>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</si>
  <si>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</si>
  <si>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</si>
  <si>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</si>
  <si>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</si>
  <si>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</si>
  <si>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</si>
  <si>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</si>
  <si>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</si>
  <si>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</si>
  <si>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</si>
  <si>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</si>
  <si>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</si>
  <si>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</si>
  <si>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</si>
  <si>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</si>
  <si>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</si>
  <si>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</si>
  <si>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</si>
  <si>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</si>
  <si>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</si>
  <si>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</si>
  <si>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</si>
  <si>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</si>
  <si>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</si>
  <si>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</si>
  <si>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</si>
  <si>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</si>
  <si>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</si>
  <si>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</si>
  <si>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</si>
  <si>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</si>
  <si>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</si>
  <si>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</si>
  <si>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</si>
  <si>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</si>
  <si>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</si>
  <si>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</si>
  <si>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</si>
  <si>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</si>
  <si>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</si>
  <si>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</si>
  <si>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</si>
  <si>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</si>
  <si>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</si>
  <si>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</si>
  <si>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</si>
  <si>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</si>
  <si>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</si>
  <si>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</si>
  <si>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</si>
  <si>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</si>
  <si>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</si>
  <si>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</si>
  <si>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</si>
  <si>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</si>
  <si>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</si>
  <si>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</si>
  <si>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</si>
  <si>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</si>
  <si>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</si>
  <si>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</si>
  <si>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</si>
  <si>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</si>
  <si>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</si>
  <si>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</si>
  <si>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</si>
  <si>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</si>
  <si>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</si>
  <si>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</si>
  <si>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</si>
  <si>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</si>
  <si>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</si>
  <si>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</si>
  <si>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</si>
  <si>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</si>
  <si>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</si>
  <si>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</si>
  <si>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</si>
  <si>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</si>
  <si>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</si>
  <si>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</si>
  <si>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</si>
  <si>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</si>
  <si>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</si>
  <si>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</si>
  <si>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</si>
  <si>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</si>
  <si>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</si>
  <si>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</si>
  <si>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</si>
  <si>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</si>
  <si>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</si>
  <si>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</si>
  <si>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</si>
  <si>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</si>
  <si>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</si>
  <si>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</si>
  <si>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</si>
  <si>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</si>
  <si>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</si>
  <si>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</si>
  <si>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</si>
  <si>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</si>
  <si>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</si>
  <si>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</si>
  <si>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</si>
  <si>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</si>
  <si>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</si>
  <si>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</si>
  <si>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</si>
  <si>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</si>
  <si>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</si>
  <si>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</si>
  <si>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</si>
  <si>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</si>
  <si>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</si>
  <si>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</si>
  <si>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</si>
  <si>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</si>
  <si>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</si>
  <si>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</si>
  <si>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</si>
  <si>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</si>
  <si>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</si>
  <si>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</si>
  <si>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</si>
  <si>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</si>
  <si>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</si>
  <si>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</si>
  <si>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</si>
  <si>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</si>
  <si>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</si>
  <si>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</si>
  <si>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</si>
  <si>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</si>
  <si>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</si>
  <si>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</si>
  <si>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</si>
  <si>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</si>
  <si>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</si>
  <si>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</si>
  <si>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</si>
  <si>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</si>
  <si>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</si>
  <si>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</si>
  <si>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</si>
  <si>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</si>
  <si>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</si>
  <si>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</si>
  <si>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</si>
  <si>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PENSIONES CONTRIBUTIVAS EN VIGOR A 1 DE MARZO DE 2022</t>
  </si>
  <si>
    <t>FEBRERO 2022</t>
  </si>
  <si>
    <t>Datos a 1 de Marzo de 2022</t>
  </si>
  <si>
    <t xml:space="preserve">  1 de Marzo de 2022</t>
  </si>
  <si>
    <t>Febrero 2022</t>
  </si>
  <si>
    <t>Febrero 2022 (2)</t>
  </si>
  <si>
    <t>(2) Incremento sobre Febrero 2021</t>
  </si>
  <si>
    <t>1 de  Marzo de 2022</t>
  </si>
  <si>
    <t>1 de Marzo de 2022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</si>
  <si>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</si>
  <si>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82 pensiones de las que no consta el género</t>
    </r>
  </si>
  <si>
    <t>28.6%</t>
  </si>
  <si>
    <t>Datos a 01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</si>
</sst>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0\ &quot;€&quot;"/>
    <numFmt numFmtId="166" formatCode="_-* #,##0\ _P_t_s_-;\-* #,##0\ _P_t_s_-;_-* &quot;-&quot;\ _P_t_s_-;_-@_-"/>
    <numFmt numFmtId="167" formatCode="0.0%"/>
    <numFmt numFmtId="168" formatCode="#,##0.0"/>
    <numFmt numFmtId="169" formatCode="_-* #,##0.00\ [$€]_-;\-* #,##0.00\ [$€]_-;_-* &quot;-&quot;??\ [$€]_-;_-@_-"/>
    <numFmt numFmtId="170" formatCode="0.00\ %"/>
    <numFmt numFmtId="171" formatCode="0.0\ %"/>
    <numFmt numFmtId="172" formatCode=";;;"/>
    <numFmt numFmtId="173" formatCode="#,##0.00_ ;\-#,##0.00\ "/>
  </numFmts>
  <fonts count="14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theme="0"/>
      <name val="Arial"/>
      <family val="2"/>
    </font>
    <font>
      <sz val="9"/>
      <color theme="0"/>
      <name val="Arial"/>
      <family val="2"/>
    </font>
  </fonts>
  <fills count="1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4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9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7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9" fillId="49" borderId="11" applyNumberFormat="0" applyFont="0" applyBorder="0" applyAlignment="0" applyProtection="0">
      <alignment horizontal="center" vertical="center" wrapText="1"/>
    </xf>
    <xf numFmtId="0" fontId="129" fillId="50" borderId="11" applyNumberFormat="0" applyFont="0" applyBorder="0" applyAlignment="0" applyProtection="0">
      <alignment horizontal="center" vertical="center" wrapText="1"/>
    </xf>
    <xf numFmtId="3" fontId="127" fillId="51" borderId="15" applyNumberFormat="0" applyFont="0" applyBorder="0" applyAlignment="0" applyProtection="0">
      <alignment horizontal="right" indent="1"/>
    </xf>
    <xf numFmtId="3" fontId="127" fillId="52" borderId="13" applyNumberFormat="0" applyFont="0" applyBorder="0" applyAlignment="0" applyProtection="0">
      <alignment horizontal="right" vertical="center" indent="1"/>
    </xf>
    <xf numFmtId="3" fontId="127" fillId="53" borderId="15" applyNumberFormat="0" applyFont="0" applyBorder="0" applyAlignment="0" applyProtection="0">
      <alignment horizontal="right" indent="1"/>
    </xf>
    <xf numFmtId="3" fontId="127" fillId="54" borderId="13" applyNumberFormat="0" applyFont="0" applyBorder="0" applyAlignment="0" applyProtection="0">
      <alignment horizontal="right" vertical="center" indent="1"/>
    </xf>
    <xf numFmtId="0" fontId="129" fillId="55" borderId="13" applyNumberFormat="0" applyFont="0" applyBorder="0" applyAlignment="0" applyProtection="0">
      <alignment horizontal="center" vertical="center" wrapText="1"/>
    </xf>
    <xf numFmtId="0" fontId="129" fillId="56" borderId="13" applyNumberFormat="0" applyFont="0" applyBorder="0" applyAlignment="0" applyProtection="0">
      <alignment horizontal="center" vertical="center" wrapText="1"/>
    </xf>
    <xf numFmtId="0" fontId="129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30" fillId="58" borderId="17" applyNumberFormat="0" applyFont="0" applyBorder="0" applyAlignment="0" applyProtection="0">
      <alignment horizontal="right" vertical="top" indent="1"/>
    </xf>
    <xf numFmtId="37" fontId="130" fillId="59" borderId="13" applyNumberFormat="0" applyFont="0" applyBorder="0" applyAlignment="0" applyProtection="0">
      <alignment horizontal="right" vertical="top" indent="1"/>
    </xf>
    <xf numFmtId="0" fontId="131" fillId="60" borderId="16" applyNumberFormat="0" applyFont="0" applyBorder="0" applyAlignment="0" applyProtection="0">
      <alignment horizontal="right" vertical="center" indent="1"/>
    </xf>
    <xf numFmtId="0" fontId="131" fillId="60" borderId="13" applyNumberFormat="0" applyFont="0" applyBorder="0" applyAlignment="0" applyProtection="0">
      <alignment horizontal="right" vertical="center" indent="1"/>
    </xf>
    <xf numFmtId="0" fontId="131" fillId="61" borderId="13" applyNumberFormat="0" applyFont="0" applyBorder="0" applyAlignment="0" applyProtection="0">
      <alignment horizontal="right" vertical="center" indent="1"/>
    </xf>
    <xf numFmtId="3" fontId="127" fillId="62" borderId="15" applyNumberFormat="0" applyFont="0" applyBorder="0" applyAlignment="0" applyProtection="0">
      <alignment horizontal="right" indent="1"/>
    </xf>
    <xf numFmtId="3" fontId="127" fillId="63" borderId="13" applyNumberFormat="0" applyFont="0" applyBorder="0" applyAlignment="0" applyProtection="0">
      <alignment horizontal="right" vertical="center" indent="1"/>
    </xf>
    <xf numFmtId="0" fontId="131" fillId="64" borderId="16" applyNumberFormat="0" applyFont="0" applyBorder="0" applyAlignment="0" applyProtection="0">
      <alignment horizontal="right" vertical="center" indent="1"/>
    </xf>
    <xf numFmtId="0" fontId="131" fillId="65" borderId="16" applyNumberFormat="0" applyFont="0" applyBorder="0" applyAlignment="0" applyProtection="0">
      <alignment horizontal="right" vertical="center" indent="1"/>
    </xf>
    <xf numFmtId="0" fontId="131" fillId="66" borderId="16" applyNumberFormat="0" applyFont="0" applyBorder="0" applyAlignment="0" applyProtection="0">
      <alignment horizontal="right" vertical="center" indent="1"/>
    </xf>
    <xf numFmtId="0" fontId="131" fillId="67" borderId="16" applyNumberFormat="0" applyFont="0" applyBorder="0" applyAlignment="0" applyProtection="0">
      <alignment horizontal="right" vertical="center" indent="1"/>
    </xf>
    <xf numFmtId="0" fontId="132" fillId="68" borderId="0" applyNumberFormat="0" applyFont="0" applyBorder="0" applyAlignment="0" applyProtection="0"/>
    <xf numFmtId="0" fontId="132" fillId="69" borderId="0" applyNumberFormat="0" applyFont="0" applyBorder="0" applyAlignment="0" applyProtection="0"/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3" fillId="0" borderId="0"/>
    <xf numFmtId="37" fontId="130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2" fillId="80" borderId="0" applyNumberFormat="0" applyFont="0" applyBorder="0" applyAlignment="0" applyProtection="0"/>
    <xf numFmtId="0" fontId="132" fillId="81" borderId="0" applyNumberFormat="0" applyFont="0" applyBorder="0" applyAlignment="0" applyProtection="0"/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4" fillId="90" borderId="0" applyNumberFormat="0" applyFont="0" applyBorder="0" applyAlignment="0" applyProtection="0">
      <alignment vertical="top"/>
    </xf>
    <xf numFmtId="3" fontId="134" fillId="91" borderId="0" applyNumberFormat="0" applyFont="0" applyBorder="0" applyAlignment="0" applyProtection="0">
      <alignment vertical="top"/>
    </xf>
    <xf numFmtId="0" fontId="132" fillId="92" borderId="0" applyNumberFormat="0" applyFont="0" applyBorder="0" applyAlignment="0" applyProtection="0"/>
    <xf numFmtId="0" fontId="132" fillId="93" borderId="0" applyNumberFormat="0" applyFont="0" applyBorder="0" applyAlignment="0" applyProtection="0"/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6" borderId="0" applyNumberFormat="0" applyFont="0" applyBorder="0" applyAlignment="0" applyProtection="0">
      <alignment vertical="top"/>
    </xf>
    <xf numFmtId="0" fontId="132" fillId="97" borderId="0" applyNumberFormat="0" applyFont="0" applyBorder="0" applyAlignment="0" applyProtection="0"/>
    <xf numFmtId="0" fontId="132" fillId="98" borderId="0" applyNumberFormat="0" applyFont="0" applyBorder="0" applyAlignment="0" applyProtection="0"/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5" fillId="103" borderId="11" applyNumberFormat="0" applyFont="0" applyBorder="0" applyAlignment="0" applyProtection="0">
      <alignment horizontal="center" vertical="center"/>
    </xf>
    <xf numFmtId="0" fontId="128" fillId="104" borderId="11" applyNumberFormat="0" applyFont="0" applyBorder="0" applyAlignment="0" applyProtection="0">
      <alignment horizontal="center" vertical="center"/>
    </xf>
    <xf numFmtId="0" fontId="128" fillId="105" borderId="11" applyNumberFormat="0" applyFont="0" applyBorder="0" applyAlignment="0" applyProtection="0">
      <alignment horizontal="center" vertical="center"/>
    </xf>
    <xf numFmtId="0" fontId="128" fillId="106" borderId="11" applyNumberFormat="0" applyFont="0" applyBorder="0" applyAlignment="0" applyProtection="0">
      <alignment horizontal="center" vertical="center"/>
    </xf>
    <xf numFmtId="0" fontId="128" fillId="107" borderId="11" applyNumberFormat="0" applyFont="0" applyBorder="0" applyAlignment="0" applyProtection="0">
      <alignment horizontal="center" vertical="center"/>
    </xf>
    <xf numFmtId="0" fontId="128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537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5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8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8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7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7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7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7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7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0" fontId="69" fillId="3" borderId="0" xfId="18" applyNumberFormat="1" applyFont="1" applyFill="1" applyAlignment="1">
      <alignment horizontal="right" vertical="center"/>
    </xf>
    <xf numFmtId="170" fontId="53" fillId="4" borderId="0" xfId="18" applyNumberFormat="1" applyFont="1" applyFill="1" applyAlignment="1">
      <alignment horizontal="right" vertical="center"/>
    </xf>
    <xf numFmtId="170" fontId="53" fillId="0" borderId="0" xfId="18" applyNumberFormat="1" applyFont="1" applyFill="1" applyAlignment="1">
      <alignment horizontal="right" vertical="center"/>
    </xf>
    <xf numFmtId="170" fontId="53" fillId="0" borderId="0" xfId="18" applyNumberFormat="1" applyFont="1" applyFill="1" applyBorder="1" applyAlignment="1">
      <alignment horizontal="right" vertical="center"/>
    </xf>
    <xf numFmtId="170" fontId="69" fillId="3" borderId="0" xfId="18" applyNumberFormat="1" applyFont="1" applyFill="1" applyBorder="1" applyAlignment="1">
      <alignment horizontal="right" vertical="center"/>
    </xf>
    <xf numFmtId="170" fontId="53" fillId="0" borderId="0" xfId="18" applyNumberFormat="1" applyFont="1" applyAlignment="1">
      <alignment horizontal="right" vertical="center"/>
    </xf>
    <xf numFmtId="171" fontId="53" fillId="0" borderId="0" xfId="114" applyNumberFormat="1" applyFont="1" applyBorder="1" applyAlignment="1">
      <alignment horizontal="right" indent="2"/>
    </xf>
    <xf numFmtId="171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4" fillId="0" borderId="0" xfId="17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0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0" fontId="53" fillId="0" borderId="18" xfId="5" applyNumberFormat="1" applyFont="1" applyFill="1" applyBorder="1" applyAlignment="1">
      <alignment horizontal="right" vertical="center" indent="1"/>
    </xf>
    <xf numFmtId="170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0" fontId="69" fillId="3" borderId="18" xfId="5" applyNumberFormat="1" applyFont="1" applyFill="1" applyBorder="1" applyAlignment="1">
      <alignment horizontal="right" vertical="center" indent="1"/>
    </xf>
    <xf numFmtId="170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0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1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122" fillId="0" borderId="0" xfId="0" applyNumberFormat="1" applyFont="1" applyAlignment="1">
      <alignment horizontal="right" indent="2"/>
    </xf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43" fillId="0" borderId="0" xfId="0" applyNumberFormat="1" applyFont="1" applyFill="1"/>
    <xf numFmtId="49" fontId="42" fillId="0" borderId="0" xfId="0" applyNumberFormat="1" applyFont="1" applyFill="1"/>
    <xf numFmtId="49" fontId="0" fillId="0" borderId="0" xfId="0" applyNumberFormat="1" applyFont="1"/>
    <xf numFmtId="0" fontId="102" fillId="0" borderId="0" xfId="0" applyFont="1" applyBorder="1" applyAlignment="1">
      <alignment horizontal="right" vertical="center" wrapText="1"/>
    </xf>
    <xf numFmtId="167" fontId="100" fillId="0" borderId="0" xfId="0" applyNumberFormat="1" applyFont="1" applyBorder="1" applyAlignment="1">
      <alignment vertical="center"/>
    </xf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0" fontId="63" fillId="0" borderId="0" xfId="7" applyNumberFormat="1" applyFont="1" applyBorder="1" applyAlignment="1"/>
    <xf numFmtId="164" fontId="43" fillId="0" borderId="0" xfId="239" applyFont="1" applyFill="1"/>
    <xf numFmtId="164" fontId="43" fillId="0" borderId="0" xfId="239" applyFont="1"/>
    <xf numFmtId="172" fontId="45" fillId="0" borderId="0" xfId="239" applyNumberFormat="1" applyFont="1" applyFill="1" applyBorder="1"/>
    <xf numFmtId="172" fontId="45" fillId="0" borderId="0" xfId="239" applyNumberFormat="1" applyFont="1" applyFill="1"/>
    <xf numFmtId="172" fontId="45" fillId="0" borderId="0" xfId="0" applyNumberFormat="1" applyFont="1" applyFill="1"/>
    <xf numFmtId="172" fontId="140" fillId="0" borderId="0" xfId="239" applyNumberFormat="1" applyFont="1" applyBorder="1" applyAlignment="1">
      <alignment horizontal="right" vertical="center" wrapText="1"/>
    </xf>
    <xf numFmtId="172" fontId="141" fillId="0" borderId="0" xfId="239" applyNumberFormat="1" applyFont="1"/>
    <xf numFmtId="49" fontId="45" fillId="0" borderId="0" xfId="0" applyNumberFormat="1" applyFont="1" applyFill="1"/>
    <xf numFmtId="164" fontId="45" fillId="0" borderId="0" xfId="239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8" fillId="0" borderId="0" xfId="159" applyNumberFormat="1" applyFont="1" applyFill="1" applyBorder="1" applyAlignment="1">
      <alignment horizontal="right"/>
    </xf>
    <xf numFmtId="49" fontId="56" fillId="29" borderId="0" xfId="17" applyNumberFormat="1" applyFont="1" applyFill="1" applyBorder="1" applyAlignment="1">
      <alignment horizontal="center" vertical="center" wrapText="1"/>
    </xf>
    <xf numFmtId="0" fontId="71" fillId="0" borderId="0" xfId="7" applyNumberFormat="1" applyFont="1" applyBorder="1" applyAlignment="1">
      <alignment horizontal="center" vertical="top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53" fillId="0" borderId="0" xfId="7" applyNumberFormat="1" applyFont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8" fillId="0" borderId="0" xfId="158" applyNumberFormat="1" applyFont="1" applyFill="1" applyBorder="1" applyAlignment="1"/>
    <xf numFmtId="4" fontId="139" fillId="112" borderId="22" xfId="18" applyNumberFormat="1" applyFont="1" applyFill="1" applyBorder="1" applyAlignment="1">
      <alignment horizontal="center" vertical="center"/>
    </xf>
    <xf numFmtId="4" fontId="139" fillId="112" borderId="0" xfId="18" applyNumberFormat="1" applyFont="1" applyFill="1" applyBorder="1" applyAlignment="1">
      <alignment horizontal="center" vertical="center"/>
    </xf>
    <xf numFmtId="4" fontId="139" fillId="112" borderId="23" xfId="18" applyNumberFormat="1" applyFont="1" applyFill="1" applyBorder="1" applyAlignment="1">
      <alignment horizontal="center" vertical="center"/>
    </xf>
    <xf numFmtId="4" fontId="139" fillId="112" borderId="19" xfId="18" applyNumberFormat="1" applyFont="1" applyFill="1" applyBorder="1" applyAlignment="1">
      <alignment horizontal="center" vertical="center"/>
    </xf>
    <xf numFmtId="4" fontId="139" fillId="112" borderId="20" xfId="18" applyNumberFormat="1" applyFont="1" applyFill="1" applyBorder="1" applyAlignment="1">
      <alignment horizontal="center" vertical="center"/>
    </xf>
    <xf numFmtId="4" fontId="139" fillId="112" borderId="21" xfId="18" applyNumberFormat="1" applyFont="1" applyFill="1" applyBorder="1" applyAlignment="1">
      <alignment horizontal="center" vertical="center"/>
    </xf>
    <xf numFmtId="173" fontId="128" fillId="0" borderId="0" xfId="159" applyNumberFormat="1" applyFont="1" applyFill="1" applyBorder="1" applyAlignment="1"/>
  </cellXfs>
  <cellStyles count="240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0.4541636103961017</c:v>
                </c:pt>
                <c:pt idx="1">
                  <c:v>0.12392579420179235</c:v>
                </c:pt>
                <c:pt idx="2">
                  <c:v>0.28172318624439158</c:v>
                </c:pt>
                <c:pt idx="3">
                  <c:v>0.14018740915771438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177898</c:v>
                </c:pt>
                <c:pt idx="1">
                  <c:v>11572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Marzo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9.923.175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+ 1,09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10.781.754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+ 6,54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1.086,52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+ 5,39 %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1.250,37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+ 5,44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MARZO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763.42226531999995</v>
          </cell>
          <cell r="D3">
            <v>6.0534297923245495E-2</v>
          </cell>
          <cell r="E3">
            <v>6.4846709838363603E-2</v>
          </cell>
        </row>
        <row r="4">
          <cell r="A4">
            <v>2</v>
          </cell>
          <cell r="B4" t="str">
            <v>CATALUÑA</v>
          </cell>
          <cell r="C4">
            <v>1972.6339100599996</v>
          </cell>
          <cell r="D4">
            <v>6.3054354408505819E-2</v>
          </cell>
          <cell r="E4">
            <v>6.4846709838363603E-2</v>
          </cell>
        </row>
        <row r="5">
          <cell r="A5">
            <v>3</v>
          </cell>
          <cell r="B5" t="str">
            <v>GALICIA</v>
          </cell>
          <cell r="C5">
            <v>710.90481808999937</v>
          </cell>
          <cell r="D5">
            <v>5.9479348546009225E-2</v>
          </cell>
          <cell r="E5">
            <v>6.4846709838363603E-2</v>
          </cell>
        </row>
        <row r="6">
          <cell r="A6">
            <v>4</v>
          </cell>
          <cell r="B6" t="str">
            <v>ANDALUCÍA</v>
          </cell>
          <cell r="C6">
            <v>1560.7548644400001</v>
          </cell>
          <cell r="D6">
            <v>6.6996695552139052E-2</v>
          </cell>
          <cell r="E6">
            <v>6.4846709838363603E-2</v>
          </cell>
        </row>
        <row r="7">
          <cell r="A7">
            <v>5</v>
          </cell>
          <cell r="B7" t="str">
            <v>ASTURIAS</v>
          </cell>
          <cell r="C7">
            <v>382.55159541999961</v>
          </cell>
          <cell r="D7">
            <v>5.1210088765496709E-2</v>
          </cell>
          <cell r="E7">
            <v>6.4846709838363603E-2</v>
          </cell>
        </row>
        <row r="8">
          <cell r="A8">
            <v>6</v>
          </cell>
          <cell r="B8" t="str">
            <v>CANTABRIA</v>
          </cell>
          <cell r="C8">
            <v>164.49121573999994</v>
          </cell>
          <cell r="D8">
            <v>6.2184104813095775E-2</v>
          </cell>
          <cell r="E8">
            <v>6.4846709838363603E-2</v>
          </cell>
        </row>
        <row r="9">
          <cell r="A9">
            <v>7</v>
          </cell>
          <cell r="B9" t="str">
            <v>RIOJA (LA)</v>
          </cell>
          <cell r="C9">
            <v>76.416361839999993</v>
          </cell>
          <cell r="D9">
            <v>6.9565317755077016E-2</v>
          </cell>
          <cell r="E9">
            <v>6.4846709838363603E-2</v>
          </cell>
        </row>
        <row r="10">
          <cell r="A10">
            <v>8</v>
          </cell>
          <cell r="B10" t="str">
            <v>MURCIA</v>
          </cell>
          <cell r="C10">
            <v>242.94117539999979</v>
          </cell>
          <cell r="D10">
            <v>6.6130477911208185E-2</v>
          </cell>
          <cell r="E10">
            <v>6.4846709838363603E-2</v>
          </cell>
        </row>
        <row r="11">
          <cell r="A11">
            <v>9</v>
          </cell>
          <cell r="B11" t="str">
            <v>C. VALENCIANA</v>
          </cell>
          <cell r="C11">
            <v>1015.5405680200003</v>
          </cell>
          <cell r="D11">
            <v>6.6553623367329839E-2</v>
          </cell>
          <cell r="E11">
            <v>6.4846709838363603E-2</v>
          </cell>
        </row>
        <row r="12">
          <cell r="A12">
            <v>10</v>
          </cell>
          <cell r="B12" t="str">
            <v>ARAGÓN</v>
          </cell>
          <cell r="C12">
            <v>351.58254568999979</v>
          </cell>
          <cell r="D12">
            <v>6.4359269033987365E-2</v>
          </cell>
          <cell r="E12">
            <v>6.4846709838363603E-2</v>
          </cell>
        </row>
        <row r="13">
          <cell r="A13">
            <v>11</v>
          </cell>
          <cell r="B13" t="str">
            <v>CASTILLA - LA MANCHA</v>
          </cell>
          <cell r="C13">
            <v>381.24115247999981</v>
          </cell>
          <cell r="D13">
            <v>6.6891501596830105E-2</v>
          </cell>
          <cell r="E13">
            <v>6.4846709838363603E-2</v>
          </cell>
        </row>
        <row r="14">
          <cell r="A14">
            <v>12</v>
          </cell>
          <cell r="B14" t="str">
            <v>CANARIAS</v>
          </cell>
          <cell r="C14">
            <v>341.15555309000007</v>
          </cell>
          <cell r="D14">
            <v>7.8577339938983082E-2</v>
          </cell>
          <cell r="E14">
            <v>6.4846709838363603E-2</v>
          </cell>
        </row>
        <row r="15">
          <cell r="A15">
            <v>13</v>
          </cell>
          <cell r="B15" t="str">
            <v>NAVARRA</v>
          </cell>
          <cell r="C15">
            <v>175.01915782</v>
          </cell>
          <cell r="D15">
            <v>6.8916833127002919E-2</v>
          </cell>
          <cell r="E15">
            <v>6.4846709838363603E-2</v>
          </cell>
        </row>
        <row r="16">
          <cell r="A16">
            <v>14</v>
          </cell>
          <cell r="B16" t="str">
            <v>EXTREMADURA</v>
          </cell>
          <cell r="C16">
            <v>209.96988541999994</v>
          </cell>
          <cell r="D16">
            <v>6.5770660055336938E-2</v>
          </cell>
          <cell r="E16">
            <v>6.4846709838363603E-2</v>
          </cell>
        </row>
        <row r="17">
          <cell r="A17">
            <v>15</v>
          </cell>
          <cell r="B17" t="str">
            <v>ILLES BALEARS</v>
          </cell>
          <cell r="C17">
            <v>202.50974800999992</v>
          </cell>
          <cell r="D17">
            <v>7.4065017451626858E-2</v>
          </cell>
          <cell r="E17">
            <v>6.4846709838363603E-2</v>
          </cell>
        </row>
        <row r="18">
          <cell r="A18">
            <v>16</v>
          </cell>
          <cell r="B18" t="str">
            <v>MADRID</v>
          </cell>
          <cell r="C18">
            <v>1519.8887488099999</v>
          </cell>
          <cell r="D18">
            <v>6.6998836020044417E-2</v>
          </cell>
          <cell r="E18">
            <v>6.4846709838363603E-2</v>
          </cell>
        </row>
        <row r="19">
          <cell r="A19">
            <v>17</v>
          </cell>
          <cell r="B19" t="str">
            <v>CASTILLA Y LEÓN</v>
          </cell>
          <cell r="C19">
            <v>666.10812813999928</v>
          </cell>
          <cell r="D19">
            <v>6.3889510015031625E-2</v>
          </cell>
          <cell r="E19">
            <v>6.4846709838363603E-2</v>
          </cell>
        </row>
        <row r="20">
          <cell r="A20">
            <v>18</v>
          </cell>
          <cell r="B20" t="str">
            <v>CEUTA</v>
          </cell>
          <cell r="C20">
            <v>9.7318806200000072</v>
          </cell>
          <cell r="D20">
            <v>6.2639452938637818E-2</v>
          </cell>
          <cell r="E20">
            <v>6.4846709838363603E-2</v>
          </cell>
        </row>
        <row r="21">
          <cell r="A21">
            <v>19</v>
          </cell>
          <cell r="B21" t="str">
            <v>MELILLA</v>
          </cell>
          <cell r="C21">
            <v>8.6425237000000035</v>
          </cell>
          <cell r="D21">
            <v>7.2476501170497531E-2</v>
          </cell>
          <cell r="E21">
            <v>6.4846709838363603E-2</v>
          </cell>
        </row>
        <row r="26">
          <cell r="A26">
            <v>1</v>
          </cell>
          <cell r="B26" t="str">
            <v>PAÍS VASCO</v>
          </cell>
          <cell r="C26">
            <v>567437</v>
          </cell>
          <cell r="D26">
            <v>7.4908827487758511E-3</v>
          </cell>
          <cell r="E26">
            <v>1.0708506462056233E-2</v>
          </cell>
        </row>
        <row r="27">
          <cell r="A27">
            <v>2</v>
          </cell>
          <cell r="B27" t="str">
            <v>CATALUÑA</v>
          </cell>
          <cell r="C27">
            <v>1749935</v>
          </cell>
          <cell r="D27">
            <v>7.5917662300273303E-3</v>
          </cell>
          <cell r="E27">
            <v>1.0708506462056233E-2</v>
          </cell>
        </row>
        <row r="28">
          <cell r="A28">
            <v>3</v>
          </cell>
          <cell r="B28" t="str">
            <v>GALICIA</v>
          </cell>
          <cell r="C28">
            <v>768343</v>
          </cell>
          <cell r="D28">
            <v>3.5395548519983056E-3</v>
          </cell>
          <cell r="E28">
            <v>1.0708506462056233E-2</v>
          </cell>
        </row>
        <row r="29">
          <cell r="A29">
            <v>4</v>
          </cell>
          <cell r="B29" t="str">
            <v>ANDALUCÍA</v>
          </cell>
          <cell r="C29">
            <v>1607849</v>
          </cell>
          <cell r="D29">
            <v>1.3115661038137771E-2</v>
          </cell>
          <cell r="E29">
            <v>1.0708506462056233E-2</v>
          </cell>
        </row>
        <row r="30">
          <cell r="A30">
            <v>5</v>
          </cell>
          <cell r="B30" t="str">
            <v>ASTURIAS</v>
          </cell>
          <cell r="C30">
            <v>300178</v>
          </cell>
          <cell r="D30">
            <v>-3.3968296256825514E-4</v>
          </cell>
          <cell r="E30">
            <v>1.0708506462056233E-2</v>
          </cell>
        </row>
        <row r="31">
          <cell r="A31">
            <v>6</v>
          </cell>
          <cell r="B31" t="str">
            <v>CANTABRIA</v>
          </cell>
          <cell r="C31">
            <v>143509</v>
          </cell>
          <cell r="D31">
            <v>8.035682927685972E-3</v>
          </cell>
          <cell r="E31">
            <v>1.0708506462056233E-2</v>
          </cell>
        </row>
        <row r="32">
          <cell r="A32">
            <v>7</v>
          </cell>
          <cell r="B32" t="str">
            <v>RIOJA (LA)</v>
          </cell>
          <cell r="C32">
            <v>71551</v>
          </cell>
          <cell r="D32">
            <v>1.2925054503241773E-2</v>
          </cell>
          <cell r="E32">
            <v>1.0708506462056233E-2</v>
          </cell>
        </row>
        <row r="33">
          <cell r="A33">
            <v>8</v>
          </cell>
          <cell r="B33" t="str">
            <v>MURCIA</v>
          </cell>
          <cell r="C33">
            <v>253214</v>
          </cell>
          <cell r="D33">
            <v>1.035839404990857E-2</v>
          </cell>
          <cell r="E33">
            <v>1.0708506462056233E-2</v>
          </cell>
        </row>
        <row r="34">
          <cell r="A34">
            <v>9</v>
          </cell>
          <cell r="B34" t="str">
            <v>C. VALENCIANA</v>
          </cell>
          <cell r="C34">
            <v>1015243</v>
          </cell>
          <cell r="D34">
            <v>1.2364846740716251E-2</v>
          </cell>
          <cell r="E34">
            <v>1.0708506462056233E-2</v>
          </cell>
        </row>
        <row r="35">
          <cell r="A35">
            <v>10</v>
          </cell>
          <cell r="B35" t="str">
            <v>ARAGÓN</v>
          </cell>
          <cell r="C35">
            <v>306578</v>
          </cell>
          <cell r="D35">
            <v>8.0790211790702227E-3</v>
          </cell>
          <cell r="E35">
            <v>1.0708506462056233E-2</v>
          </cell>
        </row>
        <row r="36">
          <cell r="A36">
            <v>11</v>
          </cell>
          <cell r="B36" t="str">
            <v>CASTILLA - LA MANCHA</v>
          </cell>
          <cell r="C36">
            <v>379980</v>
          </cell>
          <cell r="D36">
            <v>1.1995440454250161E-2</v>
          </cell>
          <cell r="E36">
            <v>1.0708506462056233E-2</v>
          </cell>
        </row>
        <row r="37">
          <cell r="A37">
            <v>12</v>
          </cell>
          <cell r="B37" t="str">
            <v>CANARIAS</v>
          </cell>
          <cell r="C37">
            <v>344323</v>
          </cell>
          <cell r="D37">
            <v>2.5106433653874882E-2</v>
          </cell>
          <cell r="E37">
            <v>1.0708506462056233E-2</v>
          </cell>
        </row>
        <row r="38">
          <cell r="A38">
            <v>13</v>
          </cell>
          <cell r="B38" t="str">
            <v>NAVARRA</v>
          </cell>
          <cell r="C38">
            <v>140544</v>
          </cell>
          <cell r="D38">
            <v>1.5997860204870928E-2</v>
          </cell>
          <cell r="E38">
            <v>1.0708506462056233E-2</v>
          </cell>
        </row>
        <row r="39">
          <cell r="A39">
            <v>14</v>
          </cell>
          <cell r="B39" t="str">
            <v>EXTREMADURA</v>
          </cell>
          <cell r="C39">
            <v>232105</v>
          </cell>
          <cell r="D39">
            <v>1.0395399556845986E-2</v>
          </cell>
          <cell r="E39">
            <v>1.0708506462056233E-2</v>
          </cell>
        </row>
        <row r="40">
          <cell r="A40">
            <v>15</v>
          </cell>
          <cell r="B40" t="str">
            <v>ILLES BALEARS</v>
          </cell>
          <cell r="C40">
            <v>200427</v>
          </cell>
          <cell r="D40">
            <v>1.7266844309097751E-2</v>
          </cell>
          <cell r="E40">
            <v>1.0708506462056233E-2</v>
          </cell>
        </row>
        <row r="41">
          <cell r="A41">
            <v>16</v>
          </cell>
          <cell r="B41" t="str">
            <v>MADRID</v>
          </cell>
          <cell r="C41">
            <v>1197086</v>
          </cell>
          <cell r="D41">
            <v>1.6060582397696699E-2</v>
          </cell>
          <cell r="E41">
            <v>1.0708506462056233E-2</v>
          </cell>
        </row>
        <row r="42">
          <cell r="A42">
            <v>17</v>
          </cell>
          <cell r="B42" t="str">
            <v>CASTILLA Y LEÓN</v>
          </cell>
          <cell r="C42">
            <v>616791</v>
          </cell>
          <cell r="D42">
            <v>7.4975375734440686E-3</v>
          </cell>
          <cell r="E42">
            <v>1.0708506462056233E-2</v>
          </cell>
        </row>
        <row r="43">
          <cell r="A43">
            <v>18</v>
          </cell>
          <cell r="B43" t="str">
            <v>CEUTA</v>
          </cell>
          <cell r="C43">
            <v>8913</v>
          </cell>
          <cell r="D43">
            <v>1.457029026750134E-2</v>
          </cell>
          <cell r="E43">
            <v>1.0708506462056233E-2</v>
          </cell>
        </row>
        <row r="44">
          <cell r="A44">
            <v>19</v>
          </cell>
          <cell r="B44" t="str">
            <v>MELILLA</v>
          </cell>
          <cell r="C44">
            <v>8265</v>
          </cell>
          <cell r="D44">
            <v>1.2743536331331962E-2</v>
          </cell>
          <cell r="E44">
            <v>1.0708506462056233E-2</v>
          </cell>
        </row>
        <row r="49">
          <cell r="A49">
            <v>1</v>
          </cell>
          <cell r="B49" t="str">
            <v>PAÍS VASCO</v>
          </cell>
          <cell r="C49">
            <v>1345.386827647827</v>
          </cell>
          <cell r="D49">
            <v>5.2649027482759347E-2</v>
          </cell>
          <cell r="E49">
            <v>5.3564606442084939E-2</v>
          </cell>
        </row>
        <row r="50">
          <cell r="A50">
            <v>2</v>
          </cell>
          <cell r="B50" t="str">
            <v>CATALUÑA</v>
          </cell>
          <cell r="C50">
            <v>1127.2612468805983</v>
          </cell>
          <cell r="D50">
            <v>5.5044701671189245E-2</v>
          </cell>
          <cell r="E50">
            <v>5.3564606442084939E-2</v>
          </cell>
        </row>
        <row r="51">
          <cell r="A51">
            <v>3</v>
          </cell>
          <cell r="B51" t="str">
            <v>GALICIA</v>
          </cell>
          <cell r="C51">
            <v>925.24408771863523</v>
          </cell>
          <cell r="D51">
            <v>5.5742490092740571E-2</v>
          </cell>
          <cell r="E51">
            <v>5.3564606442084939E-2</v>
          </cell>
        </row>
        <row r="52">
          <cell r="A52">
            <v>4</v>
          </cell>
          <cell r="B52" t="str">
            <v>ANDALUCÍA</v>
          </cell>
          <cell r="C52">
            <v>970.70985175846738</v>
          </cell>
          <cell r="D52">
            <v>5.3183497784240696E-2</v>
          </cell>
          <cell r="E52">
            <v>5.3564606442084939E-2</v>
          </cell>
        </row>
        <row r="53">
          <cell r="A53">
            <v>5</v>
          </cell>
          <cell r="B53" t="str">
            <v>ASTURIAS</v>
          </cell>
          <cell r="C53">
            <v>1274.4158313400703</v>
          </cell>
          <cell r="D53">
            <v>5.1567288257311716E-2</v>
          </cell>
          <cell r="E53">
            <v>5.3564606442084939E-2</v>
          </cell>
        </row>
        <row r="54">
          <cell r="A54">
            <v>6</v>
          </cell>
          <cell r="B54" t="str">
            <v>CANTABRIA</v>
          </cell>
          <cell r="C54">
            <v>1146.208361426809</v>
          </cell>
          <cell r="D54">
            <v>5.3716770946186987E-2</v>
          </cell>
          <cell r="E54">
            <v>5.3564606442084939E-2</v>
          </cell>
        </row>
        <row r="55">
          <cell r="A55">
            <v>7</v>
          </cell>
          <cell r="B55" t="str">
            <v>RIOJA (LA)</v>
          </cell>
          <cell r="C55">
            <v>1067.9985163030567</v>
          </cell>
          <cell r="D55">
            <v>5.5917526178294263E-2</v>
          </cell>
          <cell r="E55">
            <v>5.3564606442084939E-2</v>
          </cell>
        </row>
        <row r="56">
          <cell r="A56">
            <v>8</v>
          </cell>
          <cell r="B56" t="str">
            <v>MURCIA</v>
          </cell>
          <cell r="C56">
            <v>959.43026609903006</v>
          </cell>
          <cell r="D56">
            <v>5.5200297428859457E-2</v>
          </cell>
          <cell r="E56">
            <v>5.3564606442084939E-2</v>
          </cell>
        </row>
        <row r="57">
          <cell r="A57">
            <v>9</v>
          </cell>
          <cell r="B57" t="str">
            <v>C. VALENCIANA</v>
          </cell>
          <cell r="C57">
            <v>1000.2931002922455</v>
          </cell>
          <cell r="D57">
            <v>5.3526924409784904E-2</v>
          </cell>
          <cell r="E57">
            <v>5.3564606442084939E-2</v>
          </cell>
        </row>
        <row r="58">
          <cell r="A58">
            <v>10</v>
          </cell>
          <cell r="B58" t="str">
            <v>ARAGÓN</v>
          </cell>
          <cell r="C58">
            <v>1146.7963966429415</v>
          </cell>
          <cell r="D58">
            <v>5.5829202545144119E-2</v>
          </cell>
          <cell r="E58">
            <v>5.3564606442084939E-2</v>
          </cell>
        </row>
        <row r="59">
          <cell r="A59">
            <v>11</v>
          </cell>
          <cell r="B59" t="str">
            <v>CASTILLA - LA MANCHA</v>
          </cell>
          <cell r="C59">
            <v>1003.3189969998417</v>
          </cell>
          <cell r="D59">
            <v>5.4245364107509131E-2</v>
          </cell>
          <cell r="E59">
            <v>5.3564606442084939E-2</v>
          </cell>
        </row>
        <row r="60">
          <cell r="A60">
            <v>12</v>
          </cell>
          <cell r="B60" t="str">
            <v>CANARIAS</v>
          </cell>
          <cell r="C60">
            <v>990.80094298086397</v>
          </cell>
          <cell r="D60">
            <v>5.2161321526894566E-2</v>
          </cell>
          <cell r="E60">
            <v>5.3564606442084939E-2</v>
          </cell>
        </row>
        <row r="61">
          <cell r="A61">
            <v>13</v>
          </cell>
          <cell r="B61" t="str">
            <v>NAVARRA</v>
          </cell>
          <cell r="C61">
            <v>1245.297969461521</v>
          </cell>
          <cell r="D61">
            <v>5.2085712967408382E-2</v>
          </cell>
          <cell r="E61">
            <v>5.3564606442084939E-2</v>
          </cell>
        </row>
        <row r="62">
          <cell r="A62">
            <v>14</v>
          </cell>
          <cell r="B62" t="str">
            <v>EXTREMADURA</v>
          </cell>
          <cell r="C62">
            <v>904.63318506710311</v>
          </cell>
          <cell r="D62">
            <v>5.4805535063578548E-2</v>
          </cell>
          <cell r="E62">
            <v>5.3564606442084939E-2</v>
          </cell>
        </row>
        <row r="63">
          <cell r="A63">
            <v>15</v>
          </cell>
          <cell r="B63" t="str">
            <v>ILLES BALEARS</v>
          </cell>
          <cell r="C63">
            <v>1010.3915540820345</v>
          </cell>
          <cell r="D63">
            <v>5.5834094525222699E-2</v>
          </cell>
          <cell r="E63">
            <v>5.3564606442084939E-2</v>
          </cell>
        </row>
        <row r="64">
          <cell r="A64">
            <v>16</v>
          </cell>
          <cell r="B64" t="str">
            <v>MADRID</v>
          </cell>
          <cell r="C64">
            <v>1269.6571080189726</v>
          </cell>
          <cell r="D64">
            <v>5.0133087046978497E-2</v>
          </cell>
          <cell r="E64">
            <v>5.3564606442084939E-2</v>
          </cell>
        </row>
        <row r="65">
          <cell r="A65">
            <v>17</v>
          </cell>
          <cell r="B65" t="str">
            <v>CASTILLA Y LEÓN</v>
          </cell>
          <cell r="C65">
            <v>1079.9576001271084</v>
          </cell>
          <cell r="D65">
            <v>5.5972317885170764E-2</v>
          </cell>
          <cell r="E65">
            <v>5.3564606442084939E-2</v>
          </cell>
        </row>
        <row r="66">
          <cell r="A66">
            <v>18</v>
          </cell>
          <cell r="B66" t="str">
            <v>CEUTA</v>
          </cell>
          <cell r="C66">
            <v>1091.8748591944359</v>
          </cell>
          <cell r="D66">
            <v>4.7378839231003278E-2</v>
          </cell>
          <cell r="E66">
            <v>5.3564606442084939E-2</v>
          </cell>
        </row>
        <row r="67">
          <cell r="A67">
            <v>19</v>
          </cell>
          <cell r="B67" t="str">
            <v>MELILLA</v>
          </cell>
          <cell r="C67">
            <v>1045.6773986690869</v>
          </cell>
          <cell r="D67">
            <v>5.8981334065629776E-2</v>
          </cell>
          <cell r="E67">
            <v>5.3564606442084939E-2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opLeftCell="A15" zoomScaleNormal="100" workbookViewId="0">
      <selection activeCell="Q29" sqref="Q29"/>
    </sheetView>
  </sheetViews>
  <sheetFormatPr baseColWidth="10" defaultColWidth="11.44140625" defaultRowHeight="14.4"/>
  <cols>
    <col min="1" max="1" width="13.88671875" style="13" customWidth="1"/>
    <col min="2" max="2" width="11.44140625" style="13"/>
    <col min="3" max="3" width="26.33203125" style="13" customWidth="1"/>
    <col min="4" max="4" width="13.6640625" style="13" customWidth="1"/>
    <col min="5" max="5" width="20" style="13" customWidth="1"/>
    <col min="6" max="16384" width="11.441406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6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6">
      <c r="A15" s="18"/>
      <c r="B15" s="18"/>
      <c r="C15" s="18"/>
      <c r="D15" s="18"/>
      <c r="E15" s="18"/>
      <c r="P15" s="197"/>
      <c r="Q15" s="198"/>
      <c r="R15" s="199"/>
    </row>
    <row r="16" spans="1:18" ht="15.6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5" customHeight="1">
      <c r="A20" s="18"/>
      <c r="B20" s="18"/>
      <c r="C20" s="18"/>
      <c r="D20" s="18"/>
      <c r="E20" s="18"/>
    </row>
    <row r="21" spans="1:13" ht="15.6">
      <c r="A21" s="18"/>
      <c r="B21" s="18"/>
      <c r="C21" s="18"/>
      <c r="D21" s="18"/>
      <c r="E21" s="18"/>
      <c r="L21" s="198"/>
      <c r="M21" s="199"/>
    </row>
    <row r="22" spans="1:13" ht="1.35" customHeight="1">
      <c r="A22" s="18"/>
      <c r="B22" s="18"/>
      <c r="C22" s="18"/>
      <c r="D22" s="18"/>
      <c r="E22" s="18"/>
      <c r="L22" s="198"/>
      <c r="M22" s="199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6">
      <c r="A36" s="18"/>
      <c r="B36" s="18"/>
      <c r="C36" s="18"/>
      <c r="D36" s="18"/>
      <c r="E36" s="18"/>
      <c r="I36" s="19"/>
    </row>
    <row r="37" spans="1:10" ht="15.6">
      <c r="A37" s="18"/>
      <c r="B37" s="18"/>
      <c r="C37" s="18"/>
      <c r="D37" s="18"/>
      <c r="E37" s="18"/>
      <c r="J37" s="197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6">
      <c r="A49" s="18"/>
      <c r="B49" s="18"/>
      <c r="C49" s="18"/>
      <c r="D49" s="18"/>
      <c r="E49" s="18"/>
      <c r="G49" s="197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6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6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Q29" sqref="Q29"/>
    </sheetView>
  </sheetViews>
  <sheetFormatPr baseColWidth="10" defaultColWidth="11.44140625" defaultRowHeight="15.6"/>
  <cols>
    <col min="1" max="1" width="2.6640625" style="143" customWidth="1"/>
    <col min="2" max="2" width="8" style="108" customWidth="1"/>
    <col min="3" max="3" width="24.6640625" style="112" customWidth="1"/>
    <col min="4" max="9" width="18.6640625" style="112" customWidth="1"/>
    <col min="10" max="11" width="11.44140625" style="112"/>
    <col min="12" max="12" width="34.88671875" style="112" customWidth="1"/>
    <col min="13" max="16384" width="11.441406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">
      <c r="A5" s="3"/>
      <c r="B5" s="10"/>
      <c r="C5" s="107" t="s">
        <v>210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19"/>
      <c r="B6" s="320"/>
      <c r="C6" s="321"/>
      <c r="D6" s="322"/>
      <c r="E6" s="323"/>
      <c r="F6" s="322"/>
      <c r="G6" s="322"/>
      <c r="H6" s="322"/>
      <c r="I6" s="322"/>
    </row>
    <row r="7" spans="1:234" ht="18.75" customHeight="1">
      <c r="A7" s="319"/>
      <c r="B7" s="512" t="s">
        <v>166</v>
      </c>
      <c r="C7" s="514" t="s">
        <v>47</v>
      </c>
      <c r="D7" s="389" t="s">
        <v>48</v>
      </c>
      <c r="E7" s="390"/>
      <c r="F7" s="389" t="s">
        <v>49</v>
      </c>
      <c r="G7" s="389"/>
      <c r="H7" s="389" t="s">
        <v>50</v>
      </c>
      <c r="I7" s="389"/>
    </row>
    <row r="8" spans="1:234" ht="24" customHeight="1">
      <c r="A8" s="319"/>
      <c r="B8" s="513"/>
      <c r="C8" s="515"/>
      <c r="D8" s="325" t="s">
        <v>7</v>
      </c>
      <c r="E8" s="391" t="s">
        <v>51</v>
      </c>
      <c r="F8" s="325" t="s">
        <v>7</v>
      </c>
      <c r="G8" s="391" t="s">
        <v>51</v>
      </c>
      <c r="H8" s="325" t="s">
        <v>7</v>
      </c>
      <c r="I8" s="391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205483</v>
      </c>
      <c r="E10" s="119">
        <v>953.21213166052655</v>
      </c>
      <c r="F10" s="118">
        <v>931913</v>
      </c>
      <c r="G10" s="119">
        <v>1128.6177952770258</v>
      </c>
      <c r="H10" s="118">
        <v>391582</v>
      </c>
      <c r="I10" s="119">
        <v>719.12102780515954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9882</v>
      </c>
      <c r="E11" s="125">
        <v>940.27047055251967</v>
      </c>
      <c r="F11" s="124">
        <v>65943</v>
      </c>
      <c r="G11" s="125">
        <v>1014.9734874057897</v>
      </c>
      <c r="H11" s="124">
        <v>28511</v>
      </c>
      <c r="I11" s="125">
        <v>652.75458770299167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36930</v>
      </c>
      <c r="E12" s="125">
        <v>1035.2161578662335</v>
      </c>
      <c r="F12" s="124">
        <v>119394</v>
      </c>
      <c r="G12" s="125">
        <v>1285.5665241971958</v>
      </c>
      <c r="H12" s="124">
        <v>56376</v>
      </c>
      <c r="I12" s="125">
        <v>802.95845501631891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15408</v>
      </c>
      <c r="E13" s="125">
        <v>887.36757333852552</v>
      </c>
      <c r="F13" s="124">
        <v>107688</v>
      </c>
      <c r="G13" s="125">
        <v>1033.0823614516009</v>
      </c>
      <c r="H13" s="124">
        <v>43174</v>
      </c>
      <c r="I13" s="125">
        <v>665.08896905544998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21813</v>
      </c>
      <c r="E14" s="125">
        <v>953.23953926557556</v>
      </c>
      <c r="F14" s="124">
        <v>115005</v>
      </c>
      <c r="G14" s="125">
        <v>1063.72594765445</v>
      </c>
      <c r="H14" s="124">
        <v>45243</v>
      </c>
      <c r="I14" s="125">
        <v>654.89077735782325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11782</v>
      </c>
      <c r="E15" s="125">
        <v>897.49231115260568</v>
      </c>
      <c r="F15" s="124">
        <v>58358</v>
      </c>
      <c r="G15" s="125">
        <v>1158.4781048013981</v>
      </c>
      <c r="H15" s="124">
        <v>25023</v>
      </c>
      <c r="I15" s="125">
        <v>739.20669583982749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21214</v>
      </c>
      <c r="E16" s="125">
        <v>882.21786037522384</v>
      </c>
      <c r="F16" s="124">
        <v>80322</v>
      </c>
      <c r="G16" s="125">
        <v>1026.5324075595727</v>
      </c>
      <c r="H16" s="124">
        <v>36479</v>
      </c>
      <c r="I16" s="125">
        <v>689.73161106389978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30260</v>
      </c>
      <c r="E17" s="125">
        <v>1008.8103195637805</v>
      </c>
      <c r="F17" s="124">
        <v>165979</v>
      </c>
      <c r="G17" s="125">
        <v>1141.2419247013177</v>
      </c>
      <c r="H17" s="124">
        <v>65989</v>
      </c>
      <c r="I17" s="125">
        <v>718.28623346315283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58194</v>
      </c>
      <c r="E18" s="125">
        <v>929.0443162525346</v>
      </c>
      <c r="F18" s="124">
        <v>219224</v>
      </c>
      <c r="G18" s="125">
        <v>1178.1926181896144</v>
      </c>
      <c r="H18" s="124">
        <v>90787</v>
      </c>
      <c r="I18" s="125">
        <v>752.48576293962799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22016</v>
      </c>
      <c r="E20" s="119">
        <v>1096.7567369186045</v>
      </c>
      <c r="F20" s="118">
        <v>200734</v>
      </c>
      <c r="G20" s="119">
        <v>1311.0482755786265</v>
      </c>
      <c r="H20" s="118">
        <v>73763</v>
      </c>
      <c r="I20" s="119">
        <v>816.09707875222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5237</v>
      </c>
      <c r="E21" s="125">
        <v>994.78025205270183</v>
      </c>
      <c r="F21" s="124">
        <v>33629</v>
      </c>
      <c r="G21" s="125">
        <v>1188.7927943144311</v>
      </c>
      <c r="H21" s="124">
        <v>13085</v>
      </c>
      <c r="I21" s="125">
        <v>758.54257317539168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3310</v>
      </c>
      <c r="E22" s="125">
        <v>995.3976555891237</v>
      </c>
      <c r="F22" s="124">
        <v>22969</v>
      </c>
      <c r="G22" s="125">
        <v>1198.4909460577298</v>
      </c>
      <c r="H22" s="124">
        <v>8409</v>
      </c>
      <c r="I22" s="125">
        <v>740.14129860863352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13469</v>
      </c>
      <c r="E23" s="125">
        <v>1161.3160516742148</v>
      </c>
      <c r="F23" s="124">
        <v>144136</v>
      </c>
      <c r="G23" s="125">
        <v>1357.5089715962706</v>
      </c>
      <c r="H23" s="124">
        <v>52269</v>
      </c>
      <c r="I23" s="125">
        <v>842.72496259733305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27167</v>
      </c>
      <c r="E25" s="119">
        <v>1180.0730257297455</v>
      </c>
      <c r="F25" s="118">
        <v>183026</v>
      </c>
      <c r="G25" s="119">
        <v>1498.6836730846985</v>
      </c>
      <c r="H25" s="118">
        <v>79224</v>
      </c>
      <c r="I25" s="119">
        <v>886.56331742906173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17873</v>
      </c>
      <c r="E27" s="119">
        <v>966.86973591450783</v>
      </c>
      <c r="F27" s="118">
        <v>131774</v>
      </c>
      <c r="G27" s="119">
        <v>1155.4686340249214</v>
      </c>
      <c r="H27" s="118">
        <v>44804</v>
      </c>
      <c r="I27" s="119">
        <v>699.57509530399079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49039</v>
      </c>
      <c r="E29" s="119">
        <v>978.72074573298789</v>
      </c>
      <c r="F29" s="118">
        <v>195066</v>
      </c>
      <c r="G29" s="119">
        <v>1157.7032661765759</v>
      </c>
      <c r="H29" s="118">
        <v>81905</v>
      </c>
      <c r="I29" s="119">
        <v>732.55608485440439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27076</v>
      </c>
      <c r="E30" s="125">
        <v>1021.639298271532</v>
      </c>
      <c r="F30" s="124">
        <v>101341</v>
      </c>
      <c r="G30" s="125">
        <v>1173.3965164148765</v>
      </c>
      <c r="H30" s="124">
        <v>42129</v>
      </c>
      <c r="I30" s="125">
        <v>738.88200170903667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21963</v>
      </c>
      <c r="E31" s="125">
        <v>925.81072758730602</v>
      </c>
      <c r="F31" s="124">
        <v>93725</v>
      </c>
      <c r="G31" s="125">
        <v>1140.7347980794877</v>
      </c>
      <c r="H31" s="124">
        <v>39776</v>
      </c>
      <c r="I31" s="125">
        <v>725.8559503218022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13067</v>
      </c>
      <c r="E33" s="119">
        <v>1081.4713530267084</v>
      </c>
      <c r="F33" s="118">
        <v>89385</v>
      </c>
      <c r="G33" s="119">
        <v>1330.3582740952063</v>
      </c>
      <c r="H33" s="118">
        <v>35301</v>
      </c>
      <c r="I33" s="119">
        <v>813.74823234469284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46204</v>
      </c>
      <c r="E35" s="119">
        <v>1032.726349450264</v>
      </c>
      <c r="F35" s="118">
        <v>395649</v>
      </c>
      <c r="G35" s="119">
        <v>1240.9663002813097</v>
      </c>
      <c r="H35" s="118">
        <v>151708</v>
      </c>
      <c r="I35" s="119">
        <v>769.38314525272267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2997</v>
      </c>
      <c r="E36" s="125">
        <v>904.81240907574238</v>
      </c>
      <c r="F36" s="124">
        <v>24367</v>
      </c>
      <c r="G36" s="125">
        <v>1073.8461665367097</v>
      </c>
      <c r="H36" s="124">
        <v>9948</v>
      </c>
      <c r="I36" s="125">
        <v>716.60092480900698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4740</v>
      </c>
      <c r="E37" s="125">
        <v>1149.5291308016879</v>
      </c>
      <c r="F37" s="124">
        <v>62488</v>
      </c>
      <c r="G37" s="125">
        <v>1320.6312557611061</v>
      </c>
      <c r="H37" s="124">
        <v>20866</v>
      </c>
      <c r="I37" s="125">
        <v>790.88551950541546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13586</v>
      </c>
      <c r="E38" s="125">
        <v>1097.4922515825115</v>
      </c>
      <c r="F38" s="124">
        <v>86482</v>
      </c>
      <c r="G38" s="125">
        <v>1239.9589756249854</v>
      </c>
      <c r="H38" s="124">
        <v>35064</v>
      </c>
      <c r="I38" s="125">
        <v>750.53728810175676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3937</v>
      </c>
      <c r="E39" s="125">
        <v>1002.787653035306</v>
      </c>
      <c r="F39" s="124">
        <v>26670</v>
      </c>
      <c r="G39" s="125">
        <v>1282.9987229096362</v>
      </c>
      <c r="H39" s="124">
        <v>10453</v>
      </c>
      <c r="I39" s="125">
        <v>797.79097962307469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5347</v>
      </c>
      <c r="E40" s="125">
        <v>976.68386197867949</v>
      </c>
      <c r="F40" s="124">
        <v>52097</v>
      </c>
      <c r="G40" s="125">
        <v>1146.2497729235849</v>
      </c>
      <c r="H40" s="124">
        <v>20365</v>
      </c>
      <c r="I40" s="125">
        <v>736.6773906211638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2383</v>
      </c>
      <c r="E41" s="125">
        <v>950.42096516995366</v>
      </c>
      <c r="F41" s="124">
        <v>21955</v>
      </c>
      <c r="G41" s="125">
        <v>1186.7373832839901</v>
      </c>
      <c r="H41" s="124">
        <v>8609</v>
      </c>
      <c r="I41" s="125">
        <v>742.73117086769651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1203</v>
      </c>
      <c r="E42" s="125">
        <v>1023.5686783042393</v>
      </c>
      <c r="F42" s="124">
        <v>15176</v>
      </c>
      <c r="G42" s="125">
        <v>1168.9789509752241</v>
      </c>
      <c r="H42" s="124">
        <v>5261</v>
      </c>
      <c r="I42" s="125">
        <v>718.37970157764687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9692</v>
      </c>
      <c r="E43" s="125">
        <v>1011.8371264960792</v>
      </c>
      <c r="F43" s="124">
        <v>75690</v>
      </c>
      <c r="G43" s="125">
        <v>1393.6911976483022</v>
      </c>
      <c r="H43" s="124">
        <v>28204</v>
      </c>
      <c r="I43" s="125">
        <v>860.62744929797191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2319</v>
      </c>
      <c r="E44" s="125">
        <v>936.53830961621384</v>
      </c>
      <c r="F44" s="124">
        <v>30724</v>
      </c>
      <c r="G44" s="125">
        <v>1036.5006913162349</v>
      </c>
      <c r="H44" s="124">
        <v>12938</v>
      </c>
      <c r="I44" s="125">
        <v>694.46023110217948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44287</v>
      </c>
      <c r="E46" s="119">
        <v>949.93680357667051</v>
      </c>
      <c r="F46" s="118">
        <v>222814</v>
      </c>
      <c r="G46" s="119">
        <v>1161.0555702065401</v>
      </c>
      <c r="H46" s="118">
        <v>95792</v>
      </c>
      <c r="I46" s="119">
        <v>765.99915326958421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7026</v>
      </c>
      <c r="E47" s="125">
        <v>952.38774551665256</v>
      </c>
      <c r="F47" s="124">
        <v>43970</v>
      </c>
      <c r="G47" s="125">
        <v>1111.9255267227654</v>
      </c>
      <c r="H47" s="124">
        <v>18672</v>
      </c>
      <c r="I47" s="125">
        <v>739.25001767352194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14720</v>
      </c>
      <c r="E48" s="125">
        <v>937.44600679347832</v>
      </c>
      <c r="F48" s="124">
        <v>53659</v>
      </c>
      <c r="G48" s="125">
        <v>1188.1231948042266</v>
      </c>
      <c r="H48" s="124">
        <v>26870</v>
      </c>
      <c r="I48" s="125">
        <v>791.93770227018979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6252</v>
      </c>
      <c r="E49" s="125">
        <v>890.80247120921319</v>
      </c>
      <c r="F49" s="124">
        <v>25210</v>
      </c>
      <c r="G49" s="125">
        <v>1052.4461245537486</v>
      </c>
      <c r="H49" s="124">
        <v>11138</v>
      </c>
      <c r="I49" s="125">
        <v>727.85150116717546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5624</v>
      </c>
      <c r="E50" s="125">
        <v>1053.8962322190612</v>
      </c>
      <c r="F50" s="124">
        <v>26217</v>
      </c>
      <c r="G50" s="125">
        <v>1329.9033848266392</v>
      </c>
      <c r="H50" s="124">
        <v>9395</v>
      </c>
      <c r="I50" s="125">
        <v>825.96887599787112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10665</v>
      </c>
      <c r="E51" s="125">
        <v>945.40649226441656</v>
      </c>
      <c r="F51" s="124">
        <v>73758</v>
      </c>
      <c r="G51" s="125">
        <v>1147.7578575883294</v>
      </c>
      <c r="H51" s="124">
        <v>29717</v>
      </c>
      <c r="I51" s="125">
        <v>754.69128411347026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159940</v>
      </c>
      <c r="E53" s="119">
        <v>1134.3693054270357</v>
      </c>
      <c r="F53" s="118">
        <v>1150457</v>
      </c>
      <c r="G53" s="119">
        <v>1274.9651806021459</v>
      </c>
      <c r="H53" s="118">
        <v>389072</v>
      </c>
      <c r="I53" s="119">
        <v>787.68306238948117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120211</v>
      </c>
      <c r="E54" s="125">
        <v>1170.6228210396719</v>
      </c>
      <c r="F54" s="124">
        <v>867038</v>
      </c>
      <c r="G54" s="125">
        <v>1313.2951500280265</v>
      </c>
      <c r="H54" s="124">
        <v>288875</v>
      </c>
      <c r="I54" s="125">
        <v>815.7013066897448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12590</v>
      </c>
      <c r="E55" s="125">
        <v>1001.3892915011915</v>
      </c>
      <c r="F55" s="124">
        <v>108526</v>
      </c>
      <c r="G55" s="125">
        <v>1141.9099657224997</v>
      </c>
      <c r="H55" s="124">
        <v>36014</v>
      </c>
      <c r="I55" s="125">
        <v>690.78633725773295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10336</v>
      </c>
      <c r="E56" s="125">
        <v>1006.963144349845</v>
      </c>
      <c r="F56" s="124">
        <v>62620</v>
      </c>
      <c r="G56" s="125">
        <v>1103.5002412967103</v>
      </c>
      <c r="H56" s="124">
        <v>24253</v>
      </c>
      <c r="I56" s="125">
        <v>674.8470094421308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16803</v>
      </c>
      <c r="E57" s="125">
        <v>1053.0158025352616</v>
      </c>
      <c r="F57" s="124">
        <v>112273</v>
      </c>
      <c r="G57" s="125">
        <v>1203.2074536175217</v>
      </c>
      <c r="H57" s="124">
        <v>39930</v>
      </c>
      <c r="I57" s="125">
        <v>740.91324342599557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95920</v>
      </c>
      <c r="E59" s="119">
        <v>983.14375312760615</v>
      </c>
      <c r="F59" s="118">
        <v>636980</v>
      </c>
      <c r="G59" s="119">
        <v>1144.7149262614214</v>
      </c>
      <c r="H59" s="118">
        <v>243119</v>
      </c>
      <c r="I59" s="119">
        <v>728.71794758945225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23328</v>
      </c>
      <c r="E60" s="125">
        <v>932.56791795267497</v>
      </c>
      <c r="F60" s="124">
        <v>211014</v>
      </c>
      <c r="G60" s="125">
        <v>1065.9640294482831</v>
      </c>
      <c r="H60" s="124">
        <v>80254</v>
      </c>
      <c r="I60" s="125">
        <v>704.71630734916653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13421</v>
      </c>
      <c r="E61" s="125">
        <v>998.19151926085976</v>
      </c>
      <c r="F61" s="124">
        <v>86338</v>
      </c>
      <c r="G61" s="125">
        <v>1092.7252412610901</v>
      </c>
      <c r="H61" s="124">
        <v>30148</v>
      </c>
      <c r="I61" s="125">
        <v>700.30827086373893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59171</v>
      </c>
      <c r="E62" s="125">
        <v>999.67004157441988</v>
      </c>
      <c r="F62" s="124">
        <v>339628</v>
      </c>
      <c r="G62" s="125">
        <v>1206.8600590646236</v>
      </c>
      <c r="H62" s="124">
        <v>132717</v>
      </c>
      <c r="I62" s="125">
        <v>749.68528839560872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27507</v>
      </c>
      <c r="E64" s="119">
        <v>878.18225397171625</v>
      </c>
      <c r="F64" s="118">
        <v>133133</v>
      </c>
      <c r="G64" s="119">
        <v>1040.196604673522</v>
      </c>
      <c r="H64" s="118">
        <v>60072</v>
      </c>
      <c r="I64" s="119">
        <v>709.2637991077371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17192</v>
      </c>
      <c r="E65" s="125">
        <v>871.28717950209409</v>
      </c>
      <c r="F65" s="124">
        <v>75460</v>
      </c>
      <c r="G65" s="125">
        <v>1055.6676904320168</v>
      </c>
      <c r="H65" s="124">
        <v>35819</v>
      </c>
      <c r="I65" s="125">
        <v>726.62235573299074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10315</v>
      </c>
      <c r="E66" s="125">
        <v>889.67426757149781</v>
      </c>
      <c r="F66" s="124">
        <v>57673</v>
      </c>
      <c r="G66" s="125">
        <v>1019.9540625596031</v>
      </c>
      <c r="H66" s="124">
        <v>24253</v>
      </c>
      <c r="I66" s="125">
        <v>683.62712983960762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70902</v>
      </c>
      <c r="E68" s="119">
        <v>939.20164142055228</v>
      </c>
      <c r="F68" s="118">
        <v>482602</v>
      </c>
      <c r="G68" s="119">
        <v>1057.6663068947082</v>
      </c>
      <c r="H68" s="118">
        <v>185058</v>
      </c>
      <c r="I68" s="119">
        <v>655.27352343589575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26203</v>
      </c>
      <c r="E69" s="125">
        <v>943.25630462160814</v>
      </c>
      <c r="F69" s="124">
        <v>189609</v>
      </c>
      <c r="G69" s="125">
        <v>1116.4111469392276</v>
      </c>
      <c r="H69" s="124">
        <v>74238</v>
      </c>
      <c r="I69" s="125">
        <v>694.89763692448605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10812</v>
      </c>
      <c r="E70" s="125">
        <v>920.90396873843883</v>
      </c>
      <c r="F70" s="124">
        <v>72060</v>
      </c>
      <c r="G70" s="125">
        <v>941.38791160144319</v>
      </c>
      <c r="H70" s="124">
        <v>27742</v>
      </c>
      <c r="I70" s="125">
        <v>565.81983274457502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10990</v>
      </c>
      <c r="E71" s="125">
        <v>959.50765332120125</v>
      </c>
      <c r="F71" s="124">
        <v>66955</v>
      </c>
      <c r="G71" s="125">
        <v>885.18458606526758</v>
      </c>
      <c r="H71" s="124">
        <v>24794</v>
      </c>
      <c r="I71" s="125">
        <v>571.27125352907956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22897</v>
      </c>
      <c r="E72" s="125">
        <v>933.45534393151934</v>
      </c>
      <c r="F72" s="124">
        <v>153978</v>
      </c>
      <c r="G72" s="125">
        <v>1114.7457884243204</v>
      </c>
      <c r="H72" s="124">
        <v>58284</v>
      </c>
      <c r="I72" s="125">
        <v>683.11584088257496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84168</v>
      </c>
      <c r="E74" s="119">
        <v>1120.3462821975097</v>
      </c>
      <c r="F74" s="118">
        <v>805614</v>
      </c>
      <c r="G74" s="119">
        <v>1453.3432557031038</v>
      </c>
      <c r="H74" s="118">
        <v>271294</v>
      </c>
      <c r="I74" s="119">
        <v>888.36015942114454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30322</v>
      </c>
      <c r="E76" s="119">
        <v>936.390126640723</v>
      </c>
      <c r="F76" s="118">
        <v>148263</v>
      </c>
      <c r="G76" s="119">
        <v>1117.0008830254346</v>
      </c>
      <c r="H76" s="118">
        <v>61844</v>
      </c>
      <c r="I76" s="119">
        <v>711.59565180130653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10500</v>
      </c>
      <c r="E78" s="119">
        <v>1220.6210114285716</v>
      </c>
      <c r="F78" s="118">
        <v>95804</v>
      </c>
      <c r="G78" s="119">
        <v>1409.3143354139702</v>
      </c>
      <c r="H78" s="118">
        <v>29777</v>
      </c>
      <c r="I78" s="119">
        <v>855.58186654129031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40958</v>
      </c>
      <c r="E80" s="119">
        <v>1326.8330816934424</v>
      </c>
      <c r="F80" s="118">
        <v>374215</v>
      </c>
      <c r="G80" s="119">
        <v>1532.6475238566061</v>
      </c>
      <c r="H80" s="118">
        <v>134647</v>
      </c>
      <c r="I80" s="119">
        <v>943.90292327344821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6389</v>
      </c>
      <c r="E81" s="125">
        <v>1314.2428220378777</v>
      </c>
      <c r="F81" s="124">
        <v>54308</v>
      </c>
      <c r="G81" s="125">
        <v>1546.813256426309</v>
      </c>
      <c r="H81" s="124">
        <v>17056</v>
      </c>
      <c r="I81" s="125">
        <v>932.44297080206366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12699</v>
      </c>
      <c r="E82" s="125">
        <v>1354.0823269548785</v>
      </c>
      <c r="F82" s="124">
        <v>130586</v>
      </c>
      <c r="G82" s="125">
        <v>1482.0939544055259</v>
      </c>
      <c r="H82" s="124">
        <v>43650</v>
      </c>
      <c r="I82" s="125">
        <v>920.30244398625427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21870</v>
      </c>
      <c r="E83" s="125">
        <v>1314.688637402835</v>
      </c>
      <c r="F83" s="124">
        <v>189321</v>
      </c>
      <c r="G83" s="125">
        <v>1563.4538042795041</v>
      </c>
      <c r="H83" s="124">
        <v>73941</v>
      </c>
      <c r="I83" s="125">
        <v>960.47859671900574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4588</v>
      </c>
      <c r="E85" s="119">
        <v>1064.3292458587621</v>
      </c>
      <c r="F85" s="118">
        <v>48839</v>
      </c>
      <c r="G85" s="119">
        <v>1199.2710190626342</v>
      </c>
      <c r="H85" s="118">
        <v>16006</v>
      </c>
      <c r="I85" s="119">
        <v>764.60712107959512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969</v>
      </c>
      <c r="E87" s="125">
        <v>1199.3125593395253</v>
      </c>
      <c r="F87" s="124">
        <v>4403</v>
      </c>
      <c r="G87" s="125">
        <v>1365.7854712695889</v>
      </c>
      <c r="H87" s="124">
        <v>2668</v>
      </c>
      <c r="I87" s="125">
        <v>833.12760494752592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1250</v>
      </c>
      <c r="E88" s="128">
        <v>1143.512072</v>
      </c>
      <c r="F88" s="127">
        <v>3938</v>
      </c>
      <c r="G88" s="128">
        <v>1315.5830345352972</v>
      </c>
      <c r="H88" s="127">
        <v>2279</v>
      </c>
      <c r="I88" s="128">
        <v>780.39286967968394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2"/>
      <c r="B90" s="402"/>
      <c r="C90" s="399" t="s">
        <v>45</v>
      </c>
      <c r="D90" s="400">
        <v>952160</v>
      </c>
      <c r="E90" s="401">
        <v>1034.5695651046074</v>
      </c>
      <c r="F90" s="400">
        <v>6234609</v>
      </c>
      <c r="G90" s="401">
        <v>1250.3702684530811</v>
      </c>
      <c r="H90" s="400">
        <v>2349915</v>
      </c>
      <c r="I90" s="401">
        <v>775.99553321290705</v>
      </c>
      <c r="J90" s="392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19"/>
      <c r="B91" s="320"/>
      <c r="C91" s="328"/>
      <c r="D91" s="328"/>
      <c r="E91" s="328"/>
      <c r="F91" s="328"/>
      <c r="G91" s="328"/>
      <c r="H91" s="328"/>
      <c r="I91" s="328"/>
      <c r="J91" s="328"/>
    </row>
    <row r="92" spans="1:234" ht="18" customHeight="1">
      <c r="A92" s="319"/>
      <c r="B92" s="394"/>
      <c r="C92" s="328"/>
      <c r="D92" s="329"/>
      <c r="E92" s="395"/>
      <c r="F92" s="329"/>
      <c r="G92" s="395"/>
      <c r="H92" s="329"/>
      <c r="I92" s="395"/>
      <c r="J92" s="328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Q29" sqref="Q29"/>
    </sheetView>
  </sheetViews>
  <sheetFormatPr baseColWidth="10" defaultColWidth="11.44140625" defaultRowHeight="15.6"/>
  <cols>
    <col min="1" max="1" width="2.6640625" style="143" customWidth="1"/>
    <col min="2" max="2" width="8" style="108" customWidth="1"/>
    <col min="3" max="3" width="24.6640625" style="112" customWidth="1"/>
    <col min="4" max="9" width="18.6640625" style="112" customWidth="1"/>
    <col min="10" max="11" width="11.44140625" style="112" customWidth="1"/>
    <col min="12" max="12" width="14.44140625" style="112" customWidth="1"/>
    <col min="13" max="16384" width="11.441406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Marzo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19"/>
      <c r="B6" s="320"/>
      <c r="C6" s="321"/>
      <c r="D6" s="322"/>
      <c r="E6" s="323"/>
      <c r="F6" s="322"/>
      <c r="G6" s="322"/>
      <c r="H6" s="322"/>
      <c r="I6" s="322"/>
    </row>
    <row r="7" spans="1:234" ht="18.75" customHeight="1">
      <c r="A7" s="319"/>
      <c r="B7" s="512" t="s">
        <v>166</v>
      </c>
      <c r="C7" s="514" t="s">
        <v>47</v>
      </c>
      <c r="D7" s="389" t="s">
        <v>107</v>
      </c>
      <c r="E7" s="390"/>
      <c r="F7" s="389" t="s">
        <v>108</v>
      </c>
      <c r="G7" s="389"/>
      <c r="H7" s="389" t="s">
        <v>45</v>
      </c>
      <c r="I7" s="389"/>
      <c r="J7" s="140"/>
      <c r="M7" s="141"/>
    </row>
    <row r="8" spans="1:234" ht="24" customHeight="1">
      <c r="A8" s="319"/>
      <c r="B8" s="513"/>
      <c r="C8" s="515"/>
      <c r="D8" s="325" t="s">
        <v>7</v>
      </c>
      <c r="E8" s="391" t="s">
        <v>51</v>
      </c>
      <c r="F8" s="325" t="s">
        <v>7</v>
      </c>
      <c r="G8" s="391" t="s">
        <v>51</v>
      </c>
      <c r="H8" s="325" t="s">
        <v>7</v>
      </c>
      <c r="I8" s="391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69905</v>
      </c>
      <c r="E10" s="119">
        <v>412.88263457549539</v>
      </c>
      <c r="F10" s="118">
        <v>11542</v>
      </c>
      <c r="G10" s="119">
        <v>602.05670421070874</v>
      </c>
      <c r="H10" s="118">
        <v>1610425</v>
      </c>
      <c r="I10" s="119">
        <v>971.82348340344936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5394</v>
      </c>
      <c r="E11" s="125">
        <v>369.76746570263253</v>
      </c>
      <c r="F11" s="124">
        <v>490</v>
      </c>
      <c r="G11" s="125">
        <v>582.5237346938776</v>
      </c>
      <c r="H11" s="124">
        <v>110220</v>
      </c>
      <c r="I11" s="125">
        <v>881.08145400108833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10559</v>
      </c>
      <c r="E12" s="125">
        <v>442.67069040628849</v>
      </c>
      <c r="F12" s="124">
        <v>2594</v>
      </c>
      <c r="G12" s="125">
        <v>618.96042791056288</v>
      </c>
      <c r="H12" s="124">
        <v>225853</v>
      </c>
      <c r="I12" s="125">
        <v>1077.1023246536463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7046</v>
      </c>
      <c r="E13" s="125">
        <v>412.62769230769226</v>
      </c>
      <c r="F13" s="124">
        <v>1307</v>
      </c>
      <c r="G13" s="125">
        <v>583.87781943381799</v>
      </c>
      <c r="H13" s="124">
        <v>174623</v>
      </c>
      <c r="I13" s="125">
        <v>900.84460288736307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7902</v>
      </c>
      <c r="E14" s="125">
        <v>399.22769172361421</v>
      </c>
      <c r="F14" s="124">
        <v>1409</v>
      </c>
      <c r="G14" s="125">
        <v>587.9323066004257</v>
      </c>
      <c r="H14" s="124">
        <v>191372</v>
      </c>
      <c r="I14" s="125">
        <v>923.53705850385529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4394</v>
      </c>
      <c r="E15" s="125">
        <v>413.69202321347291</v>
      </c>
      <c r="F15" s="124">
        <v>725</v>
      </c>
      <c r="G15" s="125">
        <v>632.14868965517246</v>
      </c>
      <c r="H15" s="124">
        <v>100282</v>
      </c>
      <c r="I15" s="125">
        <v>986.75693893221091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5694</v>
      </c>
      <c r="E16" s="125">
        <v>398.93385669125394</v>
      </c>
      <c r="F16" s="124">
        <v>787</v>
      </c>
      <c r="G16" s="125">
        <v>551.74867852604825</v>
      </c>
      <c r="H16" s="124">
        <v>144496</v>
      </c>
      <c r="I16" s="125">
        <v>893.00036513121438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12826</v>
      </c>
      <c r="E17" s="125">
        <v>403.49398565413998</v>
      </c>
      <c r="F17" s="124">
        <v>1564</v>
      </c>
      <c r="G17" s="125">
        <v>601.09785166240408</v>
      </c>
      <c r="H17" s="124">
        <v>276618</v>
      </c>
      <c r="I17" s="125">
        <v>988.5947944457705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16090</v>
      </c>
      <c r="E18" s="125">
        <v>426.80528962088249</v>
      </c>
      <c r="F18" s="124">
        <v>2666</v>
      </c>
      <c r="G18" s="125">
        <v>612.80664666166547</v>
      </c>
      <c r="H18" s="124">
        <v>386961</v>
      </c>
      <c r="I18" s="125">
        <v>1005.7082446551465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9493</v>
      </c>
      <c r="E20" s="119">
        <v>450.82996945117458</v>
      </c>
      <c r="F20" s="118">
        <v>846</v>
      </c>
      <c r="G20" s="119">
        <v>675.83102836879436</v>
      </c>
      <c r="H20" s="118">
        <v>306852</v>
      </c>
      <c r="I20" s="119">
        <v>1148.3301775448749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1669</v>
      </c>
      <c r="E21" s="125">
        <v>429.68419412822044</v>
      </c>
      <c r="F21" s="124">
        <v>94</v>
      </c>
      <c r="G21" s="125">
        <v>625.70585106382975</v>
      </c>
      <c r="H21" s="124">
        <v>53714</v>
      </c>
      <c r="I21" s="125">
        <v>1040.4934635290615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1052</v>
      </c>
      <c r="E22" s="125">
        <v>436.17912547528522</v>
      </c>
      <c r="F22" s="124">
        <v>101</v>
      </c>
      <c r="G22" s="125">
        <v>639.2327722772277</v>
      </c>
      <c r="H22" s="124">
        <v>35841</v>
      </c>
      <c r="I22" s="125">
        <v>1048.2457495605595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6772</v>
      </c>
      <c r="E23" s="125">
        <v>458.31741582988781</v>
      </c>
      <c r="F23" s="124">
        <v>651</v>
      </c>
      <c r="G23" s="125">
        <v>688.74683563748067</v>
      </c>
      <c r="H23" s="124">
        <v>217297</v>
      </c>
      <c r="I23" s="125">
        <v>1191.4944515110653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8814</v>
      </c>
      <c r="E25" s="119">
        <v>530.16316995688669</v>
      </c>
      <c r="F25" s="118">
        <v>1827</v>
      </c>
      <c r="G25" s="119">
        <v>857.57737821565388</v>
      </c>
      <c r="H25" s="118">
        <v>300058</v>
      </c>
      <c r="I25" s="119">
        <v>1275.8662196975258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6266</v>
      </c>
      <c r="E27" s="119">
        <v>378.66691988509416</v>
      </c>
      <c r="F27" s="118">
        <v>120</v>
      </c>
      <c r="G27" s="119">
        <v>629.20491666666669</v>
      </c>
      <c r="H27" s="118">
        <v>200837</v>
      </c>
      <c r="I27" s="119">
        <v>1012.4308800171281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16745</v>
      </c>
      <c r="E29" s="119">
        <v>410.76943386085406</v>
      </c>
      <c r="F29" s="118">
        <v>2344</v>
      </c>
      <c r="G29" s="119">
        <v>618.90012798634814</v>
      </c>
      <c r="H29" s="118">
        <v>345099</v>
      </c>
      <c r="I29" s="119">
        <v>991.46353414527448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9394</v>
      </c>
      <c r="E30" s="125">
        <v>413.43326804343201</v>
      </c>
      <c r="F30" s="124">
        <v>1523</v>
      </c>
      <c r="G30" s="125">
        <v>607.52164149704527</v>
      </c>
      <c r="H30" s="124">
        <v>181463</v>
      </c>
      <c r="I30" s="125">
        <v>1005.7834899676521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7351</v>
      </c>
      <c r="E31" s="125">
        <v>407.36526322949254</v>
      </c>
      <c r="F31" s="124">
        <v>821</v>
      </c>
      <c r="G31" s="125">
        <v>640.00784409257017</v>
      </c>
      <c r="H31" s="124">
        <v>163636</v>
      </c>
      <c r="I31" s="125">
        <v>975.58351909115368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4546</v>
      </c>
      <c r="E33" s="119">
        <v>476.78937967443909</v>
      </c>
      <c r="F33" s="118">
        <v>1317</v>
      </c>
      <c r="G33" s="119">
        <v>692.05690964312828</v>
      </c>
      <c r="H33" s="118">
        <v>143616</v>
      </c>
      <c r="I33" s="119">
        <v>1147.857552918895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19364</v>
      </c>
      <c r="E35" s="119">
        <v>471.64754286304509</v>
      </c>
      <c r="F35" s="118">
        <v>3860</v>
      </c>
      <c r="G35" s="119">
        <v>645.88720984455983</v>
      </c>
      <c r="H35" s="118">
        <v>616785</v>
      </c>
      <c r="I35" s="119">
        <v>1081.4965504024904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1325</v>
      </c>
      <c r="E36" s="125">
        <v>463.60488301886801</v>
      </c>
      <c r="F36" s="124">
        <v>233</v>
      </c>
      <c r="G36" s="125">
        <v>568.11729613733917</v>
      </c>
      <c r="H36" s="124">
        <v>38870</v>
      </c>
      <c r="I36" s="125">
        <v>945.54993902752733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2885</v>
      </c>
      <c r="E37" s="125">
        <v>467.78051646447142</v>
      </c>
      <c r="F37" s="124">
        <v>323</v>
      </c>
      <c r="G37" s="125">
        <v>687.61777089783288</v>
      </c>
      <c r="H37" s="124">
        <v>91302</v>
      </c>
      <c r="I37" s="125">
        <v>1161.4930513022714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4149</v>
      </c>
      <c r="E38" s="125">
        <v>481.07785490479631</v>
      </c>
      <c r="F38" s="124">
        <v>1064</v>
      </c>
      <c r="G38" s="125">
        <v>710.48122180451105</v>
      </c>
      <c r="H38" s="124">
        <v>140345</v>
      </c>
      <c r="I38" s="125">
        <v>1077.440916099612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1379</v>
      </c>
      <c r="E39" s="125">
        <v>487.13604060913701</v>
      </c>
      <c r="F39" s="124">
        <v>310</v>
      </c>
      <c r="G39" s="125">
        <v>671.40693548387105</v>
      </c>
      <c r="H39" s="124">
        <v>42749</v>
      </c>
      <c r="I39" s="125">
        <v>1108.4412919600456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2608</v>
      </c>
      <c r="E40" s="125">
        <v>476.16112346625766</v>
      </c>
      <c r="F40" s="124">
        <v>642</v>
      </c>
      <c r="G40" s="125">
        <v>595.30783489096575</v>
      </c>
      <c r="H40" s="124">
        <v>81059</v>
      </c>
      <c r="I40" s="125">
        <v>1006.2417983197432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1141</v>
      </c>
      <c r="E41" s="125">
        <v>444.52484662576683</v>
      </c>
      <c r="F41" s="124">
        <v>134</v>
      </c>
      <c r="G41" s="125">
        <v>598.56925373134322</v>
      </c>
      <c r="H41" s="124">
        <v>34222</v>
      </c>
      <c r="I41" s="125">
        <v>1031.5369116357901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693</v>
      </c>
      <c r="E42" s="125">
        <v>470.83148629148633</v>
      </c>
      <c r="F42" s="124">
        <v>87</v>
      </c>
      <c r="G42" s="125">
        <v>632.03735632183907</v>
      </c>
      <c r="H42" s="124">
        <v>22420</v>
      </c>
      <c r="I42" s="125">
        <v>1031.7772863514715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3564</v>
      </c>
      <c r="E43" s="125">
        <v>474.16254769921443</v>
      </c>
      <c r="F43" s="124">
        <v>658</v>
      </c>
      <c r="G43" s="125">
        <v>661.86764437689965</v>
      </c>
      <c r="H43" s="124">
        <v>117808</v>
      </c>
      <c r="I43" s="125">
        <v>1202.7517060810812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1620</v>
      </c>
      <c r="E44" s="125">
        <v>454.4287283950618</v>
      </c>
      <c r="F44" s="124">
        <v>409</v>
      </c>
      <c r="G44" s="125">
        <v>541.98660146699262</v>
      </c>
      <c r="H44" s="124">
        <v>48010</v>
      </c>
      <c r="I44" s="125">
        <v>915.64368069152363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14913</v>
      </c>
      <c r="E46" s="119">
        <v>432.47575806343474</v>
      </c>
      <c r="F46" s="118">
        <v>2587</v>
      </c>
      <c r="G46" s="119">
        <v>572.16464244298413</v>
      </c>
      <c r="H46" s="118">
        <v>380393</v>
      </c>
      <c r="I46" s="119">
        <v>1004.4232644659603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2956</v>
      </c>
      <c r="E47" s="125">
        <v>432.25576116373469</v>
      </c>
      <c r="F47" s="124">
        <v>724</v>
      </c>
      <c r="G47" s="125">
        <v>534.34350828729282</v>
      </c>
      <c r="H47" s="124">
        <v>73348</v>
      </c>
      <c r="I47" s="125">
        <v>968.67986543600387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4194</v>
      </c>
      <c r="E48" s="125">
        <v>455.21219837863623</v>
      </c>
      <c r="F48" s="124">
        <v>857</v>
      </c>
      <c r="G48" s="125">
        <v>604.24292882147029</v>
      </c>
      <c r="H48" s="124">
        <v>100300</v>
      </c>
      <c r="I48" s="125">
        <v>1009.5620133599199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1665</v>
      </c>
      <c r="E49" s="125">
        <v>438.25286486486493</v>
      </c>
      <c r="F49" s="124">
        <v>322</v>
      </c>
      <c r="G49" s="125">
        <v>568.6708385093167</v>
      </c>
      <c r="H49" s="124">
        <v>44587</v>
      </c>
      <c r="I49" s="125">
        <v>922.26606185659466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1594</v>
      </c>
      <c r="E50" s="125">
        <v>439.66511292346297</v>
      </c>
      <c r="F50" s="124">
        <v>116</v>
      </c>
      <c r="G50" s="125">
        <v>646.65293103448266</v>
      </c>
      <c r="H50" s="124">
        <v>42946</v>
      </c>
      <c r="I50" s="125">
        <v>1148.6286259488661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4504</v>
      </c>
      <c r="E51" s="125">
        <v>406.76860124333916</v>
      </c>
      <c r="F51" s="124">
        <v>568</v>
      </c>
      <c r="G51" s="125">
        <v>558.74170774647882</v>
      </c>
      <c r="H51" s="124">
        <v>119212</v>
      </c>
      <c r="I51" s="125">
        <v>1000.8698474985744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50243</v>
      </c>
      <c r="E53" s="119">
        <v>433.13051808212089</v>
      </c>
      <c r="F53" s="118">
        <v>1350</v>
      </c>
      <c r="G53" s="119">
        <v>698.00241481481476</v>
      </c>
      <c r="H53" s="118">
        <v>1751062</v>
      </c>
      <c r="I53" s="119">
        <v>1129.253645970274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37000</v>
      </c>
      <c r="E54" s="125">
        <v>448.11722891891895</v>
      </c>
      <c r="F54" s="124">
        <v>1052</v>
      </c>
      <c r="G54" s="125">
        <v>712.29960076045631</v>
      </c>
      <c r="H54" s="124">
        <v>1314176</v>
      </c>
      <c r="I54" s="125">
        <v>1166.0264164388939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4443</v>
      </c>
      <c r="E55" s="125">
        <v>377.12009903218541</v>
      </c>
      <c r="F55" s="124">
        <v>56</v>
      </c>
      <c r="G55" s="125">
        <v>668.69499999999994</v>
      </c>
      <c r="H55" s="124">
        <v>161629</v>
      </c>
      <c r="I55" s="125">
        <v>1009.2581330701801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3263</v>
      </c>
      <c r="E56" s="125">
        <v>393.7264112779651</v>
      </c>
      <c r="F56" s="124">
        <v>61</v>
      </c>
      <c r="G56" s="125">
        <v>626.16098360655735</v>
      </c>
      <c r="H56" s="124">
        <v>100533</v>
      </c>
      <c r="I56" s="125">
        <v>966.83821023942369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5537</v>
      </c>
      <c r="E57" s="125">
        <v>401.14958822467042</v>
      </c>
      <c r="F57" s="124">
        <v>181</v>
      </c>
      <c r="G57" s="125">
        <v>648.18419889502763</v>
      </c>
      <c r="H57" s="124">
        <v>174724</v>
      </c>
      <c r="I57" s="125">
        <v>1057.1225898560019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37504</v>
      </c>
      <c r="E59" s="119">
        <v>412.38167422141646</v>
      </c>
      <c r="F59" s="118">
        <v>2646</v>
      </c>
      <c r="G59" s="119">
        <v>625.45658352229771</v>
      </c>
      <c r="H59" s="118">
        <v>1016169</v>
      </c>
      <c r="I59" s="119">
        <v>1001.5556090177914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12319</v>
      </c>
      <c r="E60" s="125">
        <v>386.31847958438181</v>
      </c>
      <c r="F60" s="124">
        <v>1218</v>
      </c>
      <c r="G60" s="125">
        <v>613.32220853858792</v>
      </c>
      <c r="H60" s="124">
        <v>328133</v>
      </c>
      <c r="I60" s="125">
        <v>940.93146507666142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4533</v>
      </c>
      <c r="E61" s="125">
        <v>408.55390469887487</v>
      </c>
      <c r="F61" s="124">
        <v>238</v>
      </c>
      <c r="G61" s="125">
        <v>589.93542016806725</v>
      </c>
      <c r="H61" s="124">
        <v>134678</v>
      </c>
      <c r="I61" s="125">
        <v>971.54482164867306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20652</v>
      </c>
      <c r="E62" s="125">
        <v>428.76864758861132</v>
      </c>
      <c r="F62" s="124">
        <v>1190</v>
      </c>
      <c r="G62" s="125">
        <v>644.98070588235294</v>
      </c>
      <c r="H62" s="124">
        <v>553358</v>
      </c>
      <c r="I62" s="125">
        <v>1044.8089369630509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9689</v>
      </c>
      <c r="E64" s="119">
        <v>427.95005057281446</v>
      </c>
      <c r="F64" s="118">
        <v>2050</v>
      </c>
      <c r="G64" s="119">
        <v>560.76441463414642</v>
      </c>
      <c r="H64" s="118">
        <v>232451</v>
      </c>
      <c r="I64" s="119">
        <v>905.75443366558954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6182</v>
      </c>
      <c r="E65" s="125">
        <v>425.24560983500481</v>
      </c>
      <c r="F65" s="124">
        <v>1430</v>
      </c>
      <c r="G65" s="125">
        <v>557.96955944055946</v>
      </c>
      <c r="H65" s="124">
        <v>136083</v>
      </c>
      <c r="I65" s="125">
        <v>911.89571144081185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3507</v>
      </c>
      <c r="E66" s="125">
        <v>432.71733105218135</v>
      </c>
      <c r="F66" s="124">
        <v>620</v>
      </c>
      <c r="G66" s="125">
        <v>567.21061290322575</v>
      </c>
      <c r="H66" s="124">
        <v>96368</v>
      </c>
      <c r="I66" s="125">
        <v>897.08222397476311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23373</v>
      </c>
      <c r="E68" s="119">
        <v>430.44601933855313</v>
      </c>
      <c r="F68" s="118">
        <v>6769</v>
      </c>
      <c r="G68" s="119">
        <v>562.79061456640568</v>
      </c>
      <c r="H68" s="118">
        <v>768704</v>
      </c>
      <c r="I68" s="119">
        <v>926.43865779285659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9283</v>
      </c>
      <c r="E69" s="125">
        <v>443.1067973715393</v>
      </c>
      <c r="F69" s="124">
        <v>2440</v>
      </c>
      <c r="G69" s="125">
        <v>582.70777868852463</v>
      </c>
      <c r="H69" s="124">
        <v>301773</v>
      </c>
      <c r="I69" s="125">
        <v>972.6540288892644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3050</v>
      </c>
      <c r="E70" s="125">
        <v>426.42246885245896</v>
      </c>
      <c r="F70" s="124">
        <v>997</v>
      </c>
      <c r="G70" s="125">
        <v>520.83247743229697</v>
      </c>
      <c r="H70" s="124">
        <v>114661</v>
      </c>
      <c r="I70" s="125">
        <v>831.23345278691136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2785</v>
      </c>
      <c r="E71" s="125">
        <v>420.71711310592462</v>
      </c>
      <c r="F71" s="124">
        <v>1207</v>
      </c>
      <c r="G71" s="125">
        <v>530.87822700911363</v>
      </c>
      <c r="H71" s="124">
        <v>106731</v>
      </c>
      <c r="I71" s="125">
        <v>803.78793143510325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8255</v>
      </c>
      <c r="E72" s="125">
        <v>420.97743428225317</v>
      </c>
      <c r="F72" s="124">
        <v>2125</v>
      </c>
      <c r="G72" s="125">
        <v>577.73303058823535</v>
      </c>
      <c r="H72" s="124">
        <v>245539</v>
      </c>
      <c r="I72" s="125">
        <v>967.41140552010017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35851</v>
      </c>
      <c r="E74" s="119">
        <v>470.56234442553904</v>
      </c>
      <c r="F74" s="118">
        <v>2735</v>
      </c>
      <c r="G74" s="119">
        <v>722.9062486288849</v>
      </c>
      <c r="H74" s="118">
        <v>1199662</v>
      </c>
      <c r="I74" s="119">
        <v>1271.1789152027818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11690</v>
      </c>
      <c r="E76" s="119">
        <v>399.43194610778443</v>
      </c>
      <c r="F76" s="118">
        <v>1407</v>
      </c>
      <c r="G76" s="119">
        <v>588.02191186922539</v>
      </c>
      <c r="H76" s="118">
        <v>253526</v>
      </c>
      <c r="I76" s="119">
        <v>960.48433340170152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4321</v>
      </c>
      <c r="E78" s="119">
        <v>460.16212219393657</v>
      </c>
      <c r="F78" s="118">
        <v>390</v>
      </c>
      <c r="G78" s="119">
        <v>682.40084615384615</v>
      </c>
      <c r="H78" s="118">
        <v>140792</v>
      </c>
      <c r="I78" s="119">
        <v>1246.9858323626327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15841</v>
      </c>
      <c r="E80" s="119">
        <v>523.8781674136734</v>
      </c>
      <c r="F80" s="118">
        <v>2246</v>
      </c>
      <c r="G80" s="119">
        <v>793.69421193232427</v>
      </c>
      <c r="H80" s="118">
        <v>567907</v>
      </c>
      <c r="I80" s="119">
        <v>1347.1558030804338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2037</v>
      </c>
      <c r="E81" s="125">
        <v>488.38482572410402</v>
      </c>
      <c r="F81" s="124">
        <v>157</v>
      </c>
      <c r="G81" s="125">
        <v>757.25840764331201</v>
      </c>
      <c r="H81" s="124">
        <v>79947</v>
      </c>
      <c r="I81" s="125">
        <v>1368.6380788522395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4903</v>
      </c>
      <c r="E82" s="125">
        <v>511.00050785233537</v>
      </c>
      <c r="F82" s="124">
        <v>545</v>
      </c>
      <c r="G82" s="125">
        <v>779.90559633027533</v>
      </c>
      <c r="H82" s="124">
        <v>192383</v>
      </c>
      <c r="I82" s="125">
        <v>1319.4403784118133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8901</v>
      </c>
      <c r="E83" s="125">
        <v>539.09433434445566</v>
      </c>
      <c r="F83" s="124">
        <v>1544</v>
      </c>
      <c r="G83" s="125">
        <v>802.26624352331612</v>
      </c>
      <c r="H83" s="124">
        <v>295577</v>
      </c>
      <c r="I83" s="125">
        <v>1359.3845388849602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2056</v>
      </c>
      <c r="E85" s="119">
        <v>427.7142704280156</v>
      </c>
      <c r="F85" s="118">
        <v>167</v>
      </c>
      <c r="G85" s="119">
        <v>616.72395209580839</v>
      </c>
      <c r="H85" s="118">
        <v>71656</v>
      </c>
      <c r="I85" s="119">
        <v>1070.0431910796019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800</v>
      </c>
      <c r="E87" s="125">
        <v>365.091725</v>
      </c>
      <c r="F87" s="124">
        <v>45</v>
      </c>
      <c r="G87" s="125">
        <v>687.4324444444444</v>
      </c>
      <c r="H87" s="124">
        <v>8885</v>
      </c>
      <c r="I87" s="125">
        <v>1094.145142374789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801</v>
      </c>
      <c r="E88" s="125">
        <v>343.75868913857676</v>
      </c>
      <c r="F88" s="124">
        <v>28</v>
      </c>
      <c r="G88" s="125">
        <v>643.42785714285731</v>
      </c>
      <c r="H88" s="124">
        <v>8296</v>
      </c>
      <c r="I88" s="125">
        <v>1046.5330424300862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2"/>
      <c r="C90" s="393" t="s">
        <v>45</v>
      </c>
      <c r="D90" s="400">
        <v>342215</v>
      </c>
      <c r="E90" s="401">
        <v>436.93163160586118</v>
      </c>
      <c r="F90" s="400">
        <v>44276</v>
      </c>
      <c r="G90" s="401">
        <v>633.75227640256549</v>
      </c>
      <c r="H90" s="400">
        <v>9923175</v>
      </c>
      <c r="I90" s="401">
        <v>1086.5225700111105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20"/>
      <c r="C91" s="328"/>
      <c r="D91" s="328"/>
      <c r="E91" s="328"/>
      <c r="F91" s="328"/>
      <c r="G91" s="328"/>
      <c r="H91" s="328"/>
      <c r="I91" s="328"/>
    </row>
    <row r="92" spans="1:258" ht="18" customHeight="1">
      <c r="B92" s="394"/>
      <c r="C92" s="328"/>
      <c r="D92" s="328"/>
      <c r="E92" s="328"/>
      <c r="F92" s="328"/>
      <c r="G92" s="328"/>
      <c r="H92" s="328"/>
      <c r="I92" s="328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8">
      <c r="B98" s="131"/>
    </row>
    <row r="99" spans="2:4" ht="28.8">
      <c r="B99" s="131"/>
    </row>
    <row r="100" spans="2:4" ht="28.8">
      <c r="B100" s="135"/>
    </row>
    <row r="101" spans="2:4" ht="28.8">
      <c r="B101" s="135"/>
    </row>
    <row r="102" spans="2:4" ht="28.8">
      <c r="B102" s="135"/>
      <c r="D102" s="133"/>
    </row>
    <row r="103" spans="2:4" ht="28.8">
      <c r="B103" s="135"/>
      <c r="D103" s="133"/>
    </row>
    <row r="104" spans="2:4" ht="28.8">
      <c r="B104" s="135"/>
      <c r="D104" s="133"/>
    </row>
    <row r="105" spans="2:4" ht="28.8">
      <c r="B105" s="135"/>
      <c r="D105" s="133"/>
    </row>
    <row r="106" spans="2:4" ht="28.8">
      <c r="B106" s="135"/>
      <c r="D106" s="133"/>
    </row>
    <row r="107" spans="2:4" ht="28.8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15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Q29" sqref="Q29"/>
      <selection pane="bottomLeft" activeCell="Q29" sqref="Q29"/>
    </sheetView>
  </sheetViews>
  <sheetFormatPr baseColWidth="10" defaultColWidth="11.44140625" defaultRowHeight="15.6"/>
  <cols>
    <col min="1" max="1" width="2.6640625" style="143" customWidth="1"/>
    <col min="2" max="2" width="8" style="108" customWidth="1"/>
    <col min="3" max="3" width="24.6640625" style="112" customWidth="1"/>
    <col min="4" max="9" width="18.6640625" style="112" customWidth="1"/>
    <col min="10" max="16384" width="11.44140625" style="143"/>
  </cols>
  <sheetData>
    <row r="1" spans="1:25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">
      <c r="A5" s="291"/>
      <c r="B5" s="8"/>
      <c r="C5" s="107" t="str">
        <f>'Número pensiones (IP-J-V)'!$C$5</f>
        <v>1 de  Marzo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4" t="s">
        <v>166</v>
      </c>
      <c r="C7" s="325" t="s">
        <v>47</v>
      </c>
      <c r="D7" s="324" t="s">
        <v>110</v>
      </c>
      <c r="E7" s="326" t="s">
        <v>111</v>
      </c>
      <c r="F7" s="324" t="s">
        <v>112</v>
      </c>
      <c r="G7" s="324" t="s">
        <v>113</v>
      </c>
      <c r="H7" s="324" t="s">
        <v>114</v>
      </c>
      <c r="I7" s="324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1610425</v>
      </c>
      <c r="E9" s="281">
        <v>0.16228928745084109</v>
      </c>
      <c r="F9" s="281">
        <v>1.3727663747775676E-2</v>
      </c>
      <c r="G9" s="192">
        <v>971.82348340344936</v>
      </c>
      <c r="H9" s="281">
        <v>0.89443469489410765</v>
      </c>
      <c r="I9" s="281">
        <v>5.3413584558102523E-2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110220</v>
      </c>
      <c r="E10" s="282">
        <v>1.1107332078694571E-2</v>
      </c>
      <c r="F10" s="282">
        <v>1.5122768885041271E-2</v>
      </c>
      <c r="G10" s="193">
        <v>881.08145400108833</v>
      </c>
      <c r="H10" s="282">
        <v>0.81091868528058153</v>
      </c>
      <c r="I10" s="282">
        <v>5.2897927586019078E-2</v>
      </c>
    </row>
    <row r="11" spans="1:255" s="152" customFormat="1" ht="18" customHeight="1">
      <c r="B11" s="145">
        <v>11</v>
      </c>
      <c r="C11" s="149" t="s">
        <v>54</v>
      </c>
      <c r="D11" s="150">
        <v>225853</v>
      </c>
      <c r="E11" s="282">
        <v>2.2760154889941979E-2</v>
      </c>
      <c r="F11" s="282">
        <v>1.3530008346870792E-2</v>
      </c>
      <c r="G11" s="193">
        <v>1077.1023246536463</v>
      </c>
      <c r="H11" s="282">
        <v>0.99132991286378169</v>
      </c>
      <c r="I11" s="282">
        <v>5.1000003842187613E-2</v>
      </c>
    </row>
    <row r="12" spans="1:255" s="152" customFormat="1" ht="18" customHeight="1">
      <c r="B12" s="145">
        <v>14</v>
      </c>
      <c r="C12" s="149" t="s">
        <v>55</v>
      </c>
      <c r="D12" s="150">
        <v>174623</v>
      </c>
      <c r="E12" s="282">
        <v>1.7597492737959373E-2</v>
      </c>
      <c r="F12" s="282">
        <v>9.2473255000780075E-3</v>
      </c>
      <c r="G12" s="193">
        <v>900.84460288736307</v>
      </c>
      <c r="H12" s="282">
        <v>0.82910804409534844</v>
      </c>
      <c r="I12" s="282">
        <v>5.5832185420698011E-2</v>
      </c>
    </row>
    <row r="13" spans="1:255" s="152" customFormat="1" ht="18" customHeight="1">
      <c r="B13" s="145">
        <v>18</v>
      </c>
      <c r="C13" s="149" t="s">
        <v>56</v>
      </c>
      <c r="D13" s="150">
        <v>191372</v>
      </c>
      <c r="E13" s="282">
        <v>1.9285359776482828E-2</v>
      </c>
      <c r="F13" s="282">
        <v>1.2111147544451528E-2</v>
      </c>
      <c r="G13" s="193">
        <v>923.53705850385529</v>
      </c>
      <c r="H13" s="282">
        <v>0.8499934414564545</v>
      </c>
      <c r="I13" s="282">
        <v>5.6601798928816782E-2</v>
      </c>
    </row>
    <row r="14" spans="1:255" s="152" customFormat="1" ht="18" customHeight="1">
      <c r="B14" s="145">
        <v>21</v>
      </c>
      <c r="C14" s="149" t="s">
        <v>57</v>
      </c>
      <c r="D14" s="150">
        <v>100282</v>
      </c>
      <c r="E14" s="282">
        <v>1.0105838101212565E-2</v>
      </c>
      <c r="F14" s="282">
        <v>1.3604754588825152E-2</v>
      </c>
      <c r="G14" s="193">
        <v>986.75693893221091</v>
      </c>
      <c r="H14" s="282">
        <v>0.90817896118082542</v>
      </c>
      <c r="I14" s="282">
        <v>5.0694648532757736E-2</v>
      </c>
    </row>
    <row r="15" spans="1:255" s="152" customFormat="1" ht="18" customHeight="1">
      <c r="B15" s="145">
        <v>23</v>
      </c>
      <c r="C15" s="149" t="s">
        <v>58</v>
      </c>
      <c r="D15" s="150">
        <v>144496</v>
      </c>
      <c r="E15" s="282">
        <v>1.4561468481609968E-2</v>
      </c>
      <c r="F15" s="282">
        <v>1.2103552616832935E-2</v>
      </c>
      <c r="G15" s="193">
        <v>893.00036513121438</v>
      </c>
      <c r="H15" s="282">
        <v>0.82188846304599339</v>
      </c>
      <c r="I15" s="282">
        <v>5.5509492878202726E-2</v>
      </c>
    </row>
    <row r="16" spans="1:255" s="152" customFormat="1" ht="18" customHeight="1">
      <c r="B16" s="145">
        <v>29</v>
      </c>
      <c r="C16" s="149" t="s">
        <v>59</v>
      </c>
      <c r="D16" s="150">
        <v>276618</v>
      </c>
      <c r="E16" s="282">
        <v>2.787595703995949E-2</v>
      </c>
      <c r="F16" s="282">
        <v>1.741932161746651E-2</v>
      </c>
      <c r="G16" s="193">
        <v>988.5947944457705</v>
      </c>
      <c r="H16" s="282">
        <v>0.90987046356125068</v>
      </c>
      <c r="I16" s="282">
        <v>5.3924827608650139E-2</v>
      </c>
    </row>
    <row r="17" spans="1:457" s="152" customFormat="1" ht="18" customHeight="1">
      <c r="B17" s="145">
        <v>41</v>
      </c>
      <c r="C17" s="149" t="s">
        <v>60</v>
      </c>
      <c r="D17" s="150">
        <v>386961</v>
      </c>
      <c r="E17" s="282">
        <v>3.8995684344980311E-2</v>
      </c>
      <c r="F17" s="282">
        <v>1.428796099709051E-2</v>
      </c>
      <c r="G17" s="193">
        <v>1005.7082446551465</v>
      </c>
      <c r="H17" s="282">
        <v>0.92562112597887625</v>
      </c>
      <c r="I17" s="282">
        <v>5.2017633725889523E-2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306852</v>
      </c>
      <c r="E19" s="281">
        <v>3.0922764135470755E-2</v>
      </c>
      <c r="F19" s="281">
        <v>8.5057713038676486E-3</v>
      </c>
      <c r="G19" s="192">
        <v>1148.3301775448749</v>
      </c>
      <c r="H19" s="281">
        <v>1.0568857097309377</v>
      </c>
      <c r="I19" s="281">
        <v>5.6128470534448249E-2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53714</v>
      </c>
      <c r="E20" s="282">
        <v>5.4129852592542209E-3</v>
      </c>
      <c r="F20" s="282">
        <v>6.8606133313338091E-3</v>
      </c>
      <c r="G20" s="193">
        <v>1040.4934635290615</v>
      </c>
      <c r="H20" s="282">
        <v>0.95763630894333074</v>
      </c>
      <c r="I20" s="282">
        <v>5.3922060016035278E-2</v>
      </c>
    </row>
    <row r="21" spans="1:457" s="152" customFormat="1" ht="18" customHeight="1">
      <c r="B21" s="145">
        <v>40</v>
      </c>
      <c r="C21" s="149" t="s">
        <v>63</v>
      </c>
      <c r="D21" s="150">
        <v>35841</v>
      </c>
      <c r="E21" s="282">
        <v>3.6118480224323363E-3</v>
      </c>
      <c r="F21" s="282">
        <v>1.4249790444258448E-3</v>
      </c>
      <c r="G21" s="193">
        <v>1048.2457495605595</v>
      </c>
      <c r="H21" s="282">
        <v>0.96477126061894913</v>
      </c>
      <c r="I21" s="282">
        <v>5.8460192070760364E-2</v>
      </c>
    </row>
    <row r="22" spans="1:457" s="152" customFormat="1" ht="18" customHeight="1">
      <c r="B22" s="145">
        <v>50</v>
      </c>
      <c r="C22" s="152" t="s">
        <v>64</v>
      </c>
      <c r="D22" s="154">
        <v>217297</v>
      </c>
      <c r="E22" s="283">
        <v>2.1897930853784196E-2</v>
      </c>
      <c r="F22" s="283">
        <v>1.009176017775637E-2</v>
      </c>
      <c r="G22" s="194">
        <v>1191.4944515110653</v>
      </c>
      <c r="H22" s="283">
        <v>1.096612702209105</v>
      </c>
      <c r="I22" s="283">
        <v>5.6064295132634889E-2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300058</v>
      </c>
      <c r="E24" s="281">
        <v>3.0238104235791468E-2</v>
      </c>
      <c r="F24" s="281">
        <v>-6.6649337838842193E-5</v>
      </c>
      <c r="G24" s="192">
        <v>1275.8662196975258</v>
      </c>
      <c r="H24" s="281">
        <v>1.1742657307933135</v>
      </c>
      <c r="I24" s="281">
        <v>5.2012400782945445E-2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200837</v>
      </c>
      <c r="E26" s="281">
        <v>2.0239187558417544E-2</v>
      </c>
      <c r="F26" s="281">
        <v>1.6535911322569152E-2</v>
      </c>
      <c r="G26" s="192">
        <v>1012.4308800171281</v>
      </c>
      <c r="H26" s="281">
        <v>0.93180842070015646</v>
      </c>
      <c r="I26" s="281">
        <v>5.6682210732357685E-2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345099</v>
      </c>
      <c r="E28" s="281">
        <v>3.4777074877748303E-2</v>
      </c>
      <c r="F28" s="281">
        <v>2.5015073794764753E-2</v>
      </c>
      <c r="G28" s="192">
        <v>991.46353414527448</v>
      </c>
      <c r="H28" s="281">
        <v>0.91251075818437533</v>
      </c>
      <c r="I28" s="281">
        <v>5.2117126054709306E-2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181463</v>
      </c>
      <c r="E29" s="282">
        <v>1.8286788250736281E-2</v>
      </c>
      <c r="F29" s="282">
        <v>2.5643489368436523E-2</v>
      </c>
      <c r="G29" s="193">
        <v>1005.7834899676521</v>
      </c>
      <c r="H29" s="282">
        <v>0.92569037931477782</v>
      </c>
      <c r="I29" s="282">
        <v>5.2794703908513485E-2</v>
      </c>
    </row>
    <row r="30" spans="1:457" s="152" customFormat="1" ht="18" customHeight="1">
      <c r="B30" s="145">
        <v>38</v>
      </c>
      <c r="C30" s="149" t="s">
        <v>68</v>
      </c>
      <c r="D30" s="150">
        <v>163636</v>
      </c>
      <c r="E30" s="282">
        <v>1.6490286627012019E-2</v>
      </c>
      <c r="F30" s="282">
        <v>2.4319096594074496E-2</v>
      </c>
      <c r="G30" s="193">
        <v>975.58351909115368</v>
      </c>
      <c r="H30" s="282">
        <v>0.89789530932723982</v>
      </c>
      <c r="I30" s="282">
        <v>5.1322455490534047E-2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143616</v>
      </c>
      <c r="E32" s="281">
        <v>1.4472787187568495E-2</v>
      </c>
      <c r="F32" s="281">
        <v>8.107482047718273E-3</v>
      </c>
      <c r="G32" s="192">
        <v>1147.857552918895</v>
      </c>
      <c r="H32" s="281">
        <v>1.0564507214122181</v>
      </c>
      <c r="I32" s="281">
        <v>5.4425741097649416E-2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616785</v>
      </c>
      <c r="E34" s="281">
        <v>6.2156013574284442E-2</v>
      </c>
      <c r="F34" s="281">
        <v>7.6177624721869286E-3</v>
      </c>
      <c r="G34" s="192">
        <v>1081.4965504024904</v>
      </c>
      <c r="H34" s="281">
        <v>0.99537421518213953</v>
      </c>
      <c r="I34" s="281">
        <v>5.6511995756919342E-2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38870</v>
      </c>
      <c r="E35" s="282">
        <v>3.9170930674909997E-3</v>
      </c>
      <c r="F35" s="282">
        <v>3.2780115117569952E-3</v>
      </c>
      <c r="G35" s="193">
        <v>945.54993902752733</v>
      </c>
      <c r="H35" s="282">
        <v>0.87025338002675678</v>
      </c>
      <c r="I35" s="282">
        <v>5.324272384788209E-2</v>
      </c>
    </row>
    <row r="36" spans="1:255" s="152" customFormat="1" ht="18" customHeight="1">
      <c r="B36" s="145">
        <v>9</v>
      </c>
      <c r="C36" s="149" t="s">
        <v>72</v>
      </c>
      <c r="D36" s="150">
        <v>91302</v>
      </c>
      <c r="E36" s="282">
        <v>9.2008858051984364E-3</v>
      </c>
      <c r="F36" s="282">
        <v>8.1711976325611335E-3</v>
      </c>
      <c r="G36" s="193">
        <v>1161.4930513022714</v>
      </c>
      <c r="H36" s="282">
        <v>1.0690003901993441</v>
      </c>
      <c r="I36" s="282">
        <v>5.8177518210066337E-2</v>
      </c>
    </row>
    <row r="37" spans="1:255" s="152" customFormat="1" ht="18" customHeight="1">
      <c r="B37" s="145">
        <v>24</v>
      </c>
      <c r="C37" s="149" t="s">
        <v>73</v>
      </c>
      <c r="D37" s="150">
        <v>140345</v>
      </c>
      <c r="E37" s="282">
        <v>1.4143154786648427E-2</v>
      </c>
      <c r="F37" s="282">
        <v>-7.8372139416860165E-5</v>
      </c>
      <c r="G37" s="193">
        <v>1077.440916099612</v>
      </c>
      <c r="H37" s="282">
        <v>0.99164154140727545</v>
      </c>
      <c r="I37" s="282">
        <v>5.7802410686679462E-2</v>
      </c>
    </row>
    <row r="38" spans="1:255" s="152" customFormat="1" ht="18" customHeight="1">
      <c r="B38" s="145">
        <v>34</v>
      </c>
      <c r="C38" s="152" t="s">
        <v>74</v>
      </c>
      <c r="D38" s="154">
        <v>42749</v>
      </c>
      <c r="E38" s="283">
        <v>4.3079961806579041E-3</v>
      </c>
      <c r="F38" s="283">
        <v>9.9461349461349435E-3</v>
      </c>
      <c r="G38" s="194">
        <v>1108.4412919600456</v>
      </c>
      <c r="H38" s="283">
        <v>1.0201732780835939</v>
      </c>
      <c r="I38" s="283">
        <v>5.7594697681048634E-2</v>
      </c>
    </row>
    <row r="39" spans="1:255" s="152" customFormat="1" ht="18" customHeight="1">
      <c r="B39" s="145">
        <v>37</v>
      </c>
      <c r="C39" s="152" t="s">
        <v>75</v>
      </c>
      <c r="D39" s="154">
        <v>81059</v>
      </c>
      <c r="E39" s="283">
        <v>8.1686556973952391E-3</v>
      </c>
      <c r="F39" s="283">
        <v>9.7915862120514507E-3</v>
      </c>
      <c r="G39" s="194">
        <v>1006.2417983197432</v>
      </c>
      <c r="H39" s="283">
        <v>0.92611219140109868</v>
      </c>
      <c r="I39" s="283">
        <v>5.5878446385824398E-2</v>
      </c>
    </row>
    <row r="40" spans="1:255" s="152" customFormat="1" ht="18" customHeight="1">
      <c r="B40" s="145">
        <v>40</v>
      </c>
      <c r="C40" s="149" t="s">
        <v>76</v>
      </c>
      <c r="D40" s="150">
        <v>34222</v>
      </c>
      <c r="E40" s="282">
        <v>3.44869459623558E-3</v>
      </c>
      <c r="F40" s="282">
        <v>1.7724379944090929E-2</v>
      </c>
      <c r="G40" s="193">
        <v>1031.5369116357901</v>
      </c>
      <c r="H40" s="282">
        <v>0.949392990175291</v>
      </c>
      <c r="I40" s="282">
        <v>6.3773878944540119E-2</v>
      </c>
    </row>
    <row r="41" spans="1:255" s="152" customFormat="1" ht="18" customHeight="1">
      <c r="B41" s="145">
        <v>42</v>
      </c>
      <c r="C41" s="149" t="s">
        <v>77</v>
      </c>
      <c r="D41" s="150">
        <v>22420</v>
      </c>
      <c r="E41" s="282">
        <v>2.2593575141020895E-3</v>
      </c>
      <c r="F41" s="282">
        <v>9.0009000900090896E-3</v>
      </c>
      <c r="G41" s="193">
        <v>1031.7772863514715</v>
      </c>
      <c r="H41" s="282">
        <v>0.94961422323783007</v>
      </c>
      <c r="I41" s="282">
        <v>6.1418398263687113E-2</v>
      </c>
    </row>
    <row r="42" spans="1:255" s="152" customFormat="1" ht="18" customHeight="1">
      <c r="B42" s="145">
        <v>47</v>
      </c>
      <c r="C42" s="149" t="s">
        <v>78</v>
      </c>
      <c r="D42" s="150">
        <v>117808</v>
      </c>
      <c r="E42" s="282">
        <v>1.1872006691406731E-2</v>
      </c>
      <c r="F42" s="282">
        <v>1.526237320854551E-2</v>
      </c>
      <c r="G42" s="193">
        <v>1202.7517060810812</v>
      </c>
      <c r="H42" s="282">
        <v>1.1069735128178535</v>
      </c>
      <c r="I42" s="282">
        <v>5.0214009644551583E-2</v>
      </c>
    </row>
    <row r="43" spans="1:255" s="152" customFormat="1" ht="18" customHeight="1">
      <c r="B43" s="145">
        <v>49</v>
      </c>
      <c r="C43" s="149" t="s">
        <v>79</v>
      </c>
      <c r="D43" s="150">
        <v>48010</v>
      </c>
      <c r="E43" s="282">
        <v>4.8381692351490329E-3</v>
      </c>
      <c r="F43" s="282">
        <v>6.8782958500945846E-4</v>
      </c>
      <c r="G43" s="193">
        <v>915.64368069152363</v>
      </c>
      <c r="H43" s="282">
        <v>0.84272863349921989</v>
      </c>
      <c r="I43" s="282">
        <v>5.8791182924179175E-2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380393</v>
      </c>
      <c r="E45" s="281">
        <v>3.8333799413998039E-2</v>
      </c>
      <c r="F45" s="281">
        <v>1.2596463300688754E-2</v>
      </c>
      <c r="G45" s="192">
        <v>1004.4232644659603</v>
      </c>
      <c r="H45" s="281">
        <v>0.92443847204728513</v>
      </c>
      <c r="I45" s="281">
        <v>5.4354410963374455E-2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73348</v>
      </c>
      <c r="E46" s="282">
        <v>7.3915858583568266E-3</v>
      </c>
      <c r="F46" s="282">
        <v>7.9289826991522094E-3</v>
      </c>
      <c r="G46" s="193">
        <v>968.67986543600387</v>
      </c>
      <c r="H46" s="282">
        <v>0.89154141126226072</v>
      </c>
      <c r="I46" s="282">
        <v>5.6889272663491308E-2</v>
      </c>
    </row>
    <row r="47" spans="1:255" s="152" customFormat="1" ht="18" customHeight="1">
      <c r="B47" s="145">
        <v>13</v>
      </c>
      <c r="C47" s="149" t="s">
        <v>82</v>
      </c>
      <c r="D47" s="150">
        <v>100300</v>
      </c>
      <c r="E47" s="282">
        <v>1.0107652036772505E-2</v>
      </c>
      <c r="F47" s="282">
        <v>8.9528216477214873E-3</v>
      </c>
      <c r="G47" s="193">
        <v>1009.5620133599199</v>
      </c>
      <c r="H47" s="282">
        <v>0.9291680092292941</v>
      </c>
      <c r="I47" s="282">
        <v>5.2585662090989027E-2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44587</v>
      </c>
      <c r="E48" s="282">
        <v>4.493219156167255E-3</v>
      </c>
      <c r="F48" s="282">
        <v>4.5737202595530491E-3</v>
      </c>
      <c r="G48" s="193">
        <v>922.26606185659466</v>
      </c>
      <c r="H48" s="282">
        <v>0.8488236575215955</v>
      </c>
      <c r="I48" s="282">
        <v>5.5198652452196129E-2</v>
      </c>
    </row>
    <row r="49" spans="1:255" s="152" customFormat="1" ht="18" customHeight="1">
      <c r="B49" s="145">
        <v>19</v>
      </c>
      <c r="C49" s="152" t="s">
        <v>84</v>
      </c>
      <c r="D49" s="154">
        <v>42946</v>
      </c>
      <c r="E49" s="283">
        <v>4.3278486976194618E-3</v>
      </c>
      <c r="F49" s="283">
        <v>1.9247656342707975E-2</v>
      </c>
      <c r="G49" s="194">
        <v>1148.6286259488661</v>
      </c>
      <c r="H49" s="283">
        <v>1.0571603919255175</v>
      </c>
      <c r="I49" s="283">
        <v>5.6076143662836753E-2</v>
      </c>
    </row>
    <row r="50" spans="1:255" s="152" customFormat="1" ht="18" customHeight="1">
      <c r="B50" s="145">
        <v>45</v>
      </c>
      <c r="C50" s="149" t="s">
        <v>85</v>
      </c>
      <c r="D50" s="150">
        <v>119212</v>
      </c>
      <c r="E50" s="282">
        <v>1.2013493665081993E-2</v>
      </c>
      <c r="F50" s="282">
        <v>1.9245731483144013E-2</v>
      </c>
      <c r="G50" s="193">
        <v>1000.8698474985744</v>
      </c>
      <c r="H50" s="282">
        <v>0.92116802275753895</v>
      </c>
      <c r="I50" s="282">
        <v>5.2661154578189651E-2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1751062</v>
      </c>
      <c r="E52" s="281">
        <v>0.17646186830323965</v>
      </c>
      <c r="F52" s="281">
        <v>7.7642870420835397E-3</v>
      </c>
      <c r="G52" s="192">
        <v>1129.253645970274</v>
      </c>
      <c r="H52" s="281">
        <v>1.0393282911359369</v>
      </c>
      <c r="I52" s="281">
        <v>5.5635318719752025E-2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1314176</v>
      </c>
      <c r="E53" s="283">
        <v>0.13243503213437233</v>
      </c>
      <c r="F53" s="283">
        <v>6.4067513650531982E-3</v>
      </c>
      <c r="G53" s="194">
        <v>1166.0264164388939</v>
      </c>
      <c r="H53" s="283">
        <v>1.0731727518803134</v>
      </c>
      <c r="I53" s="283">
        <v>5.5188328077910631E-2</v>
      </c>
    </row>
    <row r="54" spans="1:255" s="152" customFormat="1" ht="18" customHeight="1">
      <c r="B54" s="145">
        <v>17</v>
      </c>
      <c r="C54" s="152" t="s">
        <v>183</v>
      </c>
      <c r="D54" s="154">
        <v>161629</v>
      </c>
      <c r="E54" s="283">
        <v>1.6288032812078794E-2</v>
      </c>
      <c r="F54" s="283">
        <v>1.0320169023240622E-2</v>
      </c>
      <c r="G54" s="194">
        <v>1009.2581330701801</v>
      </c>
      <c r="H54" s="283">
        <v>0.92888832770391472</v>
      </c>
      <c r="I54" s="283">
        <v>5.9229063835657403E-2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100533</v>
      </c>
      <c r="E55" s="282">
        <v>1.0131132424853941E-2</v>
      </c>
      <c r="F55" s="282">
        <v>9.0837917051431738E-3</v>
      </c>
      <c r="G55" s="193">
        <v>966.83821023942369</v>
      </c>
      <c r="H55" s="282">
        <v>0.88984641177728785</v>
      </c>
      <c r="I55" s="282">
        <v>5.7999190406040402E-2</v>
      </c>
    </row>
    <row r="56" spans="1:255" s="152" customFormat="1" ht="18" customHeight="1">
      <c r="B56" s="145">
        <v>43</v>
      </c>
      <c r="C56" s="152" t="s">
        <v>88</v>
      </c>
      <c r="D56" s="154">
        <v>174724</v>
      </c>
      <c r="E56" s="283">
        <v>1.7607670931934587E-2</v>
      </c>
      <c r="F56" s="283">
        <v>1.4922598820830135E-2</v>
      </c>
      <c r="G56" s="194">
        <v>1057.1225898560019</v>
      </c>
      <c r="H56" s="283">
        <v>0.97294121542748269</v>
      </c>
      <c r="I56" s="283">
        <v>5.6243247029271304E-2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  <c r="J57" s="152" t="s">
        <v>191</v>
      </c>
    </row>
    <row r="58" spans="1:255" s="148" customFormat="1" ht="18" customHeight="1">
      <c r="A58" s="12"/>
      <c r="B58" s="145"/>
      <c r="C58" s="146" t="s">
        <v>89</v>
      </c>
      <c r="D58" s="147">
        <v>1016169</v>
      </c>
      <c r="E58" s="281">
        <v>0.10240361577821615</v>
      </c>
      <c r="F58" s="281">
        <v>1.2453296402203939E-2</v>
      </c>
      <c r="G58" s="192">
        <v>1001.5556090177914</v>
      </c>
      <c r="H58" s="281">
        <v>0.92179917533378974</v>
      </c>
      <c r="I58" s="281">
        <v>5.3791065045912356E-2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328133</v>
      </c>
      <c r="E59" s="283">
        <v>3.3067339838307799E-2</v>
      </c>
      <c r="F59" s="283">
        <v>1.3967300448375131E-2</v>
      </c>
      <c r="G59" s="194">
        <v>940.93146507666142</v>
      </c>
      <c r="H59" s="283">
        <v>0.86600268696400828</v>
      </c>
      <c r="I59" s="283">
        <v>5.4035955819350168E-2</v>
      </c>
    </row>
    <row r="60" spans="1:255" s="152" customFormat="1" ht="18" customHeight="1">
      <c r="B60" s="145">
        <v>12</v>
      </c>
      <c r="C60" s="152" t="s">
        <v>91</v>
      </c>
      <c r="D60" s="154">
        <v>134678</v>
      </c>
      <c r="E60" s="283">
        <v>1.3572067407860891E-2</v>
      </c>
      <c r="F60" s="283">
        <v>1.2601314265950903E-2</v>
      </c>
      <c r="G60" s="194">
        <v>971.54482164867306</v>
      </c>
      <c r="H60" s="283">
        <v>0.89417822368727995</v>
      </c>
      <c r="I60" s="283">
        <v>5.6449777052429706E-2</v>
      </c>
    </row>
    <row r="61" spans="1:255" s="152" customFormat="1" ht="18" customHeight="1">
      <c r="B61" s="145">
        <v>46</v>
      </c>
      <c r="C61" s="152" t="s">
        <v>92</v>
      </c>
      <c r="D61" s="154">
        <v>553358</v>
      </c>
      <c r="E61" s="283">
        <v>5.5764208532047457E-2</v>
      </c>
      <c r="F61" s="283">
        <v>1.1521693431190583E-2</v>
      </c>
      <c r="G61" s="194">
        <v>1044.8089369630509</v>
      </c>
      <c r="H61" s="283">
        <v>0.96160813019500091</v>
      </c>
      <c r="I61" s="283">
        <v>5.3156764055961592E-2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232451</v>
      </c>
      <c r="E63" s="281">
        <v>2.3425063046857483E-2</v>
      </c>
      <c r="F63" s="281">
        <v>1.1452490873252508E-2</v>
      </c>
      <c r="G63" s="192">
        <v>905.75443366558954</v>
      </c>
      <c r="H63" s="281">
        <v>0.8336268924964233</v>
      </c>
      <c r="I63" s="281">
        <v>5.5129887773210706E-2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136083</v>
      </c>
      <c r="E64" s="283">
        <v>1.3713655155733926E-2</v>
      </c>
      <c r="F64" s="283">
        <v>1.3178173371155344E-2</v>
      </c>
      <c r="G64" s="194">
        <v>911.89571144081185</v>
      </c>
      <c r="H64" s="283">
        <v>0.83927912462185394</v>
      </c>
      <c r="I64" s="283">
        <v>5.469621551067938E-2</v>
      </c>
    </row>
    <row r="65" spans="1:255" s="152" customFormat="1" ht="18" customHeight="1">
      <c r="B65" s="145">
        <v>10</v>
      </c>
      <c r="C65" s="149" t="s">
        <v>95</v>
      </c>
      <c r="D65" s="150">
        <v>96368</v>
      </c>
      <c r="E65" s="282">
        <v>9.7114078911235569E-3</v>
      </c>
      <c r="F65" s="282">
        <v>9.0256109563797704E-3</v>
      </c>
      <c r="G65" s="193">
        <v>897.08222397476311</v>
      </c>
      <c r="H65" s="282">
        <v>0.82564527303430968</v>
      </c>
      <c r="I65" s="282">
        <v>5.5708611963110499E-2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768704</v>
      </c>
      <c r="E67" s="281">
        <v>7.7465528925973789E-2</v>
      </c>
      <c r="F67" s="281">
        <v>4.135653618762225E-3</v>
      </c>
      <c r="G67" s="192">
        <v>926.43865779285659</v>
      </c>
      <c r="H67" s="281">
        <v>0.85266397897595725</v>
      </c>
      <c r="I67" s="281">
        <v>5.5970960587860441E-2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301773</v>
      </c>
      <c r="E68" s="284">
        <v>3.0410931984974566E-2</v>
      </c>
      <c r="F68" s="284">
        <v>5.8597070146493291E-3</v>
      </c>
      <c r="G68" s="195">
        <v>972.6540288892644</v>
      </c>
      <c r="H68" s="284">
        <v>0.8951991019195471</v>
      </c>
      <c r="I68" s="284">
        <v>5.4898465136749897E-2</v>
      </c>
    </row>
    <row r="69" spans="1:255" s="152" customFormat="1" ht="18" customHeight="1">
      <c r="B69" s="145">
        <v>27</v>
      </c>
      <c r="C69" s="157" t="s">
        <v>97</v>
      </c>
      <c r="D69" s="158">
        <v>114661</v>
      </c>
      <c r="E69" s="284">
        <v>1.155487029101069E-2</v>
      </c>
      <c r="F69" s="284">
        <v>-3.4244491764807705E-3</v>
      </c>
      <c r="G69" s="195">
        <v>831.23345278691136</v>
      </c>
      <c r="H69" s="284">
        <v>0.76504020784254068</v>
      </c>
      <c r="I69" s="284">
        <v>6.0299251985807212E-2</v>
      </c>
    </row>
    <row r="70" spans="1:255" s="152" customFormat="1" ht="18" customHeight="1">
      <c r="B70" s="159">
        <v>32</v>
      </c>
      <c r="C70" s="157" t="s">
        <v>185</v>
      </c>
      <c r="D70" s="158">
        <v>106731</v>
      </c>
      <c r="E70" s="284">
        <v>1.0755730902659683E-2</v>
      </c>
      <c r="F70" s="284">
        <v>-1.2178670463913743E-4</v>
      </c>
      <c r="G70" s="195">
        <v>803.78793143510325</v>
      </c>
      <c r="H70" s="284">
        <v>0.7397802435221239</v>
      </c>
      <c r="I70" s="284">
        <v>5.7621136540598972E-2</v>
      </c>
    </row>
    <row r="71" spans="1:255" s="152" customFormat="1" ht="18" customHeight="1">
      <c r="B71" s="160">
        <v>36</v>
      </c>
      <c r="C71" s="161" t="s">
        <v>98</v>
      </c>
      <c r="D71" s="158">
        <v>245539</v>
      </c>
      <c r="E71" s="284">
        <v>2.4743995747328853E-2</v>
      </c>
      <c r="F71" s="284">
        <v>7.4469481872938559E-3</v>
      </c>
      <c r="G71" s="195">
        <v>967.41140552010017</v>
      </c>
      <c r="H71" s="284">
        <v>0.89037396205235542</v>
      </c>
      <c r="I71" s="284">
        <v>5.4082959041541923E-2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1199662</v>
      </c>
      <c r="E73" s="285">
        <v>0.12089497565043446</v>
      </c>
      <c r="F73" s="285">
        <v>1.6311309310001354E-2</v>
      </c>
      <c r="G73" s="196">
        <v>1271.1789152027818</v>
      </c>
      <c r="H73" s="285">
        <v>1.1699516883388654</v>
      </c>
      <c r="I73" s="285">
        <v>5.0464857767125393E-2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253526</v>
      </c>
      <c r="E75" s="285">
        <v>2.5548879264953001E-2</v>
      </c>
      <c r="F75" s="285">
        <v>1.0337461941880566E-2</v>
      </c>
      <c r="G75" s="196">
        <v>960.48433340170152</v>
      </c>
      <c r="H75" s="285">
        <v>0.88399851039622668</v>
      </c>
      <c r="I75" s="285">
        <v>5.5077870922844996E-2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140792</v>
      </c>
      <c r="E77" s="285">
        <v>1.4188200853053584E-2</v>
      </c>
      <c r="F77" s="285">
        <v>1.5654080881822408E-2</v>
      </c>
      <c r="G77" s="196">
        <v>1246.9858323626327</v>
      </c>
      <c r="H77" s="285">
        <v>1.1476851625363671</v>
      </c>
      <c r="I77" s="285">
        <v>5.2616682480379318E-2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567907</v>
      </c>
      <c r="E79" s="281">
        <v>5.7230372335467225E-2</v>
      </c>
      <c r="F79" s="281">
        <v>6.8201964330036891E-3</v>
      </c>
      <c r="G79" s="192">
        <v>1347.1558030804338</v>
      </c>
      <c r="H79" s="281">
        <v>1.2398783423952786</v>
      </c>
      <c r="I79" s="281">
        <v>5.2939013005238733E-2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79947</v>
      </c>
      <c r="E80" s="282">
        <v>8.0565947894701041E-3</v>
      </c>
      <c r="F80" s="286">
        <v>1.3128714627871796E-2</v>
      </c>
      <c r="G80" s="193">
        <v>1368.6380788522395</v>
      </c>
      <c r="H80" s="286">
        <v>1.259649929626629</v>
      </c>
      <c r="I80" s="286">
        <v>5.1517779354785187E-2</v>
      </c>
    </row>
    <row r="81" spans="1:255" s="152" customFormat="1" ht="18" customHeight="1">
      <c r="B81" s="145">
        <v>20</v>
      </c>
      <c r="C81" s="164" t="s">
        <v>187</v>
      </c>
      <c r="D81" s="150">
        <v>192383</v>
      </c>
      <c r="E81" s="282">
        <v>1.9387242490432749E-2</v>
      </c>
      <c r="F81" s="286">
        <v>4.8470920059544564E-3</v>
      </c>
      <c r="G81" s="193">
        <v>1319.4403784118133</v>
      </c>
      <c r="H81" s="286">
        <v>1.2143699678491917</v>
      </c>
      <c r="I81" s="286">
        <v>5.4134192537234727E-2</v>
      </c>
    </row>
    <row r="82" spans="1:255" s="152" customFormat="1" ht="18" customHeight="1">
      <c r="B82" s="145">
        <v>48</v>
      </c>
      <c r="C82" s="164" t="s">
        <v>188</v>
      </c>
      <c r="D82" s="150">
        <v>295577</v>
      </c>
      <c r="E82" s="282">
        <v>2.9786535055564372E-2</v>
      </c>
      <c r="F82" s="286">
        <v>6.4114350310187085E-3</v>
      </c>
      <c r="G82" s="193">
        <v>1359.3845388849602</v>
      </c>
      <c r="H82" s="286">
        <v>1.2511332727041828</v>
      </c>
      <c r="I82" s="286">
        <v>5.2517201996348462E-2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71656</v>
      </c>
      <c r="E84" s="281">
        <v>7.2210759157225381E-3</v>
      </c>
      <c r="F84" s="281">
        <v>1.3593606337081843E-2</v>
      </c>
      <c r="G84" s="192">
        <v>1070.0431910796019</v>
      </c>
      <c r="H84" s="281">
        <v>0.98483291614334334</v>
      </c>
      <c r="I84" s="281">
        <v>5.6939128792772076E-2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8885</v>
      </c>
      <c r="E86" s="282">
        <v>8.9537874722556035E-4</v>
      </c>
      <c r="F86" s="286">
        <v>9.7738379361291816E-3</v>
      </c>
      <c r="G86" s="193">
        <v>1094.145142374789</v>
      </c>
      <c r="H86" s="286">
        <v>1.0070155674387882</v>
      </c>
      <c r="I86" s="286">
        <v>5.0994664995235972E-2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8296</v>
      </c>
      <c r="E87" s="282">
        <v>8.3602274473643773E-4</v>
      </c>
      <c r="F87" s="286">
        <v>1.6168544830965192E-2</v>
      </c>
      <c r="G87" s="193">
        <v>1046.5330424300862</v>
      </c>
      <c r="H87" s="286">
        <v>0.96319494073591549</v>
      </c>
      <c r="I87" s="286">
        <v>5.7717630313745438E-2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33" t="s">
        <v>45</v>
      </c>
      <c r="D89" s="334">
        <v>9923175</v>
      </c>
      <c r="E89" s="336">
        <v>1</v>
      </c>
      <c r="F89" s="336">
        <v>1.094641171801003E-2</v>
      </c>
      <c r="G89" s="335">
        <v>1086.5225700111105</v>
      </c>
      <c r="H89" s="336">
        <v>1</v>
      </c>
      <c r="I89" s="336">
        <v>5.3897617935486197E-2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K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Q29" sqref="Q29"/>
    </sheetView>
  </sheetViews>
  <sheetFormatPr baseColWidth="10" defaultColWidth="10.33203125" defaultRowHeight="15.6"/>
  <cols>
    <col min="1" max="1" width="2.6640625" style="176" customWidth="1"/>
    <col min="2" max="2" width="7" style="189" customWidth="1"/>
    <col min="3" max="3" width="27.44140625" style="172" customWidth="1"/>
    <col min="4" max="4" width="20.6640625" style="173" customWidth="1"/>
    <col min="5" max="5" width="20.6640625" style="174" customWidth="1"/>
    <col min="6" max="7" width="20.6640625" style="175" customWidth="1"/>
    <col min="8" max="16384" width="10.33203125" style="176"/>
  </cols>
  <sheetData>
    <row r="1" spans="1:11">
      <c r="B1" s="171"/>
      <c r="J1" s="172"/>
      <c r="K1" s="172"/>
    </row>
    <row r="2" spans="1:11" s="172" customFormat="1" ht="22.65" customHeight="1">
      <c r="B2" s="177"/>
      <c r="C2" s="516" t="s">
        <v>161</v>
      </c>
      <c r="D2" s="517"/>
      <c r="E2" s="517"/>
      <c r="F2" s="517"/>
      <c r="G2" s="517"/>
    </row>
    <row r="3" spans="1:11" s="172" customFormat="1" ht="18.899999999999999" customHeight="1">
      <c r="A3" s="315"/>
      <c r="B3" s="316"/>
      <c r="C3" s="518" t="s">
        <v>151</v>
      </c>
      <c r="D3" s="519"/>
      <c r="E3" s="519"/>
      <c r="F3" s="519"/>
      <c r="G3" s="519"/>
    </row>
    <row r="4" spans="1:11" ht="19.649999999999999" customHeight="1">
      <c r="A4" s="315"/>
      <c r="B4" s="524" t="s">
        <v>166</v>
      </c>
      <c r="C4" s="520" t="s">
        <v>211</v>
      </c>
      <c r="D4" s="522" t="s">
        <v>162</v>
      </c>
      <c r="E4" s="317" t="s">
        <v>163</v>
      </c>
      <c r="F4" s="317"/>
      <c r="G4" s="317"/>
      <c r="I4" s="9" t="s">
        <v>177</v>
      </c>
      <c r="J4" s="172"/>
      <c r="K4" s="172"/>
    </row>
    <row r="5" spans="1:11" ht="19.649999999999999" customHeight="1">
      <c r="A5" s="315"/>
      <c r="B5" s="525"/>
      <c r="C5" s="521"/>
      <c r="D5" s="523"/>
      <c r="E5" s="317" t="s">
        <v>4</v>
      </c>
      <c r="F5" s="317" t="s">
        <v>3</v>
      </c>
      <c r="G5" s="317" t="s">
        <v>6</v>
      </c>
      <c r="J5" s="443"/>
      <c r="K5" s="172"/>
    </row>
    <row r="6" spans="1:11">
      <c r="B6" s="178">
        <v>4</v>
      </c>
      <c r="C6" s="180" t="s">
        <v>53</v>
      </c>
      <c r="D6" s="181">
        <v>35795</v>
      </c>
      <c r="E6" s="287">
        <v>0.39160670637243089</v>
      </c>
      <c r="F6" s="287">
        <v>0.25025898783716377</v>
      </c>
      <c r="G6" s="287">
        <v>0.32475957176555981</v>
      </c>
      <c r="J6" s="444"/>
      <c r="K6" s="172"/>
    </row>
    <row r="7" spans="1:11">
      <c r="B7" s="179">
        <v>11</v>
      </c>
      <c r="C7" s="180" t="s">
        <v>54</v>
      </c>
      <c r="D7" s="181">
        <v>66279</v>
      </c>
      <c r="E7" s="287">
        <v>0.36452822387400508</v>
      </c>
      <c r="F7" s="287">
        <v>0.23014191819818311</v>
      </c>
      <c r="G7" s="287">
        <v>0.29346079086839671</v>
      </c>
      <c r="H7" s="172"/>
      <c r="J7" s="444"/>
      <c r="K7" s="172"/>
    </row>
    <row r="8" spans="1:11">
      <c r="B8" s="179">
        <v>14</v>
      </c>
      <c r="C8" s="180" t="s">
        <v>55</v>
      </c>
      <c r="D8" s="181">
        <v>56629</v>
      </c>
      <c r="E8" s="287">
        <v>0.38551292920729124</v>
      </c>
      <c r="F8" s="287">
        <v>0.2523204963681896</v>
      </c>
      <c r="G8" s="287">
        <v>0.32429290528739058</v>
      </c>
      <c r="H8" s="172"/>
      <c r="J8" s="444"/>
      <c r="K8" s="172"/>
    </row>
    <row r="9" spans="1:11">
      <c r="B9" s="179">
        <v>18</v>
      </c>
      <c r="C9" s="180" t="s">
        <v>56</v>
      </c>
      <c r="D9" s="181">
        <v>61666</v>
      </c>
      <c r="E9" s="287">
        <v>0.38481448695250559</v>
      </c>
      <c r="F9" s="287">
        <v>0.24785288702354677</v>
      </c>
      <c r="G9" s="287">
        <v>0.32223104738415231</v>
      </c>
      <c r="H9" s="172"/>
      <c r="J9" s="444"/>
      <c r="K9" s="172"/>
    </row>
    <row r="10" spans="1:11">
      <c r="B10" s="179">
        <v>21</v>
      </c>
      <c r="C10" s="180" t="s">
        <v>57</v>
      </c>
      <c r="D10" s="181">
        <v>30029</v>
      </c>
      <c r="E10" s="287">
        <v>0.38001077478699841</v>
      </c>
      <c r="F10" s="287">
        <v>0.21895744044652646</v>
      </c>
      <c r="G10" s="287">
        <v>0.29944556351089924</v>
      </c>
      <c r="H10" s="172"/>
      <c r="J10" s="444"/>
      <c r="K10" s="172"/>
    </row>
    <row r="11" spans="1:11">
      <c r="B11" s="179">
        <v>23</v>
      </c>
      <c r="C11" s="180" t="s">
        <v>58</v>
      </c>
      <c r="D11" s="181">
        <v>53987</v>
      </c>
      <c r="E11" s="287">
        <v>0.45515236351889737</v>
      </c>
      <c r="F11" s="287">
        <v>0.28733618233618236</v>
      </c>
      <c r="G11" s="287">
        <v>0.37362279924703801</v>
      </c>
      <c r="H11" s="172"/>
      <c r="J11" s="444"/>
      <c r="K11" s="172"/>
    </row>
    <row r="12" spans="1:11">
      <c r="B12" s="179">
        <v>29</v>
      </c>
      <c r="C12" s="180" t="s">
        <v>59</v>
      </c>
      <c r="D12" s="181">
        <v>77491</v>
      </c>
      <c r="E12" s="287">
        <v>0.34828564424053515</v>
      </c>
      <c r="F12" s="287">
        <v>0.20745300779965933</v>
      </c>
      <c r="G12" s="287">
        <v>0.28013722895834686</v>
      </c>
      <c r="H12" s="172"/>
      <c r="J12" s="444"/>
      <c r="K12" s="172"/>
    </row>
    <row r="13" spans="1:11">
      <c r="B13" s="179">
        <v>41</v>
      </c>
      <c r="C13" s="180" t="s">
        <v>60</v>
      </c>
      <c r="D13" s="181">
        <v>109438</v>
      </c>
      <c r="E13" s="287">
        <v>0.34194537140032133</v>
      </c>
      <c r="F13" s="287">
        <v>0.21805235942280099</v>
      </c>
      <c r="G13" s="287">
        <v>0.28281403035448016</v>
      </c>
      <c r="H13" s="172"/>
      <c r="J13" s="444"/>
      <c r="K13" s="172"/>
    </row>
    <row r="14" spans="1:11" s="186" customFormat="1">
      <c r="B14" s="182"/>
      <c r="C14" s="183" t="s">
        <v>52</v>
      </c>
      <c r="D14" s="184">
        <v>491314</v>
      </c>
      <c r="E14" s="288">
        <v>0.37207840894344502</v>
      </c>
      <c r="F14" s="288">
        <v>0.23343386847844105</v>
      </c>
      <c r="G14" s="288">
        <v>0.30508344070664578</v>
      </c>
      <c r="H14" s="185"/>
      <c r="J14" s="444"/>
      <c r="K14" s="185"/>
    </row>
    <row r="15" spans="1:11">
      <c r="B15" s="179">
        <v>22</v>
      </c>
      <c r="C15" s="180" t="s">
        <v>62</v>
      </c>
      <c r="D15" s="181">
        <v>12974</v>
      </c>
      <c r="E15" s="287">
        <v>0.32263995197358547</v>
      </c>
      <c r="F15" s="287">
        <v>0.16166580444904294</v>
      </c>
      <c r="G15" s="287">
        <v>0.24153851882190863</v>
      </c>
      <c r="H15" s="172"/>
      <c r="J15" s="444"/>
      <c r="K15" s="172"/>
    </row>
    <row r="16" spans="1:11">
      <c r="B16" s="179">
        <v>44</v>
      </c>
      <c r="C16" s="180" t="s">
        <v>63</v>
      </c>
      <c r="D16" s="181">
        <v>8687</v>
      </c>
      <c r="E16" s="287">
        <v>0.30551415797317438</v>
      </c>
      <c r="F16" s="287">
        <v>0.18249524327262842</v>
      </c>
      <c r="G16" s="287">
        <v>0.2423760497753969</v>
      </c>
      <c r="H16" s="172"/>
      <c r="J16" s="444"/>
      <c r="K16" s="172"/>
    </row>
    <row r="17" spans="2:11">
      <c r="B17" s="179">
        <v>50</v>
      </c>
      <c r="C17" s="180" t="s">
        <v>64</v>
      </c>
      <c r="D17" s="181">
        <v>40292</v>
      </c>
      <c r="E17" s="287">
        <v>0.25466724554983566</v>
      </c>
      <c r="F17" s="287">
        <v>0.11059404802941514</v>
      </c>
      <c r="G17" s="287">
        <v>0.18542363677363241</v>
      </c>
      <c r="H17" s="172"/>
      <c r="J17" s="444"/>
      <c r="K17" s="172"/>
    </row>
    <row r="18" spans="2:11" s="186" customFormat="1">
      <c r="B18" s="179"/>
      <c r="C18" s="183" t="s">
        <v>61</v>
      </c>
      <c r="D18" s="184">
        <v>61953</v>
      </c>
      <c r="E18" s="288">
        <v>0.27186080441389154</v>
      </c>
      <c r="F18" s="288">
        <v>0.1286384287458387</v>
      </c>
      <c r="G18" s="288">
        <v>0.20189863517265652</v>
      </c>
      <c r="H18" s="185"/>
      <c r="J18" s="444"/>
      <c r="K18" s="185"/>
    </row>
    <row r="19" spans="2:11" s="186" customFormat="1">
      <c r="B19" s="179">
        <v>33</v>
      </c>
      <c r="C19" s="183" t="s">
        <v>65</v>
      </c>
      <c r="D19" s="184">
        <v>45071</v>
      </c>
      <c r="E19" s="288">
        <v>0.21175385943231526</v>
      </c>
      <c r="F19" s="288">
        <v>8.6199630213714726E-2</v>
      </c>
      <c r="G19" s="288">
        <v>0.1502076265255384</v>
      </c>
      <c r="H19" s="185"/>
      <c r="J19" s="444"/>
      <c r="K19" s="185"/>
    </row>
    <row r="20" spans="2:11" s="186" customFormat="1">
      <c r="B20" s="179">
        <v>7</v>
      </c>
      <c r="C20" s="183" t="s">
        <v>182</v>
      </c>
      <c r="D20" s="184">
        <v>35195</v>
      </c>
      <c r="E20" s="288">
        <v>0.22519634409589859</v>
      </c>
      <c r="F20" s="288">
        <v>0.1161114252163702</v>
      </c>
      <c r="G20" s="288">
        <v>0.17524161384605427</v>
      </c>
      <c r="H20" s="185"/>
      <c r="J20" s="444"/>
      <c r="K20" s="185"/>
    </row>
    <row r="21" spans="2:11">
      <c r="B21" s="179">
        <v>35</v>
      </c>
      <c r="C21" s="180" t="s">
        <v>67</v>
      </c>
      <c r="D21" s="181">
        <v>48299</v>
      </c>
      <c r="E21" s="287">
        <v>0.32454315934646483</v>
      </c>
      <c r="F21" s="287">
        <v>0.20883213911219853</v>
      </c>
      <c r="G21" s="287">
        <v>0.26616445225748497</v>
      </c>
      <c r="H21" s="172"/>
      <c r="J21" s="444"/>
      <c r="K21" s="172"/>
    </row>
    <row r="22" spans="2:11">
      <c r="B22" s="179">
        <v>38</v>
      </c>
      <c r="C22" s="180" t="s">
        <v>68</v>
      </c>
      <c r="D22" s="181">
        <v>50346</v>
      </c>
      <c r="E22" s="287">
        <v>0.36194524044597493</v>
      </c>
      <c r="F22" s="287">
        <v>0.25170329738517477</v>
      </c>
      <c r="G22" s="287">
        <v>0.30767068371263046</v>
      </c>
      <c r="H22" s="172"/>
      <c r="J22" s="444"/>
      <c r="K22" s="172"/>
    </row>
    <row r="23" spans="2:11" s="186" customFormat="1">
      <c r="B23" s="179"/>
      <c r="C23" s="183" t="s">
        <v>66</v>
      </c>
      <c r="D23" s="184">
        <v>98645</v>
      </c>
      <c r="E23" s="288">
        <v>0.34250281848928976</v>
      </c>
      <c r="F23" s="288">
        <v>0.22890124382011376</v>
      </c>
      <c r="G23" s="288">
        <v>0.28584551099829325</v>
      </c>
      <c r="H23" s="185"/>
      <c r="J23" s="444"/>
      <c r="K23" s="185"/>
    </row>
    <row r="24" spans="2:11" s="186" customFormat="1">
      <c r="B24" s="179">
        <v>39</v>
      </c>
      <c r="C24" s="183" t="s">
        <v>69</v>
      </c>
      <c r="D24" s="184">
        <v>24103</v>
      </c>
      <c r="E24" s="288">
        <v>0.22278036594423065</v>
      </c>
      <c r="F24" s="288">
        <v>0.10933007475560667</v>
      </c>
      <c r="G24" s="288">
        <v>0.16782948975044562</v>
      </c>
      <c r="H24" s="185"/>
      <c r="J24" s="444"/>
      <c r="K24" s="185"/>
    </row>
    <row r="25" spans="2:11">
      <c r="B25" s="179">
        <v>5</v>
      </c>
      <c r="C25" s="180" t="s">
        <v>71</v>
      </c>
      <c r="D25" s="181">
        <v>14348</v>
      </c>
      <c r="E25" s="287">
        <v>0.45245322589546882</v>
      </c>
      <c r="F25" s="287">
        <v>0.29637125921642332</v>
      </c>
      <c r="G25" s="287">
        <v>0.36912786210445075</v>
      </c>
      <c r="H25" s="172"/>
      <c r="J25" s="444"/>
      <c r="K25" s="172"/>
    </row>
    <row r="26" spans="2:11">
      <c r="B26" s="179">
        <v>9</v>
      </c>
      <c r="C26" s="180" t="s">
        <v>72</v>
      </c>
      <c r="D26" s="181">
        <v>17330</v>
      </c>
      <c r="E26" s="287">
        <v>0.25803839166502507</v>
      </c>
      <c r="F26" s="287">
        <v>0.12147319960539296</v>
      </c>
      <c r="G26" s="287">
        <v>0.18980964272414624</v>
      </c>
      <c r="H26" s="172"/>
      <c r="J26" s="444"/>
      <c r="K26" s="172"/>
    </row>
    <row r="27" spans="2:11">
      <c r="B27" s="179">
        <v>24</v>
      </c>
      <c r="C27" s="180" t="s">
        <v>73</v>
      </c>
      <c r="D27" s="181">
        <v>29402</v>
      </c>
      <c r="E27" s="287">
        <v>0.2727604144758059</v>
      </c>
      <c r="F27" s="287">
        <v>0.1441340943992119</v>
      </c>
      <c r="G27" s="287">
        <v>0.2094980227297018</v>
      </c>
      <c r="H27" s="172"/>
      <c r="J27" s="444"/>
      <c r="K27" s="172"/>
    </row>
    <row r="28" spans="2:11">
      <c r="B28" s="179">
        <v>34</v>
      </c>
      <c r="C28" s="180" t="s">
        <v>74</v>
      </c>
      <c r="D28" s="181">
        <v>10386</v>
      </c>
      <c r="E28" s="287">
        <v>0.32480968182705444</v>
      </c>
      <c r="F28" s="287">
        <v>0.16758772521004628</v>
      </c>
      <c r="G28" s="287">
        <v>0.24295305153336921</v>
      </c>
      <c r="H28" s="172"/>
      <c r="J28" s="444"/>
      <c r="K28" s="172"/>
    </row>
    <row r="29" spans="2:11">
      <c r="B29" s="179">
        <v>37</v>
      </c>
      <c r="C29" s="180" t="s">
        <v>75</v>
      </c>
      <c r="D29" s="181">
        <v>26460</v>
      </c>
      <c r="E29" s="287">
        <v>0.38880936236470026</v>
      </c>
      <c r="F29" s="287">
        <v>0.2662043211523073</v>
      </c>
      <c r="G29" s="287">
        <v>0.32642889746974424</v>
      </c>
      <c r="H29" s="172"/>
      <c r="J29" s="444"/>
      <c r="K29" s="172"/>
    </row>
    <row r="30" spans="2:11">
      <c r="B30" s="179">
        <v>40</v>
      </c>
      <c r="C30" s="180" t="s">
        <v>76</v>
      </c>
      <c r="D30" s="181">
        <v>9260</v>
      </c>
      <c r="E30" s="287">
        <v>0.36062926187342986</v>
      </c>
      <c r="F30" s="287">
        <v>0.18458638025594151</v>
      </c>
      <c r="G30" s="287">
        <v>0.27058617263748463</v>
      </c>
      <c r="H30" s="172"/>
      <c r="J30" s="444"/>
      <c r="K30" s="172"/>
    </row>
    <row r="31" spans="2:11">
      <c r="B31" s="179">
        <v>42</v>
      </c>
      <c r="C31" s="180" t="s">
        <v>77</v>
      </c>
      <c r="D31" s="181">
        <v>5441</v>
      </c>
      <c r="E31" s="287">
        <v>0.31883668903803131</v>
      </c>
      <c r="F31" s="287">
        <v>0.16700755891507338</v>
      </c>
      <c r="G31" s="287">
        <v>0.24268510258697593</v>
      </c>
      <c r="H31" s="172"/>
      <c r="J31" s="444"/>
      <c r="K31" s="172"/>
    </row>
    <row r="32" spans="2:11">
      <c r="B32" s="179">
        <v>47</v>
      </c>
      <c r="C32" s="180" t="s">
        <v>78</v>
      </c>
      <c r="D32" s="181">
        <v>23570</v>
      </c>
      <c r="E32" s="287">
        <v>0.27885152295693211</v>
      </c>
      <c r="F32" s="287">
        <v>0.12985824597453885</v>
      </c>
      <c r="G32" s="287">
        <v>0.20007130245823712</v>
      </c>
      <c r="H32" s="172"/>
      <c r="J32" s="444"/>
      <c r="K32" s="172"/>
    </row>
    <row r="33" spans="2:11">
      <c r="B33" s="179">
        <v>49</v>
      </c>
      <c r="C33" s="180" t="s">
        <v>79</v>
      </c>
      <c r="D33" s="181">
        <v>18956</v>
      </c>
      <c r="E33" s="287">
        <v>0.45685431886549205</v>
      </c>
      <c r="F33" s="287">
        <v>0.3364995957962813</v>
      </c>
      <c r="G33" s="287">
        <v>0.39483440949802123</v>
      </c>
      <c r="H33" s="172"/>
      <c r="J33" s="444"/>
      <c r="K33" s="172"/>
    </row>
    <row r="34" spans="2:11" s="186" customFormat="1">
      <c r="B34" s="179"/>
      <c r="C34" s="183" t="s">
        <v>70</v>
      </c>
      <c r="D34" s="184">
        <v>155153</v>
      </c>
      <c r="E34" s="288">
        <v>0.3220021448715063</v>
      </c>
      <c r="F34" s="288">
        <v>0.18391129698602973</v>
      </c>
      <c r="G34" s="288">
        <v>0.25155118882592797</v>
      </c>
      <c r="H34" s="185"/>
      <c r="J34" s="444"/>
      <c r="K34" s="185"/>
    </row>
    <row r="35" spans="2:11">
      <c r="B35" s="179">
        <v>2</v>
      </c>
      <c r="C35" s="180" t="s">
        <v>81</v>
      </c>
      <c r="D35" s="181">
        <v>27281</v>
      </c>
      <c r="E35" s="287">
        <v>0.44883994126284876</v>
      </c>
      <c r="F35" s="287">
        <v>0.30530815817598861</v>
      </c>
      <c r="G35" s="287">
        <v>0.37193924851393356</v>
      </c>
      <c r="H35" s="172"/>
      <c r="J35" s="444"/>
      <c r="K35" s="172"/>
    </row>
    <row r="36" spans="2:11">
      <c r="B36" s="179">
        <v>13</v>
      </c>
      <c r="C36" s="180" t="s">
        <v>82</v>
      </c>
      <c r="D36" s="181">
        <v>36680</v>
      </c>
      <c r="E36" s="287">
        <v>0.46539819275770966</v>
      </c>
      <c r="F36" s="287">
        <v>0.28444235328181833</v>
      </c>
      <c r="G36" s="287">
        <v>0.36570289132602196</v>
      </c>
      <c r="H36" s="172"/>
      <c r="J36" s="444"/>
      <c r="K36" s="172"/>
    </row>
    <row r="37" spans="2:11">
      <c r="B37" s="179">
        <v>16</v>
      </c>
      <c r="C37" s="180" t="s">
        <v>83</v>
      </c>
      <c r="D37" s="181">
        <v>18476</v>
      </c>
      <c r="E37" s="287">
        <v>0.48995271867612294</v>
      </c>
      <c r="F37" s="287">
        <v>0.35119219206852531</v>
      </c>
      <c r="G37" s="287">
        <v>0.41438087334873391</v>
      </c>
      <c r="H37" s="172"/>
      <c r="J37" s="444"/>
      <c r="K37" s="172"/>
    </row>
    <row r="38" spans="2:11">
      <c r="B38" s="179">
        <v>19</v>
      </c>
      <c r="C38" s="180" t="s">
        <v>84</v>
      </c>
      <c r="D38" s="181">
        <v>8924</v>
      </c>
      <c r="E38" s="287">
        <v>0.29861801551004175</v>
      </c>
      <c r="F38" s="287">
        <v>0.12777047744196232</v>
      </c>
      <c r="G38" s="287">
        <v>0.20779583663204956</v>
      </c>
      <c r="H38" s="172"/>
      <c r="J38" s="444"/>
      <c r="K38" s="172"/>
    </row>
    <row r="39" spans="2:11">
      <c r="B39" s="179">
        <v>45</v>
      </c>
      <c r="C39" s="180" t="s">
        <v>85</v>
      </c>
      <c r="D39" s="181">
        <v>39163</v>
      </c>
      <c r="E39" s="287">
        <v>0.43765993611894577</v>
      </c>
      <c r="F39" s="287">
        <v>0.239543205177008</v>
      </c>
      <c r="G39" s="287">
        <v>0.32851558567929401</v>
      </c>
      <c r="H39" s="172"/>
      <c r="J39" s="444"/>
      <c r="K39" s="172"/>
    </row>
    <row r="40" spans="2:11" s="188" customFormat="1">
      <c r="B40" s="179"/>
      <c r="C40" s="183" t="s">
        <v>80</v>
      </c>
      <c r="D40" s="184">
        <v>130524</v>
      </c>
      <c r="E40" s="288">
        <v>0.43705214738107345</v>
      </c>
      <c r="F40" s="288">
        <v>0.2647423376498107</v>
      </c>
      <c r="G40" s="288">
        <v>0.34312934254836447</v>
      </c>
      <c r="H40" s="187"/>
      <c r="J40" s="444"/>
      <c r="K40" s="187"/>
    </row>
    <row r="41" spans="2:11">
      <c r="B41" s="179">
        <v>8</v>
      </c>
      <c r="C41" s="180" t="s">
        <v>87</v>
      </c>
      <c r="D41" s="181">
        <v>180672</v>
      </c>
      <c r="E41" s="287">
        <v>0.18490224779823317</v>
      </c>
      <c r="F41" s="287">
        <v>7.7025602500878462E-2</v>
      </c>
      <c r="G41" s="287">
        <v>0.13747930262004479</v>
      </c>
      <c r="H41" s="172"/>
      <c r="J41" s="444"/>
      <c r="K41" s="172"/>
    </row>
    <row r="42" spans="2:11">
      <c r="B42" s="179">
        <v>17</v>
      </c>
      <c r="C42" s="180" t="s">
        <v>183</v>
      </c>
      <c r="D42" s="181">
        <v>26017</v>
      </c>
      <c r="E42" s="287">
        <v>0.20754716981132076</v>
      </c>
      <c r="F42" s="287">
        <v>0.10314510761038384</v>
      </c>
      <c r="G42" s="287">
        <v>0.16096740065211071</v>
      </c>
      <c r="H42" s="172"/>
      <c r="J42" s="444"/>
      <c r="K42" s="172"/>
    </row>
    <row r="43" spans="2:11">
      <c r="B43" s="179">
        <v>25</v>
      </c>
      <c r="C43" s="180" t="s">
        <v>189</v>
      </c>
      <c r="D43" s="181">
        <v>20859</v>
      </c>
      <c r="E43" s="287">
        <v>0.27212270529611177</v>
      </c>
      <c r="F43" s="287">
        <v>0.13252416756176155</v>
      </c>
      <c r="G43" s="287">
        <v>0.20748410969532394</v>
      </c>
      <c r="H43" s="172"/>
      <c r="J43" s="444"/>
      <c r="K43" s="172"/>
    </row>
    <row r="44" spans="2:11">
      <c r="B44" s="179">
        <v>43</v>
      </c>
      <c r="C44" s="180" t="s">
        <v>88</v>
      </c>
      <c r="D44" s="181">
        <v>31591</v>
      </c>
      <c r="E44" s="287">
        <v>0.24306734578381436</v>
      </c>
      <c r="F44" s="287">
        <v>0.11174688250703171</v>
      </c>
      <c r="G44" s="287">
        <v>0.18080515555962548</v>
      </c>
      <c r="H44" s="172"/>
      <c r="J44" s="444"/>
      <c r="K44" s="172"/>
    </row>
    <row r="45" spans="2:11" s="188" customFormat="1">
      <c r="B45" s="179"/>
      <c r="C45" s="183" t="s">
        <v>86</v>
      </c>
      <c r="D45" s="184">
        <v>259139</v>
      </c>
      <c r="E45" s="288">
        <v>0.19733227142795404</v>
      </c>
      <c r="F45" s="288">
        <v>8.644949166985362E-2</v>
      </c>
      <c r="G45" s="288">
        <v>0.1479896200134547</v>
      </c>
      <c r="H45" s="187"/>
      <c r="J45" s="444"/>
      <c r="K45" s="187"/>
    </row>
    <row r="46" spans="2:11">
      <c r="B46" s="179">
        <v>3</v>
      </c>
      <c r="C46" s="180" t="s">
        <v>90</v>
      </c>
      <c r="D46" s="181">
        <v>90858</v>
      </c>
      <c r="E46" s="287">
        <v>0.33298576929126061</v>
      </c>
      <c r="F46" s="287">
        <v>0.21534715164995302</v>
      </c>
      <c r="G46" s="287">
        <v>0.2768938204935194</v>
      </c>
      <c r="H46" s="172"/>
      <c r="J46" s="444"/>
      <c r="K46" s="172"/>
    </row>
    <row r="47" spans="2:11">
      <c r="B47" s="179">
        <v>12</v>
      </c>
      <c r="C47" s="180" t="s">
        <v>91</v>
      </c>
      <c r="D47" s="181">
        <v>31096</v>
      </c>
      <c r="E47" s="287">
        <v>0.30187726947719656</v>
      </c>
      <c r="F47" s="287">
        <v>0.15097079715864245</v>
      </c>
      <c r="G47" s="287">
        <v>0.23089145962963514</v>
      </c>
      <c r="H47" s="172"/>
      <c r="J47" s="444"/>
      <c r="K47" s="172"/>
    </row>
    <row r="48" spans="2:11">
      <c r="B48" s="179">
        <v>46</v>
      </c>
      <c r="C48" s="180" t="s">
        <v>92</v>
      </c>
      <c r="D48" s="181">
        <v>131857</v>
      </c>
      <c r="E48" s="287">
        <v>0.30952045594302774</v>
      </c>
      <c r="F48" s="287">
        <v>0.15921682267935103</v>
      </c>
      <c r="G48" s="287">
        <v>0.23828516078198925</v>
      </c>
      <c r="H48" s="172"/>
      <c r="J48" s="444"/>
      <c r="K48" s="172"/>
    </row>
    <row r="49" spans="2:11" s="188" customFormat="1">
      <c r="B49" s="179"/>
      <c r="C49" s="183" t="s">
        <v>89</v>
      </c>
      <c r="D49" s="184">
        <v>253811</v>
      </c>
      <c r="E49" s="288">
        <v>0.31604214294674837</v>
      </c>
      <c r="F49" s="288">
        <v>0.17635051880001826</v>
      </c>
      <c r="G49" s="288">
        <v>0.24977242958602358</v>
      </c>
      <c r="H49" s="187"/>
      <c r="J49" s="444"/>
      <c r="K49" s="187"/>
    </row>
    <row r="50" spans="2:11">
      <c r="B50" s="179">
        <v>6</v>
      </c>
      <c r="C50" s="180" t="s">
        <v>94</v>
      </c>
      <c r="D50" s="181">
        <v>58848</v>
      </c>
      <c r="E50" s="287">
        <v>0.50046278139461919</v>
      </c>
      <c r="F50" s="287">
        <v>0.37250131327932762</v>
      </c>
      <c r="G50" s="287">
        <v>0.43244196556513304</v>
      </c>
      <c r="H50" s="172"/>
      <c r="J50" s="444"/>
      <c r="K50" s="172"/>
    </row>
    <row r="51" spans="2:11">
      <c r="B51" s="179">
        <v>10</v>
      </c>
      <c r="C51" s="180" t="s">
        <v>95</v>
      </c>
      <c r="D51" s="181">
        <v>38057</v>
      </c>
      <c r="E51" s="287">
        <v>0.46145674949490739</v>
      </c>
      <c r="F51" s="287">
        <v>0.32884587546787436</v>
      </c>
      <c r="G51" s="287">
        <v>0.39491324921135645</v>
      </c>
      <c r="H51" s="172"/>
      <c r="J51" s="444"/>
      <c r="K51" s="172"/>
    </row>
    <row r="52" spans="2:11" s="188" customFormat="1">
      <c r="B52" s="179"/>
      <c r="C52" s="183" t="s">
        <v>93</v>
      </c>
      <c r="D52" s="184">
        <v>96905</v>
      </c>
      <c r="E52" s="288">
        <v>0.4837055728551487</v>
      </c>
      <c r="F52" s="288">
        <v>0.35501056381788809</v>
      </c>
      <c r="G52" s="288">
        <v>0.41688355825528822</v>
      </c>
      <c r="H52" s="187"/>
      <c r="J52" s="444"/>
      <c r="K52" s="187"/>
    </row>
    <row r="53" spans="2:11">
      <c r="B53" s="179">
        <v>15</v>
      </c>
      <c r="C53" s="180" t="s">
        <v>184</v>
      </c>
      <c r="D53" s="181">
        <v>81771</v>
      </c>
      <c r="E53" s="287">
        <v>0.34878225761437848</v>
      </c>
      <c r="F53" s="287">
        <v>0.18169203509595885</v>
      </c>
      <c r="G53" s="287">
        <v>0.27096857571750954</v>
      </c>
      <c r="H53" s="172"/>
      <c r="J53" s="444"/>
      <c r="K53" s="172"/>
    </row>
    <row r="54" spans="2:11">
      <c r="B54" s="179">
        <v>27</v>
      </c>
      <c r="C54" s="180" t="s">
        <v>97</v>
      </c>
      <c r="D54" s="181">
        <v>35550</v>
      </c>
      <c r="E54" s="287">
        <v>0.34782061764890876</v>
      </c>
      <c r="F54" s="287">
        <v>0.26299813962596691</v>
      </c>
      <c r="G54" s="287">
        <v>0.310044391728661</v>
      </c>
      <c r="H54" s="172"/>
      <c r="J54" s="444"/>
      <c r="K54" s="172"/>
    </row>
    <row r="55" spans="2:11">
      <c r="B55" s="179">
        <v>32</v>
      </c>
      <c r="C55" s="180" t="s">
        <v>185</v>
      </c>
      <c r="D55" s="181">
        <v>37334</v>
      </c>
      <c r="E55" s="287">
        <v>0.41129087426460526</v>
      </c>
      <c r="F55" s="287">
        <v>0.2752854389854742</v>
      </c>
      <c r="G55" s="287">
        <v>0.34979527972191771</v>
      </c>
      <c r="H55" s="172"/>
      <c r="J55" s="444"/>
      <c r="K55" s="172"/>
    </row>
    <row r="56" spans="2:11">
      <c r="B56" s="179">
        <v>36</v>
      </c>
      <c r="C56" s="180" t="s">
        <v>98</v>
      </c>
      <c r="D56" s="181">
        <v>62338</v>
      </c>
      <c r="E56" s="287">
        <v>0.33406071889091504</v>
      </c>
      <c r="F56" s="287">
        <v>0.16208637618365421</v>
      </c>
      <c r="G56" s="287">
        <v>0.2538822753208248</v>
      </c>
      <c r="H56" s="172"/>
      <c r="J56" s="444"/>
      <c r="K56" s="172"/>
    </row>
    <row r="57" spans="2:11" s="188" customFormat="1">
      <c r="B57" s="179"/>
      <c r="C57" s="183" t="s">
        <v>96</v>
      </c>
      <c r="D57" s="184">
        <v>216993</v>
      </c>
      <c r="E57" s="288">
        <v>0.35279893429092701</v>
      </c>
      <c r="F57" s="288">
        <v>0.19982276358977108</v>
      </c>
      <c r="G57" s="288">
        <v>0.28228420822579303</v>
      </c>
      <c r="H57" s="187"/>
      <c r="J57" s="444"/>
      <c r="K57" s="187"/>
    </row>
    <row r="58" spans="2:11" s="188" customFormat="1">
      <c r="B58" s="179">
        <v>28</v>
      </c>
      <c r="C58" s="183" t="s">
        <v>99</v>
      </c>
      <c r="D58" s="184">
        <v>174936</v>
      </c>
      <c r="E58" s="288">
        <v>0.20228971269259904</v>
      </c>
      <c r="F58" s="288">
        <v>8.1185924078692157E-2</v>
      </c>
      <c r="G58" s="288">
        <v>0.1458210729355435</v>
      </c>
      <c r="H58" s="187"/>
      <c r="J58" s="444"/>
      <c r="K58" s="187"/>
    </row>
    <row r="59" spans="2:11" s="188" customFormat="1">
      <c r="B59" s="179">
        <v>30</v>
      </c>
      <c r="C59" s="183" t="s">
        <v>100</v>
      </c>
      <c r="D59" s="184">
        <v>71222</v>
      </c>
      <c r="E59" s="288">
        <v>0.35535616554509786</v>
      </c>
      <c r="F59" s="288">
        <v>0.20292898858615313</v>
      </c>
      <c r="G59" s="288">
        <v>0.28092582220363987</v>
      </c>
      <c r="H59" s="187"/>
      <c r="J59" s="444"/>
      <c r="K59" s="187"/>
    </row>
    <row r="60" spans="2:11" s="188" customFormat="1">
      <c r="B60" s="179">
        <v>31</v>
      </c>
      <c r="C60" s="183" t="s">
        <v>101</v>
      </c>
      <c r="D60" s="184">
        <v>22279</v>
      </c>
      <c r="E60" s="288">
        <v>0.22919413200190739</v>
      </c>
      <c r="F60" s="288">
        <v>8.5436753489710748E-2</v>
      </c>
      <c r="G60" s="288">
        <v>0.15824052502983124</v>
      </c>
      <c r="H60" s="187"/>
      <c r="J60" s="444"/>
      <c r="K60" s="187"/>
    </row>
    <row r="61" spans="2:11">
      <c r="B61" s="179">
        <v>1</v>
      </c>
      <c r="C61" s="180" t="s">
        <v>186</v>
      </c>
      <c r="D61" s="181">
        <v>8217</v>
      </c>
      <c r="E61" s="287">
        <v>0.15301264567319614</v>
      </c>
      <c r="F61" s="287">
        <v>5.1644496049675644E-2</v>
      </c>
      <c r="G61" s="287">
        <v>0.10278059214229426</v>
      </c>
      <c r="H61" s="172"/>
      <c r="J61" s="444"/>
      <c r="K61" s="172"/>
    </row>
    <row r="62" spans="2:11">
      <c r="B62" s="179">
        <v>20</v>
      </c>
      <c r="C62" s="180" t="s">
        <v>187</v>
      </c>
      <c r="D62" s="181">
        <v>18589</v>
      </c>
      <c r="E62" s="287">
        <v>0.14081486776268765</v>
      </c>
      <c r="F62" s="287">
        <v>4.662293919517816E-2</v>
      </c>
      <c r="G62" s="287">
        <v>9.6624961665011985E-2</v>
      </c>
      <c r="H62" s="172"/>
      <c r="J62" s="444"/>
      <c r="K62" s="172"/>
    </row>
    <row r="63" spans="2:11">
      <c r="B63" s="179">
        <v>48</v>
      </c>
      <c r="C63" s="180" t="s">
        <v>188</v>
      </c>
      <c r="D63" s="181">
        <v>33058</v>
      </c>
      <c r="E63" s="287">
        <v>0.16293335080935842</v>
      </c>
      <c r="F63" s="287">
        <v>5.7313303400332902E-2</v>
      </c>
      <c r="G63" s="287">
        <v>0.1118422610690277</v>
      </c>
      <c r="H63" s="172"/>
      <c r="J63" s="444"/>
      <c r="K63" s="172"/>
    </row>
    <row r="64" spans="2:11" s="188" customFormat="1">
      <c r="B64" s="179">
        <v>16</v>
      </c>
      <c r="C64" s="183" t="s">
        <v>164</v>
      </c>
      <c r="D64" s="184">
        <v>59864</v>
      </c>
      <c r="E64" s="288">
        <v>0.15392123966690052</v>
      </c>
      <c r="F64" s="288">
        <v>5.2954089841273332E-2</v>
      </c>
      <c r="G64" s="288">
        <v>0.10541162549501944</v>
      </c>
      <c r="H64" s="187"/>
      <c r="J64" s="444"/>
      <c r="K64" s="187"/>
    </row>
    <row r="65" spans="2:11" s="188" customFormat="1">
      <c r="B65" s="179">
        <v>26</v>
      </c>
      <c r="C65" s="183" t="s">
        <v>160</v>
      </c>
      <c r="D65" s="184">
        <v>15274</v>
      </c>
      <c r="E65" s="288">
        <v>0.28062841530054644</v>
      </c>
      <c r="F65" s="288">
        <v>0.14271451392058421</v>
      </c>
      <c r="G65" s="288">
        <v>0.21315730713408507</v>
      </c>
      <c r="H65" s="187"/>
      <c r="J65" s="444"/>
      <c r="K65" s="187"/>
    </row>
    <row r="66" spans="2:11">
      <c r="B66" s="179">
        <v>51</v>
      </c>
      <c r="C66" s="180" t="s">
        <v>104</v>
      </c>
      <c r="D66" s="181">
        <v>2104</v>
      </c>
      <c r="E66" s="287">
        <v>0.29154898978926785</v>
      </c>
      <c r="F66" s="287">
        <v>0.1779542269967305</v>
      </c>
      <c r="G66" s="287">
        <v>0.23680360157568936</v>
      </c>
      <c r="H66" s="172"/>
      <c r="J66" s="444"/>
      <c r="K66" s="172"/>
    </row>
    <row r="67" spans="2:11">
      <c r="B67" s="179">
        <v>52</v>
      </c>
      <c r="C67" s="180" t="s">
        <v>105</v>
      </c>
      <c r="D67" s="181">
        <v>2269</v>
      </c>
      <c r="E67" s="287">
        <v>0.31727651690597497</v>
      </c>
      <c r="F67" s="287">
        <v>0.22599296128707894</v>
      </c>
      <c r="G67" s="287">
        <v>0.27350530376084858</v>
      </c>
      <c r="H67" s="172"/>
      <c r="J67" s="444"/>
      <c r="K67" s="172"/>
    </row>
    <row r="68" spans="2:11" ht="18.600000000000001" customHeight="1">
      <c r="B68" s="403"/>
      <c r="C68" s="404" t="s">
        <v>45</v>
      </c>
      <c r="D68" s="405">
        <f>'Pensiones - mínimos'!$C$14</f>
        <v>2216754</v>
      </c>
      <c r="E68" s="406">
        <f>'Pensiones - mínimos'!E14</f>
        <v>0.28299999999999997</v>
      </c>
      <c r="F68" s="406">
        <f>'Pensiones - mínimos'!G14</f>
        <v>0.158</v>
      </c>
      <c r="G68" s="406">
        <f>'Pensiones - mínimos'!H14</f>
        <v>0.223</v>
      </c>
      <c r="J68" s="172"/>
      <c r="K68" s="172"/>
    </row>
    <row r="69" spans="2:11">
      <c r="C69" s="190"/>
      <c r="D69" s="217"/>
      <c r="E69" s="223"/>
      <c r="F69" s="218"/>
      <c r="G69" s="213"/>
      <c r="H69" s="218"/>
      <c r="I69" s="213"/>
      <c r="J69" s="172"/>
      <c r="K69" s="172"/>
    </row>
    <row r="70" spans="2:11">
      <c r="F70" s="258"/>
      <c r="G70" s="258"/>
      <c r="H70" s="172"/>
      <c r="I70" s="172"/>
    </row>
    <row r="71" spans="2:11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tabSelected="1" showOutlineSymbols="0" topLeftCell="D1" zoomScaleNormal="100" workbookViewId="0">
      <pane ySplit="7" topLeftCell="A70" activePane="bottomLeft" state="frozen"/>
      <selection pane="bottomLeft" activeCell="E73" sqref="E73"/>
    </sheetView>
  </sheetViews>
  <sheetFormatPr baseColWidth="10" defaultColWidth="11.44140625" defaultRowHeight="15.6"/>
  <cols>
    <col min="1" max="1" width="2.6640625" style="143" customWidth="1"/>
    <col min="2" max="2" width="8" style="108" customWidth="1"/>
    <col min="3" max="3" width="24.6640625" style="112" customWidth="1"/>
    <col min="4" max="9" width="13.6640625" style="112" customWidth="1"/>
    <col min="10" max="10" width="1.88671875" style="143" customWidth="1"/>
    <col min="11" max="11" width="11.44140625" style="143"/>
    <col min="12" max="12" width="25.44140625" style="143" bestFit="1" customWidth="1"/>
    <col min="13" max="16384" width="11.44140625" style="143"/>
  </cols>
  <sheetData>
    <row r="1" spans="1:226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" customHeight="1">
      <c r="B2" s="526" t="s">
        <v>199</v>
      </c>
      <c r="C2" s="526"/>
      <c r="D2" s="526"/>
      <c r="E2" s="526"/>
      <c r="F2" s="526"/>
      <c r="G2" s="526"/>
      <c r="H2" s="526"/>
      <c r="I2" s="526"/>
      <c r="K2" s="9" t="s">
        <v>177</v>
      </c>
    </row>
    <row r="3" spans="1:226" s="142" customFormat="1" ht="18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">
      <c r="A5" s="318"/>
      <c r="B5" s="530" t="s">
        <v>215</v>
      </c>
      <c r="C5" s="531"/>
      <c r="D5" s="531"/>
      <c r="E5" s="531"/>
      <c r="F5" s="531"/>
      <c r="G5" s="531"/>
      <c r="H5" s="531"/>
      <c r="I5" s="532"/>
    </row>
    <row r="6" spans="1:226" ht="2.4" customHeight="1">
      <c r="A6" s="319"/>
      <c r="B6" s="533"/>
      <c r="C6" s="534"/>
      <c r="D6" s="534"/>
      <c r="E6" s="534"/>
      <c r="F6" s="534"/>
      <c r="G6" s="534"/>
      <c r="H6" s="534"/>
      <c r="I6" s="535"/>
    </row>
    <row r="7" spans="1:226" ht="52.5" customHeight="1">
      <c r="A7" s="319"/>
      <c r="B7" s="324" t="s">
        <v>166</v>
      </c>
      <c r="C7" s="325" t="s">
        <v>47</v>
      </c>
      <c r="D7" s="324" t="s">
        <v>193</v>
      </c>
      <c r="E7" s="326" t="s">
        <v>194</v>
      </c>
      <c r="F7" s="324" t="s">
        <v>195</v>
      </c>
      <c r="G7" s="324" t="s">
        <v>196</v>
      </c>
      <c r="H7" s="324" t="s">
        <v>197</v>
      </c>
      <c r="I7" s="324" t="s">
        <v>198</v>
      </c>
    </row>
    <row r="8" spans="1:226" ht="6.75" customHeight="1">
      <c r="B8" s="445"/>
      <c r="C8" s="446"/>
      <c r="D8" s="446"/>
      <c r="E8" s="447"/>
      <c r="F8" s="446"/>
      <c r="G8" s="446"/>
      <c r="H8" s="446"/>
      <c r="I8" s="446"/>
    </row>
    <row r="9" spans="1:226" s="148" customFormat="1" ht="18" customHeight="1">
      <c r="A9" s="12"/>
      <c r="B9" s="145"/>
      <c r="C9" s="146" t="s">
        <v>52</v>
      </c>
      <c r="D9" s="147">
        <v>32738</v>
      </c>
      <c r="E9" s="147">
        <v>68.829093499782346</v>
      </c>
      <c r="F9" s="147">
        <v>4588</v>
      </c>
      <c r="G9" s="147">
        <v>14313</v>
      </c>
      <c r="H9" s="147">
        <v>8382</v>
      </c>
      <c r="I9" s="147">
        <v>5455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2066</v>
      </c>
      <c r="E10" s="150">
        <v>70.31935140367861</v>
      </c>
      <c r="F10" s="150">
        <v>238</v>
      </c>
      <c r="G10" s="150">
        <v>895</v>
      </c>
      <c r="H10" s="150">
        <v>575</v>
      </c>
      <c r="I10" s="150">
        <v>358</v>
      </c>
    </row>
    <row r="11" spans="1:226" s="152" customFormat="1" ht="18" customHeight="1">
      <c r="B11" s="145">
        <v>11</v>
      </c>
      <c r="C11" s="149" t="s">
        <v>54</v>
      </c>
      <c r="D11" s="150">
        <v>3558</v>
      </c>
      <c r="E11" s="150">
        <v>69.435663293985385</v>
      </c>
      <c r="F11" s="150">
        <v>564</v>
      </c>
      <c r="G11" s="150">
        <v>1397</v>
      </c>
      <c r="H11" s="150">
        <v>899</v>
      </c>
      <c r="I11" s="150">
        <v>698</v>
      </c>
    </row>
    <row r="12" spans="1:226" s="152" customFormat="1" ht="18" customHeight="1">
      <c r="B12" s="145">
        <v>14</v>
      </c>
      <c r="C12" s="149" t="s">
        <v>55</v>
      </c>
      <c r="D12" s="150">
        <v>3880</v>
      </c>
      <c r="E12" s="150">
        <v>69.588969072164957</v>
      </c>
      <c r="F12" s="150">
        <v>469</v>
      </c>
      <c r="G12" s="150">
        <v>1700</v>
      </c>
      <c r="H12" s="150">
        <v>1056</v>
      </c>
      <c r="I12" s="150">
        <v>655</v>
      </c>
    </row>
    <row r="13" spans="1:226" s="152" customFormat="1" ht="18" customHeight="1">
      <c r="B13" s="145">
        <v>18</v>
      </c>
      <c r="C13" s="149" t="s">
        <v>56</v>
      </c>
      <c r="D13" s="150">
        <v>4420</v>
      </c>
      <c r="E13" s="150">
        <v>68.584174208144802</v>
      </c>
      <c r="F13" s="150">
        <v>636</v>
      </c>
      <c r="G13" s="150">
        <v>1864</v>
      </c>
      <c r="H13" s="150">
        <v>1145</v>
      </c>
      <c r="I13" s="150">
        <v>775</v>
      </c>
    </row>
    <row r="14" spans="1:226" s="152" customFormat="1" ht="18" customHeight="1">
      <c r="B14" s="145">
        <v>21</v>
      </c>
      <c r="C14" s="149" t="s">
        <v>57</v>
      </c>
      <c r="D14" s="150">
        <v>2101</v>
      </c>
      <c r="E14" s="150">
        <v>68.4026653974298</v>
      </c>
      <c r="F14" s="150">
        <v>280</v>
      </c>
      <c r="G14" s="150">
        <v>920</v>
      </c>
      <c r="H14" s="150">
        <v>585</v>
      </c>
      <c r="I14" s="150">
        <v>316</v>
      </c>
    </row>
    <row r="15" spans="1:226" s="152" customFormat="1" ht="18" customHeight="1">
      <c r="B15" s="145">
        <v>23</v>
      </c>
      <c r="C15" s="149" t="s">
        <v>58</v>
      </c>
      <c r="D15" s="150">
        <v>3150</v>
      </c>
      <c r="E15" s="150">
        <v>70.70575873015872</v>
      </c>
      <c r="F15" s="150">
        <v>323</v>
      </c>
      <c r="G15" s="150">
        <v>1414</v>
      </c>
      <c r="H15" s="150">
        <v>837</v>
      </c>
      <c r="I15" s="150">
        <v>576</v>
      </c>
    </row>
    <row r="16" spans="1:226" s="152" customFormat="1" ht="18" customHeight="1">
      <c r="B16" s="145">
        <v>29</v>
      </c>
      <c r="C16" s="149" t="s">
        <v>59</v>
      </c>
      <c r="D16" s="150">
        <v>5418</v>
      </c>
      <c r="E16" s="150">
        <v>66.462288667404948</v>
      </c>
      <c r="F16" s="150">
        <v>866</v>
      </c>
      <c r="G16" s="150">
        <v>2420</v>
      </c>
      <c r="H16" s="150">
        <v>1305</v>
      </c>
      <c r="I16" s="150">
        <v>827</v>
      </c>
    </row>
    <row r="17" spans="1:428" s="152" customFormat="1" ht="18" customHeight="1">
      <c r="B17" s="145">
        <v>41</v>
      </c>
      <c r="C17" s="149" t="s">
        <v>60</v>
      </c>
      <c r="D17" s="150">
        <v>8145</v>
      </c>
      <c r="E17" s="150">
        <v>67.133877225291599</v>
      </c>
      <c r="F17" s="150">
        <v>1212</v>
      </c>
      <c r="G17" s="150">
        <v>3703</v>
      </c>
      <c r="H17" s="150">
        <v>1980</v>
      </c>
      <c r="I17" s="150">
        <v>1250</v>
      </c>
    </row>
    <row r="18" spans="1:428" s="153" customFormat="1" ht="18" customHeight="1">
      <c r="A18" s="12"/>
      <c r="B18" s="145"/>
      <c r="C18" s="146" t="s">
        <v>61</v>
      </c>
      <c r="D18" s="147">
        <v>7198</v>
      </c>
      <c r="E18" s="147">
        <v>58.042746322763968</v>
      </c>
      <c r="F18" s="147">
        <v>1731</v>
      </c>
      <c r="G18" s="147">
        <v>3776</v>
      </c>
      <c r="H18" s="147">
        <v>1175</v>
      </c>
      <c r="I18" s="147">
        <v>516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1308</v>
      </c>
      <c r="E19" s="150">
        <v>57.594143730886849</v>
      </c>
      <c r="F19" s="150">
        <v>305</v>
      </c>
      <c r="G19" s="150">
        <v>697</v>
      </c>
      <c r="H19" s="150">
        <v>209</v>
      </c>
      <c r="I19" s="150">
        <v>97</v>
      </c>
    </row>
    <row r="20" spans="1:428" s="152" customFormat="1" ht="18" customHeight="1">
      <c r="B20" s="145">
        <v>40</v>
      </c>
      <c r="C20" s="149" t="s">
        <v>63</v>
      </c>
      <c r="D20" s="150">
        <v>752</v>
      </c>
      <c r="E20" s="150">
        <v>59.393005319148941</v>
      </c>
      <c r="F20" s="150">
        <v>148</v>
      </c>
      <c r="G20" s="150">
        <v>413</v>
      </c>
      <c r="H20" s="150">
        <v>141</v>
      </c>
      <c r="I20" s="150">
        <v>50</v>
      </c>
    </row>
    <row r="21" spans="1:428" s="152" customFormat="1" ht="18" customHeight="1">
      <c r="B21" s="145">
        <v>50</v>
      </c>
      <c r="C21" s="152" t="s">
        <v>64</v>
      </c>
      <c r="D21" s="154">
        <v>5138</v>
      </c>
      <c r="E21" s="154">
        <v>57.141089918256128</v>
      </c>
      <c r="F21" s="154">
        <v>1278</v>
      </c>
      <c r="G21" s="154">
        <v>2666</v>
      </c>
      <c r="H21" s="154">
        <v>825</v>
      </c>
      <c r="I21" s="154">
        <v>369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5747</v>
      </c>
      <c r="E22" s="147">
        <v>55.212771880981379</v>
      </c>
      <c r="F22" s="147">
        <v>1843</v>
      </c>
      <c r="G22" s="147">
        <v>2590</v>
      </c>
      <c r="H22" s="147">
        <v>870</v>
      </c>
      <c r="I22" s="147">
        <v>444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3077</v>
      </c>
      <c r="E23" s="147">
        <v>59.790165745856349</v>
      </c>
      <c r="F23" s="147">
        <v>677</v>
      </c>
      <c r="G23" s="147">
        <v>1536</v>
      </c>
      <c r="H23" s="147">
        <v>598</v>
      </c>
      <c r="I23" s="147">
        <v>266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6717</v>
      </c>
      <c r="E24" s="147">
        <v>65.693961711386521</v>
      </c>
      <c r="F24" s="147">
        <v>1347</v>
      </c>
      <c r="G24" s="147">
        <v>2772</v>
      </c>
      <c r="H24" s="147">
        <v>1470</v>
      </c>
      <c r="I24" s="147">
        <v>1128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3424</v>
      </c>
      <c r="E25" s="150">
        <v>66.600978387850461</v>
      </c>
      <c r="F25" s="150">
        <v>690</v>
      </c>
      <c r="G25" s="150">
        <v>1346</v>
      </c>
      <c r="H25" s="150">
        <v>759</v>
      </c>
      <c r="I25" s="150">
        <v>629</v>
      </c>
    </row>
    <row r="26" spans="1:428" s="152" customFormat="1" ht="18" customHeight="1">
      <c r="B26" s="145">
        <v>38</v>
      </c>
      <c r="C26" s="149" t="s">
        <v>68</v>
      </c>
      <c r="D26" s="150">
        <v>3293</v>
      </c>
      <c r="E26" s="150">
        <v>64.786945034922567</v>
      </c>
      <c r="F26" s="150">
        <v>657</v>
      </c>
      <c r="G26" s="150">
        <v>1426</v>
      </c>
      <c r="H26" s="150">
        <v>711</v>
      </c>
      <c r="I26" s="150">
        <v>499</v>
      </c>
    </row>
    <row r="27" spans="1:428" s="152" customFormat="1" ht="18" customHeight="1">
      <c r="B27" s="145">
        <v>39</v>
      </c>
      <c r="C27" s="146" t="s">
        <v>69</v>
      </c>
      <c r="D27" s="147">
        <v>2355</v>
      </c>
      <c r="E27" s="147">
        <v>60.4376050955414</v>
      </c>
      <c r="F27" s="147">
        <v>584</v>
      </c>
      <c r="G27" s="147">
        <v>1064</v>
      </c>
      <c r="H27" s="147">
        <v>437</v>
      </c>
      <c r="I27" s="147">
        <v>270</v>
      </c>
    </row>
    <row r="28" spans="1:428" s="148" customFormat="1" ht="18" customHeight="1">
      <c r="A28" s="12"/>
      <c r="B28" s="145"/>
      <c r="C28" s="146" t="s">
        <v>70</v>
      </c>
      <c r="D28" s="147">
        <v>13386</v>
      </c>
      <c r="E28" s="147">
        <v>62.633083623900475</v>
      </c>
      <c r="F28" s="147">
        <v>2893</v>
      </c>
      <c r="G28" s="147">
        <v>6235</v>
      </c>
      <c r="H28" s="147">
        <v>2611</v>
      </c>
      <c r="I28" s="147">
        <v>1647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867</v>
      </c>
      <c r="E29" s="150">
        <v>64.799284890426762</v>
      </c>
      <c r="F29" s="150">
        <v>160</v>
      </c>
      <c r="G29" s="150">
        <v>373</v>
      </c>
      <c r="H29" s="150">
        <v>221</v>
      </c>
      <c r="I29" s="150">
        <v>113</v>
      </c>
    </row>
    <row r="30" spans="1:428" s="152" customFormat="1" ht="18" customHeight="1">
      <c r="B30" s="145">
        <v>9</v>
      </c>
      <c r="C30" s="149" t="s">
        <v>72</v>
      </c>
      <c r="D30" s="150">
        <v>2001</v>
      </c>
      <c r="E30" s="150">
        <v>61.488445777111437</v>
      </c>
      <c r="F30" s="150">
        <v>420</v>
      </c>
      <c r="G30" s="150">
        <v>978</v>
      </c>
      <c r="H30" s="150">
        <v>354</v>
      </c>
      <c r="I30" s="150">
        <v>249</v>
      </c>
    </row>
    <row r="31" spans="1:428" s="152" customFormat="1" ht="18" customHeight="1">
      <c r="B31" s="145">
        <v>24</v>
      </c>
      <c r="C31" s="149" t="s">
        <v>73</v>
      </c>
      <c r="D31" s="150">
        <v>2834</v>
      </c>
      <c r="E31" s="150">
        <v>59.697268877911092</v>
      </c>
      <c r="F31" s="150">
        <v>721</v>
      </c>
      <c r="G31" s="150">
        <v>1266</v>
      </c>
      <c r="H31" s="150">
        <v>528</v>
      </c>
      <c r="I31" s="150">
        <v>319</v>
      </c>
    </row>
    <row r="32" spans="1:428" s="152" customFormat="1" ht="18" customHeight="1">
      <c r="B32" s="145">
        <v>34</v>
      </c>
      <c r="C32" s="152" t="s">
        <v>74</v>
      </c>
      <c r="D32" s="154">
        <v>971</v>
      </c>
      <c r="E32" s="154">
        <v>63.000731204943364</v>
      </c>
      <c r="F32" s="154">
        <v>206</v>
      </c>
      <c r="G32" s="154">
        <v>439</v>
      </c>
      <c r="H32" s="154">
        <v>196</v>
      </c>
      <c r="I32" s="154">
        <v>130</v>
      </c>
    </row>
    <row r="33" spans="1:226" s="152" customFormat="1" ht="18" customHeight="1">
      <c r="B33" s="145">
        <v>37</v>
      </c>
      <c r="C33" s="152" t="s">
        <v>75</v>
      </c>
      <c r="D33" s="154">
        <v>1664</v>
      </c>
      <c r="E33" s="154">
        <v>61.619344951923075</v>
      </c>
      <c r="F33" s="154">
        <v>375</v>
      </c>
      <c r="G33" s="154">
        <v>766</v>
      </c>
      <c r="H33" s="154">
        <v>317</v>
      </c>
      <c r="I33" s="154">
        <v>206</v>
      </c>
    </row>
    <row r="34" spans="1:226" s="152" customFormat="1" ht="18" customHeight="1">
      <c r="B34" s="145">
        <v>40</v>
      </c>
      <c r="C34" s="149" t="s">
        <v>76</v>
      </c>
      <c r="D34" s="150">
        <v>871</v>
      </c>
      <c r="E34" s="150">
        <v>65.916865671641773</v>
      </c>
      <c r="F34" s="150">
        <v>130</v>
      </c>
      <c r="G34" s="150">
        <v>409</v>
      </c>
      <c r="H34" s="150">
        <v>203</v>
      </c>
      <c r="I34" s="150">
        <v>129</v>
      </c>
    </row>
    <row r="35" spans="1:226" s="152" customFormat="1" ht="18" customHeight="1">
      <c r="B35" s="145">
        <v>42</v>
      </c>
      <c r="C35" s="149" t="s">
        <v>77</v>
      </c>
      <c r="D35" s="150">
        <v>520</v>
      </c>
      <c r="E35" s="150">
        <v>63.780980769230773</v>
      </c>
      <c r="F35" s="150">
        <v>90</v>
      </c>
      <c r="G35" s="150">
        <v>254</v>
      </c>
      <c r="H35" s="150">
        <v>112</v>
      </c>
      <c r="I35" s="150">
        <v>64</v>
      </c>
    </row>
    <row r="36" spans="1:226" s="152" customFormat="1" ht="18" customHeight="1">
      <c r="B36" s="145">
        <v>47</v>
      </c>
      <c r="C36" s="149" t="s">
        <v>78</v>
      </c>
      <c r="D36" s="150">
        <v>2598</v>
      </c>
      <c r="E36" s="150">
        <v>61.313764434180143</v>
      </c>
      <c r="F36" s="150">
        <v>566</v>
      </c>
      <c r="G36" s="150">
        <v>1252</v>
      </c>
      <c r="H36" s="150">
        <v>483</v>
      </c>
      <c r="I36" s="150">
        <v>297</v>
      </c>
    </row>
    <row r="37" spans="1:226" s="152" customFormat="1" ht="18" customHeight="1">
      <c r="B37" s="145">
        <v>49</v>
      </c>
      <c r="C37" s="149" t="s">
        <v>79</v>
      </c>
      <c r="D37" s="150">
        <v>1060</v>
      </c>
      <c r="E37" s="150">
        <v>62.081066037735845</v>
      </c>
      <c r="F37" s="150">
        <v>225</v>
      </c>
      <c r="G37" s="150">
        <v>498</v>
      </c>
      <c r="H37" s="150">
        <v>197</v>
      </c>
      <c r="I37" s="150">
        <v>140</v>
      </c>
    </row>
    <row r="38" spans="1:226" s="148" customFormat="1" ht="18" customHeight="1">
      <c r="A38" s="12"/>
      <c r="B38" s="145"/>
      <c r="C38" s="146" t="s">
        <v>80</v>
      </c>
      <c r="D38" s="147">
        <v>7841</v>
      </c>
      <c r="E38" s="147">
        <v>66.759783529474319</v>
      </c>
      <c r="F38" s="147">
        <v>1203</v>
      </c>
      <c r="G38" s="147">
        <v>3456</v>
      </c>
      <c r="H38" s="147">
        <v>1968</v>
      </c>
      <c r="I38" s="147">
        <v>1214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1774</v>
      </c>
      <c r="E39" s="150">
        <v>67.852514092446455</v>
      </c>
      <c r="F39" s="150">
        <v>277</v>
      </c>
      <c r="G39" s="150">
        <v>751</v>
      </c>
      <c r="H39" s="150">
        <v>449</v>
      </c>
      <c r="I39" s="150">
        <v>297</v>
      </c>
    </row>
    <row r="40" spans="1:226" s="152" customFormat="1" ht="18" customHeight="1">
      <c r="B40" s="145">
        <v>13</v>
      </c>
      <c r="C40" s="149" t="s">
        <v>82</v>
      </c>
      <c r="D40" s="150">
        <v>1974</v>
      </c>
      <c r="E40" s="150">
        <v>68.947132725430606</v>
      </c>
      <c r="F40" s="150">
        <v>289</v>
      </c>
      <c r="G40" s="150">
        <v>823</v>
      </c>
      <c r="H40" s="150">
        <v>509</v>
      </c>
      <c r="I40" s="150">
        <v>353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837</v>
      </c>
      <c r="E41" s="150">
        <v>66.032258064516128</v>
      </c>
      <c r="F41" s="150">
        <v>130</v>
      </c>
      <c r="G41" s="150">
        <v>388</v>
      </c>
      <c r="H41" s="150">
        <v>207</v>
      </c>
      <c r="I41" s="150">
        <v>112</v>
      </c>
    </row>
    <row r="42" spans="1:226" s="152" customFormat="1" ht="18" customHeight="1">
      <c r="B42" s="145">
        <v>19</v>
      </c>
      <c r="C42" s="152" t="s">
        <v>84</v>
      </c>
      <c r="D42" s="154">
        <v>832</v>
      </c>
      <c r="E42" s="154">
        <v>64.240709134615386</v>
      </c>
      <c r="F42" s="154">
        <v>142</v>
      </c>
      <c r="G42" s="154">
        <v>406</v>
      </c>
      <c r="H42" s="154">
        <v>176</v>
      </c>
      <c r="I42" s="154">
        <v>108</v>
      </c>
    </row>
    <row r="43" spans="1:226" s="152" customFormat="1" ht="18" customHeight="1">
      <c r="B43" s="145">
        <v>45</v>
      </c>
      <c r="C43" s="149" t="s">
        <v>85</v>
      </c>
      <c r="D43" s="150">
        <v>2424</v>
      </c>
      <c r="E43" s="150">
        <v>66.726303630363034</v>
      </c>
      <c r="F43" s="150">
        <v>365</v>
      </c>
      <c r="G43" s="150">
        <v>1088</v>
      </c>
      <c r="H43" s="150">
        <v>627</v>
      </c>
      <c r="I43" s="150">
        <v>344</v>
      </c>
    </row>
    <row r="44" spans="1:226" s="148" customFormat="1" ht="18" customHeight="1">
      <c r="A44" s="12"/>
      <c r="B44" s="145"/>
      <c r="C44" s="146" t="s">
        <v>86</v>
      </c>
      <c r="D44" s="147">
        <v>27521</v>
      </c>
      <c r="E44" s="147">
        <v>58.451226073201731</v>
      </c>
      <c r="F44" s="147">
        <v>6296</v>
      </c>
      <c r="G44" s="147">
        <v>14358</v>
      </c>
      <c r="H44" s="147">
        <v>4722</v>
      </c>
      <c r="I44" s="147">
        <v>2145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20034</v>
      </c>
      <c r="E45" s="154">
        <v>58.423068283917338</v>
      </c>
      <c r="F45" s="154">
        <v>4588</v>
      </c>
      <c r="G45" s="154">
        <v>10515</v>
      </c>
      <c r="H45" s="154">
        <v>3365</v>
      </c>
      <c r="I45" s="154">
        <v>1566</v>
      </c>
    </row>
    <row r="46" spans="1:226" s="152" customFormat="1" ht="18" customHeight="1">
      <c r="B46" s="145">
        <v>17</v>
      </c>
      <c r="C46" s="152" t="s">
        <v>183</v>
      </c>
      <c r="D46" s="154">
        <v>2216</v>
      </c>
      <c r="E46" s="154">
        <v>58.105514440433218</v>
      </c>
      <c r="F46" s="154">
        <v>543</v>
      </c>
      <c r="G46" s="154">
        <v>1100</v>
      </c>
      <c r="H46" s="154">
        <v>399</v>
      </c>
      <c r="I46" s="154">
        <v>174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2234</v>
      </c>
      <c r="E47" s="150">
        <v>57.683061772605193</v>
      </c>
      <c r="F47" s="150">
        <v>547</v>
      </c>
      <c r="G47" s="150">
        <v>1124</v>
      </c>
      <c r="H47" s="150">
        <v>396</v>
      </c>
      <c r="I47" s="150">
        <v>167</v>
      </c>
      <c r="L47" s="413"/>
    </row>
    <row r="48" spans="1:226" s="152" customFormat="1" ht="18" customHeight="1">
      <c r="B48" s="145">
        <v>43</v>
      </c>
      <c r="C48" s="152" t="s">
        <v>88</v>
      </c>
      <c r="D48" s="154">
        <v>3037</v>
      </c>
      <c r="E48" s="154">
        <v>59.593259795851161</v>
      </c>
      <c r="F48" s="154">
        <v>618</v>
      </c>
      <c r="G48" s="154">
        <v>1619</v>
      </c>
      <c r="H48" s="154">
        <v>562</v>
      </c>
      <c r="I48" s="154">
        <v>238</v>
      </c>
    </row>
    <row r="49" spans="1:226" s="148" customFormat="1" ht="18" customHeight="1">
      <c r="A49" s="12"/>
      <c r="B49" s="145"/>
      <c r="C49" s="146" t="s">
        <v>89</v>
      </c>
      <c r="D49" s="147">
        <v>20974</v>
      </c>
      <c r="E49" s="147">
        <v>60.508369738208273</v>
      </c>
      <c r="F49" s="147">
        <v>4233</v>
      </c>
      <c r="G49" s="147">
        <v>10610</v>
      </c>
      <c r="H49" s="147">
        <v>4112</v>
      </c>
      <c r="I49" s="147">
        <v>2019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7157</v>
      </c>
      <c r="E50" s="154">
        <v>62.770050300405195</v>
      </c>
      <c r="F50" s="154">
        <v>1326</v>
      </c>
      <c r="G50" s="154">
        <v>3449</v>
      </c>
      <c r="H50" s="154">
        <v>1564</v>
      </c>
      <c r="I50" s="154">
        <v>818</v>
      </c>
    </row>
    <row r="51" spans="1:226" s="152" customFormat="1" ht="18" customHeight="1">
      <c r="B51" s="145">
        <v>12</v>
      </c>
      <c r="C51" s="152" t="s">
        <v>91</v>
      </c>
      <c r="D51" s="154">
        <v>3045</v>
      </c>
      <c r="E51" s="154">
        <v>58.859996715927764</v>
      </c>
      <c r="F51" s="154">
        <v>618</v>
      </c>
      <c r="G51" s="154">
        <v>1679</v>
      </c>
      <c r="H51" s="154">
        <v>522</v>
      </c>
      <c r="I51" s="154">
        <v>226</v>
      </c>
    </row>
    <row r="52" spans="1:226" s="152" customFormat="1" ht="18" customHeight="1">
      <c r="B52" s="145">
        <v>46</v>
      </c>
      <c r="C52" s="152" t="s">
        <v>92</v>
      </c>
      <c r="D52" s="154">
        <v>10772</v>
      </c>
      <c r="E52" s="154">
        <v>59.895062198291868</v>
      </c>
      <c r="F52" s="154">
        <v>2289</v>
      </c>
      <c r="G52" s="154">
        <v>5482</v>
      </c>
      <c r="H52" s="154">
        <v>2026</v>
      </c>
      <c r="I52" s="154">
        <v>975</v>
      </c>
    </row>
    <row r="53" spans="1:226" s="148" customFormat="1" ht="18" customHeight="1">
      <c r="A53" s="12"/>
      <c r="B53" s="145"/>
      <c r="C53" s="146" t="s">
        <v>93</v>
      </c>
      <c r="D53" s="147">
        <v>5416</v>
      </c>
      <c r="E53" s="147">
        <v>66.82255424851985</v>
      </c>
      <c r="F53" s="147">
        <v>840</v>
      </c>
      <c r="G53" s="147">
        <v>2424</v>
      </c>
      <c r="H53" s="147">
        <v>1288</v>
      </c>
      <c r="I53" s="147">
        <v>864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3151</v>
      </c>
      <c r="E54" s="154">
        <v>67.390552205649001</v>
      </c>
      <c r="F54" s="154">
        <v>496</v>
      </c>
      <c r="G54" s="154">
        <v>1362</v>
      </c>
      <c r="H54" s="154">
        <v>784</v>
      </c>
      <c r="I54" s="154">
        <v>509</v>
      </c>
    </row>
    <row r="55" spans="1:226" s="152" customFormat="1" ht="18" customHeight="1">
      <c r="B55" s="145">
        <v>10</v>
      </c>
      <c r="C55" s="149" t="s">
        <v>95</v>
      </c>
      <c r="D55" s="150">
        <v>2265</v>
      </c>
      <c r="E55" s="150">
        <v>66.254556291390713</v>
      </c>
      <c r="F55" s="150">
        <v>344</v>
      </c>
      <c r="G55" s="150">
        <v>1062</v>
      </c>
      <c r="H55" s="150">
        <v>504</v>
      </c>
      <c r="I55" s="150">
        <v>355</v>
      </c>
    </row>
    <row r="56" spans="1:226" s="148" customFormat="1" ht="18" customHeight="1">
      <c r="A56" s="12"/>
      <c r="B56" s="145"/>
      <c r="C56" s="146" t="s">
        <v>96</v>
      </c>
      <c r="D56" s="147">
        <v>14536</v>
      </c>
      <c r="E56" s="147">
        <v>55.347996874476223</v>
      </c>
      <c r="F56" s="147">
        <v>4257</v>
      </c>
      <c r="G56" s="147">
        <v>6541</v>
      </c>
      <c r="H56" s="147">
        <v>2499</v>
      </c>
      <c r="I56" s="147">
        <v>1239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4313</v>
      </c>
      <c r="E57" s="158">
        <v>54.73205193600743</v>
      </c>
      <c r="F57" s="158">
        <v>1326</v>
      </c>
      <c r="G57" s="158">
        <v>1958</v>
      </c>
      <c r="H57" s="158">
        <v>700</v>
      </c>
      <c r="I57" s="158">
        <v>329</v>
      </c>
    </row>
    <row r="58" spans="1:226" s="152" customFormat="1" ht="18" customHeight="1">
      <c r="B58" s="145">
        <v>27</v>
      </c>
      <c r="C58" s="157" t="s">
        <v>97</v>
      </c>
      <c r="D58" s="158">
        <v>2439</v>
      </c>
      <c r="E58" s="158">
        <v>54.140590405904057</v>
      </c>
      <c r="F58" s="158">
        <v>845</v>
      </c>
      <c r="G58" s="158">
        <v>1042</v>
      </c>
      <c r="H58" s="158">
        <v>369</v>
      </c>
      <c r="I58" s="158">
        <v>183</v>
      </c>
    </row>
    <row r="59" spans="1:226" s="152" customFormat="1" ht="18" customHeight="1">
      <c r="B59" s="159">
        <v>32</v>
      </c>
      <c r="C59" s="157" t="s">
        <v>185</v>
      </c>
      <c r="D59" s="158">
        <v>2100</v>
      </c>
      <c r="E59" s="158">
        <v>53.388704761904755</v>
      </c>
      <c r="F59" s="158">
        <v>684</v>
      </c>
      <c r="G59" s="158">
        <v>953</v>
      </c>
      <c r="H59" s="158">
        <v>305</v>
      </c>
      <c r="I59" s="158">
        <v>158</v>
      </c>
    </row>
    <row r="60" spans="1:226" s="152" customFormat="1" ht="18" customHeight="1">
      <c r="B60" s="159">
        <v>36</v>
      </c>
      <c r="C60" s="161" t="s">
        <v>98</v>
      </c>
      <c r="D60" s="158">
        <v>5684</v>
      </c>
      <c r="E60" s="158">
        <v>59.130640394088658</v>
      </c>
      <c r="F60" s="158">
        <v>1402</v>
      </c>
      <c r="G60" s="158">
        <v>2588</v>
      </c>
      <c r="H60" s="158">
        <v>1125</v>
      </c>
      <c r="I60" s="158">
        <v>569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20587</v>
      </c>
      <c r="E61" s="163">
        <v>60.977023364258997</v>
      </c>
      <c r="F61" s="163">
        <v>4193</v>
      </c>
      <c r="G61" s="163">
        <v>10371</v>
      </c>
      <c r="H61" s="163">
        <v>4069</v>
      </c>
      <c r="I61" s="163">
        <v>1954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5265</v>
      </c>
      <c r="E62" s="163">
        <v>69.713204178537509</v>
      </c>
      <c r="F62" s="163">
        <v>718</v>
      </c>
      <c r="G62" s="163">
        <v>2173</v>
      </c>
      <c r="H62" s="163">
        <v>1393</v>
      </c>
      <c r="I62" s="163">
        <v>981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2867</v>
      </c>
      <c r="E63" s="163">
        <v>61.631977677014305</v>
      </c>
      <c r="F63" s="163">
        <v>615</v>
      </c>
      <c r="G63" s="163">
        <v>1377</v>
      </c>
      <c r="H63" s="163">
        <v>524</v>
      </c>
      <c r="I63" s="163">
        <v>351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11267</v>
      </c>
      <c r="E64" s="147">
        <v>58.029851524546196</v>
      </c>
      <c r="F64" s="147">
        <v>2852</v>
      </c>
      <c r="G64" s="147">
        <v>5691</v>
      </c>
      <c r="H64" s="147">
        <v>1810</v>
      </c>
      <c r="I64" s="147">
        <v>914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1640</v>
      </c>
      <c r="E65" s="150">
        <v>57.895371951219502</v>
      </c>
      <c r="F65" s="150">
        <v>392</v>
      </c>
      <c r="G65" s="150">
        <v>863</v>
      </c>
      <c r="H65" s="150">
        <v>260</v>
      </c>
      <c r="I65" s="150">
        <v>125</v>
      </c>
    </row>
    <row r="66" spans="1:226" s="152" customFormat="1" ht="18" customHeight="1">
      <c r="B66" s="145">
        <v>20</v>
      </c>
      <c r="C66" s="164" t="s">
        <v>187</v>
      </c>
      <c r="D66" s="150">
        <v>2902</v>
      </c>
      <c r="E66" s="150">
        <v>59.108673328738796</v>
      </c>
      <c r="F66" s="150">
        <v>665</v>
      </c>
      <c r="G66" s="150">
        <v>1471</v>
      </c>
      <c r="H66" s="150">
        <v>518</v>
      </c>
      <c r="I66" s="150">
        <v>248</v>
      </c>
    </row>
    <row r="67" spans="1:226" s="152" customFormat="1" ht="18" customHeight="1">
      <c r="B67" s="145">
        <v>48</v>
      </c>
      <c r="C67" s="164" t="s">
        <v>188</v>
      </c>
      <c r="D67" s="150">
        <v>6725</v>
      </c>
      <c r="E67" s="150">
        <v>57.08550929368031</v>
      </c>
      <c r="F67" s="150">
        <v>1795</v>
      </c>
      <c r="G67" s="150">
        <v>3357</v>
      </c>
      <c r="H67" s="150">
        <v>1032</v>
      </c>
      <c r="I67" s="150">
        <v>541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1694</v>
      </c>
      <c r="E68" s="147">
        <v>57.864155844155846</v>
      </c>
      <c r="F68" s="147">
        <v>414</v>
      </c>
      <c r="G68" s="147">
        <v>855</v>
      </c>
      <c r="H68" s="147">
        <v>301</v>
      </c>
      <c r="I68" s="147">
        <v>124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225</v>
      </c>
      <c r="E69" s="150">
        <v>69.813333333333333</v>
      </c>
      <c r="F69" s="150">
        <v>35</v>
      </c>
      <c r="G69" s="150">
        <v>85</v>
      </c>
      <c r="H69" s="150">
        <v>62</v>
      </c>
      <c r="I69" s="150">
        <v>43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59</v>
      </c>
      <c r="E70" s="150">
        <v>73.016949152542367</v>
      </c>
      <c r="F70" s="150">
        <v>6</v>
      </c>
      <c r="G70" s="150">
        <v>25</v>
      </c>
      <c r="H70" s="150">
        <v>15</v>
      </c>
      <c r="I70" s="150">
        <v>13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398" t="s">
        <v>45</v>
      </c>
      <c r="D71" s="396">
        <v>189470</v>
      </c>
      <c r="E71" s="397">
        <v>61.862425977727355</v>
      </c>
      <c r="F71" s="396">
        <v>39325</v>
      </c>
      <c r="G71" s="396">
        <v>90252</v>
      </c>
      <c r="H71" s="396">
        <v>38306</v>
      </c>
      <c r="I71" s="396">
        <v>21587</v>
      </c>
    </row>
    <row r="72" spans="1:226" ht="18" customHeight="1">
      <c r="B72" s="165"/>
      <c r="D72" s="124"/>
      <c r="E72" s="166"/>
      <c r="F72" s="166"/>
      <c r="G72" s="167"/>
      <c r="H72" s="166"/>
      <c r="I72" s="166"/>
    </row>
    <row r="73" spans="1:226" ht="18" customHeight="1">
      <c r="B73" s="327"/>
      <c r="C73" s="328"/>
      <c r="D73" s="329"/>
      <c r="E73" s="330"/>
      <c r="F73" s="328">
        <f>F71*100/D71</f>
        <v>20.755264685702222</v>
      </c>
      <c r="G73" s="331">
        <f>G71*100/D71</f>
        <v>47.633926215231966</v>
      </c>
      <c r="H73" s="166"/>
      <c r="I73" s="166"/>
      <c r="L73" s="143">
        <f>I71*100/D71</f>
        <v>11.393360426452736</v>
      </c>
    </row>
    <row r="74" spans="1:226" ht="18" customHeight="1">
      <c r="B74" s="327"/>
      <c r="C74" s="514" t="s">
        <v>200</v>
      </c>
      <c r="D74" s="448" t="s">
        <v>4</v>
      </c>
      <c r="E74" s="448" t="s">
        <v>3</v>
      </c>
      <c r="F74" s="448" t="s">
        <v>201</v>
      </c>
      <c r="G74" s="328"/>
      <c r="H74" s="112">
        <f>H71*100/D71</f>
        <v>20.217448672613077</v>
      </c>
      <c r="I74" s="166"/>
    </row>
    <row r="75" spans="1:226" ht="18" customHeight="1">
      <c r="B75" s="332"/>
      <c r="C75" s="514"/>
      <c r="D75" s="400">
        <v>177898</v>
      </c>
      <c r="E75" s="400">
        <v>11572</v>
      </c>
      <c r="F75" s="400">
        <f>SUM(D75:E75)</f>
        <v>189470</v>
      </c>
      <c r="G75" s="328"/>
    </row>
    <row r="76" spans="1:226" ht="18" customHeight="1">
      <c r="B76" s="332"/>
      <c r="C76" s="472"/>
      <c r="D76" s="473"/>
      <c r="E76" s="472"/>
      <c r="F76" s="472"/>
      <c r="G76" s="328"/>
    </row>
    <row r="77" spans="1:226" ht="18" customHeight="1">
      <c r="B77" s="470"/>
      <c r="C77" s="304"/>
      <c r="D77" s="306"/>
      <c r="E77" s="474"/>
      <c r="F77" s="304"/>
      <c r="G77" s="471"/>
    </row>
    <row r="78" spans="1:226" ht="18" customHeight="1">
      <c r="B78" s="136"/>
      <c r="C78" s="304"/>
      <c r="D78" s="536">
        <f>D75*100/F75</f>
        <v>93.892436797382175</v>
      </c>
      <c r="E78" s="306"/>
      <c r="F78" s="306"/>
      <c r="G78" s="304"/>
    </row>
    <row r="79" spans="1:226" ht="18" customHeight="1">
      <c r="B79" s="136"/>
      <c r="C79" s="304"/>
      <c r="D79" s="306"/>
      <c r="E79" s="306"/>
      <c r="F79" s="306"/>
      <c r="G79" s="304"/>
      <c r="H79" s="304"/>
    </row>
    <row r="80" spans="1:226" ht="18" customHeight="1">
      <c r="B80" s="136"/>
      <c r="C80" s="304"/>
      <c r="D80" s="308"/>
      <c r="E80" s="304"/>
      <c r="F80" s="304"/>
      <c r="G80" s="304"/>
      <c r="H80" s="304"/>
    </row>
    <row r="81" spans="1:428" ht="18" customHeight="1">
      <c r="B81" s="136"/>
      <c r="C81" s="304"/>
      <c r="D81" s="308"/>
      <c r="E81" s="306"/>
      <c r="F81" s="306"/>
      <c r="G81" s="304"/>
      <c r="H81" s="304"/>
    </row>
    <row r="82" spans="1:428" ht="18" customHeight="1">
      <c r="B82" s="307"/>
      <c r="C82" s="304"/>
      <c r="D82" s="308"/>
      <c r="E82" s="304"/>
      <c r="F82" s="304"/>
      <c r="G82" s="304"/>
      <c r="H82" s="304"/>
      <c r="I82" s="304"/>
    </row>
    <row r="83" spans="1:428" ht="18" customHeight="1">
      <c r="B83" s="307"/>
      <c r="C83" s="304"/>
      <c r="D83" s="308"/>
      <c r="E83" s="304"/>
      <c r="F83" s="304"/>
      <c r="G83" s="304"/>
      <c r="H83" s="304"/>
      <c r="I83" s="304"/>
    </row>
    <row r="84" spans="1:428" ht="18" customHeight="1">
      <c r="B84" s="307"/>
      <c r="C84" s="528"/>
      <c r="D84" s="528"/>
      <c r="E84" s="528"/>
      <c r="F84" s="528"/>
      <c r="G84" s="528"/>
      <c r="H84" s="528"/>
      <c r="I84" s="304"/>
    </row>
    <row r="85" spans="1:428" ht="18" customHeight="1">
      <c r="B85" s="307"/>
      <c r="C85" s="528"/>
      <c r="D85" s="528"/>
      <c r="E85" s="528"/>
      <c r="F85" s="305"/>
      <c r="G85" s="305"/>
      <c r="H85" s="305"/>
      <c r="I85" s="304"/>
    </row>
    <row r="86" spans="1:428" ht="18" customHeight="1">
      <c r="B86" s="307"/>
      <c r="C86" s="529"/>
      <c r="D86" s="529"/>
      <c r="E86" s="529"/>
      <c r="F86" s="309"/>
      <c r="G86" s="309"/>
      <c r="H86" s="309"/>
      <c r="I86" s="304"/>
    </row>
    <row r="87" spans="1:428" ht="18" customHeight="1">
      <c r="B87" s="307"/>
      <c r="C87" s="529"/>
      <c r="D87" s="529"/>
      <c r="E87" s="529"/>
      <c r="F87" s="309"/>
      <c r="G87" s="309"/>
      <c r="H87" s="309"/>
      <c r="I87" s="304"/>
    </row>
    <row r="88" spans="1:428" ht="18" customHeight="1">
      <c r="B88" s="307"/>
      <c r="C88" s="529"/>
      <c r="D88" s="529"/>
      <c r="E88" s="529"/>
      <c r="F88" s="309"/>
      <c r="G88" s="309"/>
      <c r="H88" s="309"/>
      <c r="I88" s="304"/>
    </row>
    <row r="89" spans="1:428" s="112" customFormat="1">
      <c r="A89" s="143"/>
      <c r="B89" s="307"/>
      <c r="C89" s="529"/>
      <c r="D89" s="529"/>
      <c r="E89" s="529"/>
      <c r="F89" s="309"/>
      <c r="G89" s="309"/>
      <c r="H89" s="309"/>
      <c r="I89" s="304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7"/>
      <c r="C90" s="529"/>
      <c r="D90" s="529"/>
      <c r="E90" s="529"/>
      <c r="F90" s="309"/>
      <c r="G90" s="309"/>
      <c r="H90" s="309"/>
      <c r="I90" s="304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7"/>
      <c r="C91" s="527"/>
      <c r="D91" s="527"/>
      <c r="E91" s="527"/>
      <c r="F91" s="306"/>
      <c r="G91" s="306"/>
      <c r="H91" s="306"/>
      <c r="I91" s="304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7"/>
      <c r="C92" s="304"/>
      <c r="D92" s="308"/>
      <c r="E92" s="304"/>
      <c r="F92" s="304"/>
      <c r="G92" s="304"/>
      <c r="H92" s="304"/>
      <c r="I92" s="304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7"/>
      <c r="C93" s="304"/>
      <c r="D93" s="308"/>
      <c r="E93" s="304"/>
      <c r="F93" s="304"/>
      <c r="G93" s="304"/>
      <c r="H93" s="304"/>
      <c r="I93" s="304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Q29" sqref="Q29"/>
    </sheetView>
  </sheetViews>
  <sheetFormatPr baseColWidth="10" defaultColWidth="11.44140625" defaultRowHeight="13.8"/>
  <cols>
    <col min="1" max="1" width="3.33203125" style="21" customWidth="1"/>
    <col min="2" max="3" width="11.44140625" style="21"/>
    <col min="4" max="4" width="11.44140625" style="21" customWidth="1"/>
    <col min="5" max="16384" width="11.44140625" style="21"/>
  </cols>
  <sheetData>
    <row r="3" spans="1:10">
      <c r="C3" s="22"/>
    </row>
    <row r="6" spans="1:10" ht="35.25" customHeight="1">
      <c r="J6" s="9"/>
    </row>
    <row r="7" spans="1:10" ht="18">
      <c r="B7" s="475" t="s">
        <v>165</v>
      </c>
      <c r="C7" s="475"/>
      <c r="D7" s="475"/>
      <c r="E7" s="475"/>
      <c r="F7" s="475"/>
      <c r="G7" s="475"/>
      <c r="H7" s="475"/>
      <c r="I7" s="475"/>
    </row>
    <row r="8" spans="1:10" ht="24.9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192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>
      <selection activeCell="Q29" sqref="Q29"/>
    </sheetView>
  </sheetViews>
  <sheetFormatPr baseColWidth="10" defaultColWidth="11.5546875" defaultRowHeight="15.6"/>
  <cols>
    <col min="1" max="1" width="2.88671875" style="33" customWidth="1"/>
    <col min="2" max="2" width="10.44140625" style="33" customWidth="1"/>
    <col min="3" max="3" width="26" style="33" customWidth="1"/>
    <col min="4" max="4" width="2" style="33" customWidth="1"/>
    <col min="5" max="5" width="12.6640625" style="33" customWidth="1"/>
    <col min="6" max="6" width="1.109375" style="33" customWidth="1"/>
    <col min="7" max="7" width="11.5546875" style="33" customWidth="1"/>
    <col min="8" max="8" width="1.109375" style="33" customWidth="1"/>
    <col min="9" max="9" width="10.44140625" style="33" customWidth="1"/>
    <col min="10" max="10" width="1.109375" style="33" customWidth="1"/>
    <col min="11" max="11" width="12.6640625" style="33" customWidth="1"/>
    <col min="12" max="12" width="1.109375" style="33" customWidth="1"/>
    <col min="13" max="13" width="11.5546875" style="33" customWidth="1"/>
    <col min="14" max="14" width="1.109375" style="33" customWidth="1"/>
    <col min="15" max="15" width="10.44140625" style="33" customWidth="1"/>
    <col min="16" max="16" width="1.109375" style="33" customWidth="1"/>
    <col min="17" max="17" width="12.6640625" style="33" customWidth="1"/>
    <col min="18" max="18" width="1.109375" style="33" customWidth="1"/>
    <col min="19" max="19" width="11.5546875" style="33" customWidth="1"/>
    <col min="20" max="20" width="1.109375" style="33" customWidth="1"/>
    <col min="21" max="21" width="10.44140625" style="33" customWidth="1"/>
    <col min="22" max="22" width="3.33203125" style="33" customWidth="1"/>
    <col min="23" max="23" width="8.88671875" style="33" customWidth="1"/>
    <col min="24" max="28" width="11.33203125" style="34" customWidth="1"/>
    <col min="29" max="32" width="11.5546875" style="34"/>
    <col min="33" max="16384" width="11.5546875" style="33"/>
  </cols>
  <sheetData>
    <row r="1" spans="2:40" ht="65.849999999999994" customHeight="1">
      <c r="B1" s="29" t="s">
        <v>203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2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28"/>
      <c r="M3" s="35"/>
      <c r="N3" s="428"/>
      <c r="O3" s="35"/>
      <c r="P3" s="35"/>
      <c r="Q3" s="35"/>
      <c r="R3" s="428"/>
      <c r="S3" s="35"/>
      <c r="T3" s="428"/>
      <c r="U3" s="35"/>
    </row>
    <row r="4" spans="2:40" ht="27.9" customHeight="1">
      <c r="B4" s="477" t="s">
        <v>139</v>
      </c>
      <c r="C4" s="477"/>
      <c r="D4" s="414"/>
      <c r="E4" s="478" t="s">
        <v>140</v>
      </c>
      <c r="F4" s="478"/>
      <c r="G4" s="478"/>
      <c r="H4" s="478"/>
      <c r="I4" s="478"/>
      <c r="J4" s="414"/>
      <c r="K4" s="478" t="s">
        <v>49</v>
      </c>
      <c r="L4" s="478"/>
      <c r="M4" s="478"/>
      <c r="N4" s="478"/>
      <c r="O4" s="478"/>
      <c r="P4" s="414"/>
      <c r="Q4" s="478" t="s">
        <v>50</v>
      </c>
      <c r="R4" s="478"/>
      <c r="S4" s="478"/>
      <c r="T4" s="478"/>
      <c r="U4" s="478"/>
    </row>
    <row r="5" spans="2:40" s="295" customFormat="1" ht="4.5" customHeight="1">
      <c r="B5" s="298"/>
      <c r="C5" s="415"/>
      <c r="D5" s="297"/>
      <c r="E5" s="298"/>
      <c r="F5" s="416"/>
      <c r="G5" s="416"/>
      <c r="H5" s="416"/>
      <c r="I5" s="416"/>
      <c r="J5" s="298"/>
      <c r="K5" s="298"/>
      <c r="L5" s="416"/>
      <c r="M5" s="416"/>
      <c r="N5" s="416"/>
      <c r="O5" s="416"/>
      <c r="P5" s="298"/>
      <c r="Q5" s="298"/>
      <c r="R5" s="416"/>
      <c r="S5" s="416"/>
      <c r="T5" s="416"/>
      <c r="U5" s="416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" customHeight="1">
      <c r="B6" s="417" t="s">
        <v>141</v>
      </c>
      <c r="C6" s="418"/>
      <c r="D6" s="244"/>
      <c r="E6" s="419" t="s">
        <v>7</v>
      </c>
      <c r="F6" s="420"/>
      <c r="G6" s="419" t="s">
        <v>142</v>
      </c>
      <c r="H6" s="420"/>
      <c r="I6" s="419" t="s">
        <v>143</v>
      </c>
      <c r="J6" s="421"/>
      <c r="K6" s="419" t="s">
        <v>7</v>
      </c>
      <c r="L6" s="420"/>
      <c r="M6" s="419" t="s">
        <v>142</v>
      </c>
      <c r="N6" s="420"/>
      <c r="O6" s="419" t="s">
        <v>143</v>
      </c>
      <c r="P6" s="421"/>
      <c r="Q6" s="419" t="s">
        <v>7</v>
      </c>
      <c r="R6" s="420"/>
      <c r="S6" s="419" t="s">
        <v>142</v>
      </c>
      <c r="T6" s="420"/>
      <c r="U6" s="419" t="s">
        <v>143</v>
      </c>
    </row>
    <row r="7" spans="2:40" ht="9.9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22"/>
      <c r="M7" s="36"/>
      <c r="N7" s="422"/>
      <c r="O7" s="36"/>
      <c r="P7" s="36"/>
      <c r="Q7" s="36"/>
      <c r="R7" s="422"/>
      <c r="S7" s="36"/>
      <c r="T7" s="422"/>
      <c r="U7" s="36"/>
    </row>
    <row r="8" spans="2:40" ht="18.899999999999999" customHeight="1">
      <c r="B8" s="36" t="s">
        <v>144</v>
      </c>
      <c r="C8" s="424"/>
      <c r="D8" s="408"/>
      <c r="E8" s="425">
        <v>725731</v>
      </c>
      <c r="F8" s="425"/>
      <c r="G8" s="425">
        <v>765452</v>
      </c>
      <c r="H8" s="425"/>
      <c r="I8" s="426">
        <v>1054.73</v>
      </c>
      <c r="J8" s="449"/>
      <c r="K8" s="425">
        <v>4521499</v>
      </c>
      <c r="L8" s="427"/>
      <c r="M8" s="425">
        <v>6331754</v>
      </c>
      <c r="N8" s="427"/>
      <c r="O8" s="426">
        <v>1400.37</v>
      </c>
      <c r="P8" s="449"/>
      <c r="Q8" s="425">
        <v>1738516</v>
      </c>
      <c r="R8" s="427"/>
      <c r="S8" s="425">
        <v>1436301</v>
      </c>
      <c r="T8" s="427"/>
      <c r="U8" s="426">
        <v>826.16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" customHeight="1">
      <c r="B9" s="36" t="s">
        <v>145</v>
      </c>
      <c r="C9" s="424"/>
      <c r="D9" s="408"/>
      <c r="E9" s="425">
        <v>115512</v>
      </c>
      <c r="F9" s="425"/>
      <c r="G9" s="425">
        <v>90975</v>
      </c>
      <c r="H9" s="425"/>
      <c r="I9" s="426">
        <v>787.58</v>
      </c>
      <c r="J9" s="449"/>
      <c r="K9" s="425">
        <v>1322681</v>
      </c>
      <c r="L9" s="427"/>
      <c r="M9" s="425">
        <v>1101049</v>
      </c>
      <c r="N9" s="427"/>
      <c r="O9" s="426">
        <v>832.44</v>
      </c>
      <c r="P9" s="449"/>
      <c r="Q9" s="425">
        <v>466879</v>
      </c>
      <c r="R9" s="427"/>
      <c r="S9" s="425">
        <v>261168</v>
      </c>
      <c r="T9" s="427"/>
      <c r="U9" s="426">
        <v>559.39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" customHeight="1">
      <c r="B10" s="33" t="s">
        <v>146</v>
      </c>
      <c r="C10" s="37"/>
      <c r="D10" s="38"/>
      <c r="E10" s="39">
        <v>6877</v>
      </c>
      <c r="F10" s="39"/>
      <c r="G10" s="39">
        <v>7070</v>
      </c>
      <c r="H10" s="39"/>
      <c r="I10" s="40">
        <v>1028.1199999999999</v>
      </c>
      <c r="J10" s="449"/>
      <c r="K10" s="39">
        <v>66348</v>
      </c>
      <c r="L10" s="41"/>
      <c r="M10" s="39">
        <v>92094</v>
      </c>
      <c r="N10" s="41"/>
      <c r="O10" s="40">
        <v>1388.04</v>
      </c>
      <c r="P10" s="449"/>
      <c r="Q10" s="39">
        <v>41158</v>
      </c>
      <c r="R10" s="41"/>
      <c r="S10" s="39">
        <v>31558</v>
      </c>
      <c r="T10" s="41"/>
      <c r="U10" s="40">
        <v>766.74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" customHeight="1">
      <c r="B11" s="33" t="s">
        <v>147</v>
      </c>
      <c r="C11" s="37"/>
      <c r="D11" s="38"/>
      <c r="E11" s="39">
        <v>2131</v>
      </c>
      <c r="F11" s="39"/>
      <c r="G11" s="39">
        <v>3639</v>
      </c>
      <c r="H11" s="39"/>
      <c r="I11" s="40">
        <v>1707.72</v>
      </c>
      <c r="J11" s="449"/>
      <c r="K11" s="39">
        <v>35639</v>
      </c>
      <c r="L11" s="41"/>
      <c r="M11" s="39">
        <v>86879</v>
      </c>
      <c r="N11" s="41"/>
      <c r="O11" s="40">
        <v>2437.75</v>
      </c>
      <c r="P11" s="449"/>
      <c r="Q11" s="39">
        <v>20821</v>
      </c>
      <c r="R11" s="41"/>
      <c r="S11" s="39">
        <v>23685</v>
      </c>
      <c r="T11" s="41"/>
      <c r="U11" s="40">
        <v>1137.55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" customHeight="1">
      <c r="B12" s="33" t="s">
        <v>148</v>
      </c>
      <c r="C12" s="37"/>
      <c r="D12" s="38"/>
      <c r="E12" s="39">
        <v>85514</v>
      </c>
      <c r="F12" s="39"/>
      <c r="G12" s="39">
        <v>102253</v>
      </c>
      <c r="H12" s="39"/>
      <c r="I12" s="40">
        <v>1195.74</v>
      </c>
      <c r="J12" s="449"/>
      <c r="K12" s="39">
        <v>53914</v>
      </c>
      <c r="L12" s="41"/>
      <c r="M12" s="39">
        <v>71136</v>
      </c>
      <c r="N12" s="41"/>
      <c r="O12" s="40">
        <v>1319.43</v>
      </c>
      <c r="P12" s="449"/>
      <c r="Q12" s="39">
        <v>52131</v>
      </c>
      <c r="R12" s="41"/>
      <c r="S12" s="39">
        <v>49483</v>
      </c>
      <c r="T12" s="41"/>
      <c r="U12" s="40">
        <v>949.2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" customHeight="1">
      <c r="B13" s="33" t="s">
        <v>149</v>
      </c>
      <c r="C13" s="37"/>
      <c r="D13" s="38"/>
      <c r="E13" s="39">
        <v>11840</v>
      </c>
      <c r="F13" s="39"/>
      <c r="G13" s="39">
        <v>13711</v>
      </c>
      <c r="H13" s="39"/>
      <c r="I13" s="40">
        <v>1158.04</v>
      </c>
      <c r="J13" s="449"/>
      <c r="K13" s="39">
        <v>10481</v>
      </c>
      <c r="L13" s="41"/>
      <c r="M13" s="39">
        <v>18307</v>
      </c>
      <c r="N13" s="41"/>
      <c r="O13" s="40">
        <v>1746.69</v>
      </c>
      <c r="P13" s="449"/>
      <c r="Q13" s="39">
        <v>9990</v>
      </c>
      <c r="R13" s="41"/>
      <c r="S13" s="39">
        <v>12456</v>
      </c>
      <c r="T13" s="41"/>
      <c r="U13" s="40">
        <v>1246.8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" customHeight="1">
      <c r="B14" s="33" t="s">
        <v>150</v>
      </c>
      <c r="C14" s="37"/>
      <c r="D14" s="38"/>
      <c r="E14" s="39">
        <v>4555</v>
      </c>
      <c r="F14" s="39"/>
      <c r="G14" s="39">
        <v>1975</v>
      </c>
      <c r="H14" s="39"/>
      <c r="I14" s="40">
        <v>433.68</v>
      </c>
      <c r="J14" s="449"/>
      <c r="K14" s="39">
        <v>224047</v>
      </c>
      <c r="L14" s="41"/>
      <c r="M14" s="39">
        <v>94352</v>
      </c>
      <c r="N14" s="41"/>
      <c r="O14" s="40">
        <v>421.12</v>
      </c>
      <c r="P14" s="449"/>
      <c r="Q14" s="39">
        <v>20420</v>
      </c>
      <c r="R14" s="41"/>
      <c r="S14" s="39">
        <v>8874</v>
      </c>
      <c r="T14" s="41"/>
      <c r="U14" s="40">
        <v>434.57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2" customHeight="1">
      <c r="C15" s="37"/>
      <c r="D15" s="38"/>
      <c r="E15" s="39"/>
      <c r="F15" s="39"/>
      <c r="G15" s="39"/>
      <c r="H15" s="39"/>
      <c r="I15" s="40"/>
      <c r="J15" s="449"/>
      <c r="K15" s="39"/>
      <c r="L15" s="41"/>
      <c r="M15" s="39"/>
      <c r="N15" s="41"/>
      <c r="O15" s="40"/>
      <c r="P15" s="449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1" t="s">
        <v>151</v>
      </c>
      <c r="C16" s="337"/>
      <c r="D16" s="338"/>
      <c r="E16" s="337">
        <v>952160</v>
      </c>
      <c r="F16" s="337"/>
      <c r="G16" s="337">
        <v>985076</v>
      </c>
      <c r="H16" s="337"/>
      <c r="I16" s="339">
        <v>1034.57</v>
      </c>
      <c r="J16" s="338"/>
      <c r="K16" s="337">
        <v>6234609</v>
      </c>
      <c r="L16" s="340"/>
      <c r="M16" s="337">
        <v>7795570</v>
      </c>
      <c r="N16" s="340"/>
      <c r="O16" s="339">
        <v>1250.3699999999999</v>
      </c>
      <c r="P16" s="338"/>
      <c r="Q16" s="337">
        <v>2349915</v>
      </c>
      <c r="R16" s="340"/>
      <c r="S16" s="337">
        <v>1823524</v>
      </c>
      <c r="T16" s="340"/>
      <c r="U16" s="339">
        <v>776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5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1:32" s="34" customFormat="1" ht="50.25" customHeight="1">
      <c r="A18" s="429"/>
      <c r="B18" s="476"/>
      <c r="C18" s="476"/>
      <c r="D18" s="35"/>
      <c r="E18" s="407" t="s">
        <v>132</v>
      </c>
      <c r="F18" s="407"/>
      <c r="G18" s="407" t="s">
        <v>132</v>
      </c>
      <c r="H18" s="407"/>
      <c r="I18" s="407" t="s">
        <v>132</v>
      </c>
      <c r="J18" s="407"/>
      <c r="K18" s="407" t="s">
        <v>132</v>
      </c>
      <c r="L18" s="407"/>
      <c r="M18" s="407" t="s">
        <v>132</v>
      </c>
      <c r="N18" s="407"/>
      <c r="O18" s="407" t="s">
        <v>132</v>
      </c>
      <c r="P18" s="407"/>
      <c r="Q18" s="407" t="s">
        <v>132</v>
      </c>
      <c r="R18" s="407"/>
      <c r="S18" s="407" t="s">
        <v>132</v>
      </c>
      <c r="T18" s="407"/>
      <c r="U18" s="407" t="s">
        <v>132</v>
      </c>
      <c r="V18" s="33"/>
      <c r="W18" s="33"/>
    </row>
    <row r="19" spans="1:32" s="34" customFormat="1" ht="9.9" customHeight="1">
      <c r="A19" s="429"/>
      <c r="B19" s="476"/>
      <c r="C19" s="476"/>
      <c r="D19" s="35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33"/>
      <c r="W19" s="33"/>
    </row>
    <row r="20" spans="1:32" ht="27.9" customHeight="1">
      <c r="A20" s="36"/>
      <c r="B20" s="477" t="s">
        <v>139</v>
      </c>
      <c r="C20" s="482"/>
      <c r="D20" s="414"/>
      <c r="E20" s="478" t="s">
        <v>107</v>
      </c>
      <c r="F20" s="478"/>
      <c r="G20" s="478"/>
      <c r="H20" s="478"/>
      <c r="I20" s="478"/>
      <c r="J20" s="414"/>
      <c r="K20" s="478" t="s">
        <v>108</v>
      </c>
      <c r="L20" s="478"/>
      <c r="M20" s="478"/>
      <c r="N20" s="478"/>
      <c r="O20" s="478"/>
      <c r="P20" s="414"/>
      <c r="Q20" s="478" t="s">
        <v>152</v>
      </c>
      <c r="R20" s="478"/>
      <c r="S20" s="478"/>
      <c r="T20" s="478"/>
      <c r="U20" s="478"/>
    </row>
    <row r="21" spans="1:32" s="295" customFormat="1" ht="4.5" customHeight="1">
      <c r="A21" s="301"/>
      <c r="B21" s="298"/>
      <c r="C21" s="415"/>
      <c r="D21" s="297"/>
      <c r="E21" s="298"/>
      <c r="F21" s="416"/>
      <c r="G21" s="416"/>
      <c r="H21" s="416"/>
      <c r="I21" s="416"/>
      <c r="J21" s="298"/>
      <c r="K21" s="298"/>
      <c r="L21" s="416"/>
      <c r="M21" s="416"/>
      <c r="N21" s="416"/>
      <c r="O21" s="416"/>
      <c r="P21" s="298"/>
      <c r="Q21" s="298"/>
      <c r="R21" s="416"/>
      <c r="S21" s="416"/>
      <c r="T21" s="416"/>
      <c r="U21" s="416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" customHeight="1">
      <c r="A22" s="36"/>
      <c r="B22" s="417" t="s">
        <v>141</v>
      </c>
      <c r="C22" s="418"/>
      <c r="D22" s="244"/>
      <c r="E22" s="419" t="s">
        <v>7</v>
      </c>
      <c r="F22" s="420"/>
      <c r="G22" s="419" t="s">
        <v>142</v>
      </c>
      <c r="H22" s="420"/>
      <c r="I22" s="419" t="s">
        <v>143</v>
      </c>
      <c r="J22" s="421"/>
      <c r="K22" s="419" t="s">
        <v>7</v>
      </c>
      <c r="L22" s="420"/>
      <c r="M22" s="419" t="s">
        <v>142</v>
      </c>
      <c r="N22" s="420"/>
      <c r="O22" s="419" t="s">
        <v>143</v>
      </c>
      <c r="P22" s="421"/>
      <c r="Q22" s="419" t="s">
        <v>7</v>
      </c>
      <c r="R22" s="420"/>
      <c r="S22" s="419" t="s">
        <v>142</v>
      </c>
      <c r="T22" s="420"/>
      <c r="U22" s="419" t="s">
        <v>143</v>
      </c>
    </row>
    <row r="23" spans="1:32" s="34" customFormat="1" ht="9.9" customHeight="1">
      <c r="A23" s="429"/>
      <c r="B23" s="483"/>
      <c r="C23" s="483"/>
      <c r="D23" s="36"/>
      <c r="E23" s="36"/>
      <c r="F23" s="36"/>
      <c r="G23" s="36"/>
      <c r="H23" s="36"/>
      <c r="I23" s="36"/>
      <c r="J23" s="36"/>
      <c r="K23" s="36"/>
      <c r="L23" s="422"/>
      <c r="M23" s="36"/>
      <c r="N23" s="422"/>
      <c r="O23" s="36"/>
      <c r="P23" s="36"/>
      <c r="Q23" s="407"/>
      <c r="R23" s="423"/>
      <c r="S23" s="407"/>
      <c r="T23" s="423"/>
      <c r="U23" s="407"/>
      <c r="V23" s="33"/>
      <c r="W23" s="33"/>
    </row>
    <row r="24" spans="1:32" s="34" customFormat="1" ht="19.5" customHeight="1">
      <c r="A24" s="429"/>
      <c r="B24" s="36" t="s">
        <v>144</v>
      </c>
      <c r="C24" s="424"/>
      <c r="D24" s="408"/>
      <c r="E24" s="425">
        <v>259722</v>
      </c>
      <c r="F24" s="425"/>
      <c r="G24" s="425">
        <v>116625</v>
      </c>
      <c r="H24" s="425"/>
      <c r="I24" s="426">
        <v>449.04</v>
      </c>
      <c r="J24" s="449"/>
      <c r="K24" s="425">
        <v>31803</v>
      </c>
      <c r="L24" s="427"/>
      <c r="M24" s="425">
        <v>20932</v>
      </c>
      <c r="N24" s="427"/>
      <c r="O24" s="426">
        <v>658.17</v>
      </c>
      <c r="P24" s="449"/>
      <c r="Q24" s="425">
        <v>7277271</v>
      </c>
      <c r="R24" s="427"/>
      <c r="S24" s="425">
        <v>8671064</v>
      </c>
      <c r="T24" s="427"/>
      <c r="U24" s="426">
        <v>1191.53</v>
      </c>
      <c r="V24" s="33"/>
      <c r="W24" s="45"/>
    </row>
    <row r="25" spans="1:32" s="34" customFormat="1" ht="27.9" customHeight="1">
      <c r="B25" s="33" t="s">
        <v>145</v>
      </c>
      <c r="C25" s="37"/>
      <c r="D25" s="38"/>
      <c r="E25" s="39">
        <v>63761</v>
      </c>
      <c r="F25" s="39"/>
      <c r="G25" s="39">
        <v>23086</v>
      </c>
      <c r="H25" s="39"/>
      <c r="I25" s="40">
        <v>362.07</v>
      </c>
      <c r="J25" s="449"/>
      <c r="K25" s="39">
        <v>9922</v>
      </c>
      <c r="L25" s="41"/>
      <c r="M25" s="39">
        <v>4902</v>
      </c>
      <c r="N25" s="41"/>
      <c r="O25" s="40">
        <v>494.09</v>
      </c>
      <c r="P25" s="449"/>
      <c r="Q25" s="39">
        <v>1978755</v>
      </c>
      <c r="R25" s="41"/>
      <c r="S25" s="39">
        <v>1481180</v>
      </c>
      <c r="T25" s="41"/>
      <c r="U25" s="40">
        <v>748.54</v>
      </c>
      <c r="V25" s="33"/>
      <c r="W25" s="45"/>
    </row>
    <row r="26" spans="1:32" s="34" customFormat="1" ht="27.9" customHeight="1">
      <c r="B26" s="33" t="s">
        <v>146</v>
      </c>
      <c r="C26" s="37"/>
      <c r="D26" s="38"/>
      <c r="E26" s="39">
        <v>4867</v>
      </c>
      <c r="F26" s="39"/>
      <c r="G26" s="39">
        <v>2545</v>
      </c>
      <c r="H26" s="39"/>
      <c r="I26" s="40">
        <v>522.99</v>
      </c>
      <c r="J26" s="449"/>
      <c r="K26" s="39">
        <v>1207</v>
      </c>
      <c r="L26" s="41"/>
      <c r="M26" s="39">
        <v>814</v>
      </c>
      <c r="N26" s="41"/>
      <c r="O26" s="40">
        <v>674.73</v>
      </c>
      <c r="P26" s="449"/>
      <c r="Q26" s="39">
        <v>120457</v>
      </c>
      <c r="R26" s="41"/>
      <c r="S26" s="39">
        <v>134081</v>
      </c>
      <c r="T26" s="41"/>
      <c r="U26" s="40">
        <v>1113.0999999999999</v>
      </c>
      <c r="V26" s="33"/>
      <c r="W26" s="45"/>
    </row>
    <row r="27" spans="1:32" s="34" customFormat="1" ht="27.9" customHeight="1">
      <c r="B27" s="33" t="s">
        <v>147</v>
      </c>
      <c r="C27" s="37"/>
      <c r="D27" s="38"/>
      <c r="E27" s="39">
        <v>1924</v>
      </c>
      <c r="F27" s="39"/>
      <c r="G27" s="39">
        <v>1501</v>
      </c>
      <c r="H27" s="39"/>
      <c r="I27" s="40">
        <v>780.2</v>
      </c>
      <c r="J27" s="449"/>
      <c r="K27" s="39">
        <v>630</v>
      </c>
      <c r="L27" s="41"/>
      <c r="M27" s="39">
        <v>650</v>
      </c>
      <c r="N27" s="41"/>
      <c r="O27" s="40">
        <v>1030.98</v>
      </c>
      <c r="P27" s="449"/>
      <c r="Q27" s="39">
        <v>61145</v>
      </c>
      <c r="R27" s="41"/>
      <c r="S27" s="39">
        <v>116354</v>
      </c>
      <c r="T27" s="41"/>
      <c r="U27" s="40">
        <v>1902.92</v>
      </c>
      <c r="V27" s="33"/>
      <c r="W27" s="45"/>
    </row>
    <row r="28" spans="1:32" s="34" customFormat="1" ht="27.9" customHeight="1">
      <c r="B28" s="33" t="s">
        <v>148</v>
      </c>
      <c r="C28" s="37"/>
      <c r="D28" s="38"/>
      <c r="E28" s="39">
        <v>10872</v>
      </c>
      <c r="F28" s="39"/>
      <c r="G28" s="39">
        <v>4891</v>
      </c>
      <c r="H28" s="39"/>
      <c r="I28" s="40">
        <v>449.83</v>
      </c>
      <c r="J28" s="449"/>
      <c r="K28" s="39">
        <v>515</v>
      </c>
      <c r="L28" s="41"/>
      <c r="M28" s="39">
        <v>508</v>
      </c>
      <c r="N28" s="41"/>
      <c r="O28" s="40">
        <v>986.31</v>
      </c>
      <c r="P28" s="449"/>
      <c r="Q28" s="39">
        <v>202946</v>
      </c>
      <c r="R28" s="41"/>
      <c r="S28" s="39">
        <v>228270</v>
      </c>
      <c r="T28" s="41"/>
      <c r="U28" s="40">
        <v>1124.78</v>
      </c>
      <c r="V28" s="33"/>
      <c r="W28" s="45"/>
    </row>
    <row r="29" spans="1:32" s="34" customFormat="1" ht="27.9" customHeight="1">
      <c r="B29" s="33" t="s">
        <v>149</v>
      </c>
      <c r="C29" s="37"/>
      <c r="D29" s="38"/>
      <c r="E29" s="39">
        <v>1069</v>
      </c>
      <c r="F29" s="39"/>
      <c r="G29" s="39">
        <v>876</v>
      </c>
      <c r="H29" s="39"/>
      <c r="I29" s="40">
        <v>819.59</v>
      </c>
      <c r="J29" s="449"/>
      <c r="K29" s="39">
        <v>199</v>
      </c>
      <c r="L29" s="41"/>
      <c r="M29" s="39">
        <v>254</v>
      </c>
      <c r="N29" s="41"/>
      <c r="O29" s="40">
        <v>1277.01</v>
      </c>
      <c r="P29" s="449"/>
      <c r="Q29" s="39">
        <v>33579</v>
      </c>
      <c r="R29" s="41"/>
      <c r="S29" s="39">
        <v>45604</v>
      </c>
      <c r="T29" s="41"/>
      <c r="U29" s="40">
        <v>1358.11</v>
      </c>
      <c r="V29" s="33"/>
      <c r="W29" s="45"/>
    </row>
    <row r="30" spans="1:32" s="34" customFormat="1" ht="27.9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49"/>
      <c r="K30" s="39"/>
      <c r="L30" s="41"/>
      <c r="M30" s="39"/>
      <c r="N30" s="41"/>
      <c r="O30" s="40"/>
      <c r="P30" s="449"/>
      <c r="Q30" s="39">
        <v>249022</v>
      </c>
      <c r="R30" s="41"/>
      <c r="S30" s="39">
        <v>105201</v>
      </c>
      <c r="T30" s="41"/>
      <c r="U30" s="40">
        <v>422.46</v>
      </c>
      <c r="V30" s="33"/>
      <c r="W30" s="45"/>
    </row>
    <row r="31" spans="1:32" s="34" customFormat="1" ht="16.2" customHeight="1">
      <c r="B31" s="33"/>
      <c r="C31" s="37"/>
      <c r="D31" s="38"/>
      <c r="E31" s="39"/>
      <c r="F31" s="39"/>
      <c r="G31" s="39"/>
      <c r="H31" s="39"/>
      <c r="I31" s="40"/>
      <c r="J31" s="449"/>
      <c r="K31" s="39"/>
      <c r="L31" s="41"/>
      <c r="M31" s="39"/>
      <c r="N31" s="41"/>
      <c r="O31" s="40"/>
      <c r="P31" s="449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2" t="s">
        <v>151</v>
      </c>
      <c r="C32" s="343"/>
      <c r="D32" s="338"/>
      <c r="E32" s="343">
        <v>342215</v>
      </c>
      <c r="F32" s="343"/>
      <c r="G32" s="343">
        <v>149525</v>
      </c>
      <c r="H32" s="343"/>
      <c r="I32" s="344">
        <v>436.93</v>
      </c>
      <c r="J32" s="338"/>
      <c r="K32" s="343">
        <v>44276</v>
      </c>
      <c r="L32" s="345"/>
      <c r="M32" s="343">
        <v>28060</v>
      </c>
      <c r="N32" s="345"/>
      <c r="O32" s="344">
        <v>633.75</v>
      </c>
      <c r="P32" s="338"/>
      <c r="Q32" s="343">
        <v>9923175</v>
      </c>
      <c r="R32" s="345"/>
      <c r="S32" s="343">
        <v>10781754</v>
      </c>
      <c r="T32" s="345"/>
      <c r="U32" s="344">
        <v>1086.52</v>
      </c>
      <c r="V32" s="33"/>
      <c r="W32" s="45"/>
    </row>
    <row r="33" spans="2:40" ht="9.9" customHeight="1">
      <c r="B33" s="484"/>
      <c r="C33" s="484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484"/>
      <c r="C34" s="484"/>
      <c r="D34" s="408"/>
      <c r="E34" s="407" t="s">
        <v>132</v>
      </c>
      <c r="F34" s="407"/>
      <c r="G34" s="407" t="s">
        <v>132</v>
      </c>
      <c r="H34" s="407"/>
      <c r="I34" s="407" t="s">
        <v>132</v>
      </c>
      <c r="J34" s="424"/>
      <c r="K34" s="407" t="s">
        <v>132</v>
      </c>
      <c r="L34" s="407"/>
      <c r="M34" s="407" t="s">
        <v>132</v>
      </c>
      <c r="N34" s="407"/>
      <c r="O34" s="407" t="s">
        <v>132</v>
      </c>
      <c r="P34" s="407"/>
      <c r="Q34" s="407" t="s">
        <v>132</v>
      </c>
      <c r="R34" s="407"/>
      <c r="S34" s="407" t="s">
        <v>132</v>
      </c>
      <c r="T34" s="407"/>
      <c r="U34" s="407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" customHeight="1">
      <c r="B36" s="49" t="s">
        <v>204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" customHeight="1">
      <c r="B37" s="486"/>
      <c r="C37" s="486"/>
      <c r="D37" s="35"/>
      <c r="E37" s="35"/>
      <c r="F37" s="35"/>
      <c r="G37" s="35"/>
      <c r="H37" s="35"/>
      <c r="I37" s="35"/>
      <c r="J37" s="35"/>
      <c r="K37" s="35"/>
      <c r="L37" s="428"/>
      <c r="M37" s="35"/>
      <c r="N37" s="428"/>
      <c r="O37" s="35"/>
      <c r="P37" s="35"/>
      <c r="Q37" s="35"/>
      <c r="R37" s="428"/>
      <c r="S37" s="35"/>
      <c r="T37" s="428"/>
      <c r="U37" s="35"/>
    </row>
    <row r="38" spans="2:40" ht="27.9" customHeight="1">
      <c r="B38" s="478" t="s">
        <v>155</v>
      </c>
      <c r="C38" s="487"/>
      <c r="D38" s="430"/>
      <c r="E38" s="478" t="s">
        <v>154</v>
      </c>
      <c r="F38" s="479"/>
      <c r="G38" s="479"/>
      <c r="H38" s="479"/>
      <c r="I38" s="479"/>
      <c r="J38" s="430"/>
      <c r="K38" s="478" t="s">
        <v>151</v>
      </c>
      <c r="L38" s="479"/>
      <c r="M38" s="479"/>
      <c r="N38" s="479"/>
      <c r="O38" s="479"/>
      <c r="P38" s="430"/>
      <c r="Q38" s="480" t="s">
        <v>178</v>
      </c>
      <c r="R38" s="481"/>
      <c r="S38" s="481"/>
      <c r="T38" s="481"/>
      <c r="U38" s="481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478"/>
      <c r="C39" s="487"/>
      <c r="D39" s="432"/>
      <c r="E39" s="416"/>
      <c r="F39" s="433"/>
      <c r="G39" s="433"/>
      <c r="H39" s="433"/>
      <c r="I39" s="433"/>
      <c r="J39" s="432"/>
      <c r="K39" s="416"/>
      <c r="L39" s="433"/>
      <c r="M39" s="433"/>
      <c r="N39" s="433"/>
      <c r="O39" s="433"/>
      <c r="P39" s="432"/>
      <c r="Q39" s="416"/>
      <c r="R39" s="433"/>
      <c r="S39" s="433"/>
      <c r="T39" s="433"/>
      <c r="U39" s="433"/>
      <c r="X39" s="434"/>
      <c r="Y39" s="435"/>
      <c r="Z39" s="434"/>
      <c r="AA39" s="436"/>
      <c r="AB39" s="437"/>
      <c r="AC39" s="436"/>
      <c r="AD39" s="434"/>
      <c r="AE39" s="435"/>
      <c r="AF39" s="434"/>
      <c r="AG39" s="436"/>
      <c r="AH39" s="437"/>
      <c r="AI39" s="436"/>
      <c r="AJ39" s="437"/>
      <c r="AK39" s="437"/>
      <c r="AL39" s="437"/>
      <c r="AM39" s="437"/>
      <c r="AN39" s="437"/>
    </row>
    <row r="40" spans="2:40" ht="27.9" customHeight="1">
      <c r="B40" s="487" t="s">
        <v>155</v>
      </c>
      <c r="C40" s="487"/>
      <c r="D40" s="244"/>
      <c r="E40" s="419" t="s">
        <v>7</v>
      </c>
      <c r="F40" s="431"/>
      <c r="G40" s="419"/>
      <c r="H40" s="431"/>
      <c r="I40" s="419" t="s">
        <v>143</v>
      </c>
      <c r="J40" s="421"/>
      <c r="K40" s="419" t="s">
        <v>7</v>
      </c>
      <c r="L40" s="420"/>
      <c r="M40" s="419"/>
      <c r="N40" s="420"/>
      <c r="O40" s="419" t="s">
        <v>143</v>
      </c>
      <c r="P40" s="421"/>
      <c r="Q40" s="419" t="s">
        <v>7</v>
      </c>
      <c r="R40" s="420"/>
      <c r="S40" s="419"/>
      <c r="T40" s="420"/>
      <c r="U40" s="419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" customHeight="1">
      <c r="B41" s="485"/>
      <c r="C41" s="485"/>
      <c r="D41" s="36"/>
      <c r="E41" s="407"/>
      <c r="F41" s="44"/>
      <c r="G41" s="407"/>
      <c r="H41" s="44"/>
      <c r="I41" s="407"/>
      <c r="J41" s="36"/>
      <c r="K41" s="407"/>
      <c r="L41" s="44"/>
      <c r="M41" s="407"/>
      <c r="N41" s="44"/>
      <c r="O41" s="407"/>
      <c r="P41" s="36"/>
      <c r="Q41" s="407"/>
      <c r="R41" s="44"/>
      <c r="S41" s="407"/>
      <c r="T41" s="44"/>
      <c r="U41" s="407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459">
        <v>7834</v>
      </c>
      <c r="F42" s="460"/>
      <c r="G42" s="459"/>
      <c r="H42" s="295"/>
      <c r="I42" s="461">
        <v>1067.47</v>
      </c>
      <c r="J42" s="301"/>
      <c r="K42" s="459">
        <v>9898</v>
      </c>
      <c r="L42" s="459"/>
      <c r="M42" s="459"/>
      <c r="N42" s="295"/>
      <c r="O42" s="461">
        <v>1034.7</v>
      </c>
      <c r="P42" s="301"/>
      <c r="Q42" s="461">
        <v>79.150000000000006</v>
      </c>
      <c r="R42" s="461"/>
      <c r="S42" s="461"/>
      <c r="T42" s="461"/>
      <c r="U42" s="461">
        <v>103.17</v>
      </c>
    </row>
    <row r="43" spans="2:40" ht="9.9" customHeight="1">
      <c r="D43" s="36"/>
      <c r="E43" s="459"/>
      <c r="F43" s="460"/>
      <c r="G43" s="459"/>
      <c r="H43" s="295"/>
      <c r="I43" s="461"/>
      <c r="J43" s="301"/>
      <c r="K43" s="459"/>
      <c r="L43" s="459"/>
      <c r="M43" s="459"/>
      <c r="N43" s="295"/>
      <c r="O43" s="461"/>
      <c r="P43" s="301"/>
      <c r="Q43" s="461"/>
      <c r="R43" s="461"/>
      <c r="S43" s="461"/>
      <c r="T43" s="461"/>
      <c r="U43" s="461"/>
    </row>
    <row r="44" spans="2:40" ht="18" customHeight="1">
      <c r="B44" s="33" t="s">
        <v>49</v>
      </c>
      <c r="D44" s="36"/>
      <c r="E44" s="459">
        <v>22721</v>
      </c>
      <c r="F44" s="460"/>
      <c r="G44" s="459"/>
      <c r="H44" s="295"/>
      <c r="I44" s="461">
        <v>1594.01</v>
      </c>
      <c r="J44" s="301"/>
      <c r="K44" s="459">
        <v>27518</v>
      </c>
      <c r="L44" s="459"/>
      <c r="M44" s="459"/>
      <c r="N44" s="295"/>
      <c r="O44" s="461">
        <v>1486.71</v>
      </c>
      <c r="P44" s="301"/>
      <c r="Q44" s="461">
        <v>82.57</v>
      </c>
      <c r="R44" s="461"/>
      <c r="S44" s="461"/>
      <c r="T44" s="461"/>
      <c r="U44" s="461">
        <v>107.22</v>
      </c>
    </row>
    <row r="45" spans="2:40" ht="9.9" customHeight="1">
      <c r="B45" s="484"/>
      <c r="C45" s="484"/>
      <c r="D45" s="438"/>
      <c r="E45" s="462"/>
      <c r="F45" s="462"/>
      <c r="G45" s="462"/>
      <c r="H45" s="462"/>
      <c r="I45" s="462"/>
      <c r="J45" s="463"/>
      <c r="K45" s="464"/>
      <c r="L45" s="465"/>
      <c r="M45" s="464"/>
      <c r="N45" s="465"/>
      <c r="O45" s="464"/>
      <c r="P45" s="463"/>
      <c r="Q45" s="301"/>
      <c r="R45" s="466"/>
      <c r="S45" s="301"/>
      <c r="T45" s="466"/>
      <c r="U45" s="301"/>
    </row>
    <row r="46" spans="2:40">
      <c r="B46" s="407"/>
      <c r="C46" s="407"/>
      <c r="D46" s="439"/>
      <c r="E46" s="467"/>
      <c r="F46" s="467"/>
      <c r="G46" s="467"/>
      <c r="H46" s="467"/>
      <c r="I46" s="467"/>
      <c r="J46" s="468"/>
      <c r="K46" s="468"/>
      <c r="L46" s="468"/>
      <c r="M46" s="468"/>
      <c r="N46" s="468"/>
      <c r="O46" s="468"/>
      <c r="P46" s="468"/>
      <c r="Q46" s="468"/>
      <c r="R46" s="468"/>
      <c r="S46" s="468"/>
      <c r="T46" s="468"/>
      <c r="U46" s="468"/>
    </row>
    <row r="47" spans="2:40">
      <c r="D47" s="40"/>
      <c r="E47" s="461"/>
      <c r="F47" s="461"/>
      <c r="G47" s="461"/>
      <c r="H47" s="461"/>
      <c r="I47" s="461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469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Q29" sqref="Q29"/>
    </sheetView>
  </sheetViews>
  <sheetFormatPr baseColWidth="10" defaultColWidth="10.109375" defaultRowHeight="13.8"/>
  <cols>
    <col min="1" max="1" width="2" style="51" customWidth="1"/>
    <col min="2" max="2" width="8.33203125" style="51" customWidth="1"/>
    <col min="3" max="6" width="10.6640625" style="51" customWidth="1"/>
    <col min="7" max="8" width="10.6640625" style="51" hidden="1" customWidth="1"/>
    <col min="9" max="14" width="10.6640625" style="51" customWidth="1"/>
    <col min="15" max="16" width="10.6640625" style="51" hidden="1" customWidth="1"/>
    <col min="17" max="18" width="10.6640625" style="51" customWidth="1"/>
    <col min="19" max="19" width="6.33203125" style="51" customWidth="1"/>
    <col min="20" max="22" width="7.6640625" style="51" customWidth="1"/>
    <col min="23" max="16384" width="10.109375" style="51"/>
  </cols>
  <sheetData>
    <row r="1" spans="1:70" ht="18.899999999999999" customHeight="1">
      <c r="B1" s="491" t="s">
        <v>179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899999999999999" customHeight="1">
      <c r="B2" s="493" t="s">
        <v>205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899999999999999" customHeight="1">
      <c r="B3" s="495" t="s">
        <v>190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46"/>
      <c r="B4" s="347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46"/>
      <c r="B5" s="488" t="s">
        <v>0</v>
      </c>
      <c r="C5" s="489" t="s">
        <v>28</v>
      </c>
      <c r="D5" s="489"/>
      <c r="E5" s="489"/>
      <c r="F5" s="489"/>
      <c r="G5" s="489"/>
      <c r="H5" s="489"/>
      <c r="I5" s="489"/>
      <c r="J5" s="489"/>
      <c r="K5" s="489" t="s">
        <v>29</v>
      </c>
      <c r="L5" s="489"/>
      <c r="M5" s="489"/>
      <c r="N5" s="489"/>
      <c r="O5" s="489"/>
      <c r="P5" s="489"/>
      <c r="Q5" s="489"/>
      <c r="R5" s="489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46"/>
      <c r="B6" s="488"/>
      <c r="C6" s="489" t="s">
        <v>3</v>
      </c>
      <c r="D6" s="489"/>
      <c r="E6" s="490" t="s">
        <v>4</v>
      </c>
      <c r="F6" s="490"/>
      <c r="G6" s="489" t="s">
        <v>5</v>
      </c>
      <c r="H6" s="489"/>
      <c r="I6" s="489" t="s">
        <v>6</v>
      </c>
      <c r="J6" s="489"/>
      <c r="K6" s="489" t="s">
        <v>3</v>
      </c>
      <c r="L6" s="489"/>
      <c r="M6" s="490" t="s">
        <v>4</v>
      </c>
      <c r="N6" s="490"/>
      <c r="O6" s="489" t="s">
        <v>5</v>
      </c>
      <c r="P6" s="489"/>
      <c r="Q6" s="489" t="s">
        <v>6</v>
      </c>
      <c r="R6" s="489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46"/>
      <c r="B7" s="488"/>
      <c r="C7" s="349" t="s">
        <v>7</v>
      </c>
      <c r="D7" s="350" t="s">
        <v>8</v>
      </c>
      <c r="E7" s="351" t="s">
        <v>7</v>
      </c>
      <c r="F7" s="351" t="s">
        <v>8</v>
      </c>
      <c r="G7" s="349" t="s">
        <v>7</v>
      </c>
      <c r="H7" s="351" t="s">
        <v>8</v>
      </c>
      <c r="I7" s="349" t="s">
        <v>7</v>
      </c>
      <c r="J7" s="351" t="s">
        <v>8</v>
      </c>
      <c r="K7" s="349" t="s">
        <v>7</v>
      </c>
      <c r="L7" s="350" t="s">
        <v>8</v>
      </c>
      <c r="M7" s="351" t="s">
        <v>7</v>
      </c>
      <c r="N7" s="351" t="s">
        <v>8</v>
      </c>
      <c r="O7" s="349" t="s">
        <v>7</v>
      </c>
      <c r="P7" s="351" t="s">
        <v>8</v>
      </c>
      <c r="Q7" s="349" t="s">
        <v>7</v>
      </c>
      <c r="R7" s="351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46"/>
      <c r="B8" s="352" t="s">
        <v>9</v>
      </c>
      <c r="C8" s="353"/>
      <c r="D8" s="354"/>
      <c r="E8" s="353"/>
      <c r="F8" s="354"/>
      <c r="G8" s="353"/>
      <c r="H8" s="354"/>
      <c r="I8" s="353"/>
      <c r="J8" s="354"/>
      <c r="K8" s="353"/>
      <c r="L8" s="354"/>
      <c r="M8" s="353"/>
      <c r="N8" s="354"/>
      <c r="O8" s="353"/>
      <c r="P8" s="354"/>
      <c r="Q8" s="353"/>
      <c r="R8" s="354"/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46"/>
      <c r="B9" s="355" t="s">
        <v>10</v>
      </c>
      <c r="C9" s="353"/>
      <c r="D9" s="354"/>
      <c r="E9" s="353"/>
      <c r="F9" s="354"/>
      <c r="G9" s="353"/>
      <c r="H9" s="354"/>
      <c r="I9" s="353"/>
      <c r="J9" s="354"/>
      <c r="K9" s="353"/>
      <c r="L9" s="354"/>
      <c r="M9" s="353"/>
      <c r="N9" s="354"/>
      <c r="O9" s="353"/>
      <c r="P9" s="354"/>
      <c r="Q9" s="353"/>
      <c r="R9" s="354"/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46"/>
      <c r="B10" s="352" t="s">
        <v>11</v>
      </c>
      <c r="C10" s="353"/>
      <c r="D10" s="354"/>
      <c r="E10" s="353"/>
      <c r="F10" s="354"/>
      <c r="G10" s="353"/>
      <c r="H10" s="354"/>
      <c r="I10" s="353"/>
      <c r="J10" s="354"/>
      <c r="K10" s="353"/>
      <c r="L10" s="354"/>
      <c r="M10" s="353"/>
      <c r="N10" s="354"/>
      <c r="O10" s="353"/>
      <c r="P10" s="354"/>
      <c r="Q10" s="353"/>
      <c r="R10" s="354"/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46"/>
      <c r="B11" s="352" t="s">
        <v>12</v>
      </c>
      <c r="C11" s="353">
        <v>4</v>
      </c>
      <c r="D11" s="354">
        <v>953.98</v>
      </c>
      <c r="E11" s="353">
        <v>1</v>
      </c>
      <c r="F11" s="354">
        <v>317.11</v>
      </c>
      <c r="G11" s="353"/>
      <c r="H11" s="354"/>
      <c r="I11" s="353">
        <v>5</v>
      </c>
      <c r="J11" s="354">
        <v>826.61</v>
      </c>
      <c r="K11" s="353"/>
      <c r="L11" s="354"/>
      <c r="M11" s="353"/>
      <c r="N11" s="354"/>
      <c r="O11" s="353"/>
      <c r="P11" s="354"/>
      <c r="Q11" s="353"/>
      <c r="R11" s="354"/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46"/>
      <c r="B12" s="352" t="s">
        <v>13</v>
      </c>
      <c r="C12" s="353">
        <v>274</v>
      </c>
      <c r="D12" s="354">
        <v>807.53</v>
      </c>
      <c r="E12" s="353">
        <v>135</v>
      </c>
      <c r="F12" s="354">
        <v>738.76</v>
      </c>
      <c r="G12" s="353"/>
      <c r="H12" s="354"/>
      <c r="I12" s="353">
        <v>409</v>
      </c>
      <c r="J12" s="354">
        <v>784.83</v>
      </c>
      <c r="K12" s="353"/>
      <c r="L12" s="354"/>
      <c r="M12" s="353"/>
      <c r="N12" s="354"/>
      <c r="O12" s="353"/>
      <c r="P12" s="354"/>
      <c r="Q12" s="353"/>
      <c r="R12" s="354"/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46"/>
      <c r="B13" s="352" t="s">
        <v>14</v>
      </c>
      <c r="C13" s="353">
        <v>1613</v>
      </c>
      <c r="D13" s="354">
        <v>804.02</v>
      </c>
      <c r="E13" s="353">
        <v>812</v>
      </c>
      <c r="F13" s="354">
        <v>736.9</v>
      </c>
      <c r="G13" s="353"/>
      <c r="H13" s="354"/>
      <c r="I13" s="353">
        <v>2425</v>
      </c>
      <c r="J13" s="354">
        <v>781.55</v>
      </c>
      <c r="K13" s="353"/>
      <c r="L13" s="354"/>
      <c r="M13" s="353"/>
      <c r="N13" s="354"/>
      <c r="O13" s="353"/>
      <c r="P13" s="354"/>
      <c r="Q13" s="353"/>
      <c r="R13" s="354"/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46"/>
      <c r="B14" s="352" t="s">
        <v>15</v>
      </c>
      <c r="C14" s="353">
        <v>7232</v>
      </c>
      <c r="D14" s="354">
        <v>841.9</v>
      </c>
      <c r="E14" s="353">
        <v>3506</v>
      </c>
      <c r="F14" s="354">
        <v>787.51</v>
      </c>
      <c r="G14" s="353"/>
      <c r="H14" s="354"/>
      <c r="I14" s="353">
        <v>10738</v>
      </c>
      <c r="J14" s="354">
        <v>824.14</v>
      </c>
      <c r="K14" s="353"/>
      <c r="L14" s="354"/>
      <c r="M14" s="353"/>
      <c r="N14" s="354"/>
      <c r="O14" s="353"/>
      <c r="P14" s="354"/>
      <c r="Q14" s="353"/>
      <c r="R14" s="354"/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46"/>
      <c r="B15" s="352" t="s">
        <v>16</v>
      </c>
      <c r="C15" s="353">
        <v>19816</v>
      </c>
      <c r="D15" s="354">
        <v>904.92</v>
      </c>
      <c r="E15" s="353">
        <v>10891</v>
      </c>
      <c r="F15" s="354">
        <v>841.11</v>
      </c>
      <c r="G15" s="353"/>
      <c r="H15" s="354"/>
      <c r="I15" s="353">
        <v>30707</v>
      </c>
      <c r="J15" s="354">
        <v>882.29</v>
      </c>
      <c r="K15" s="353"/>
      <c r="L15" s="354"/>
      <c r="M15" s="353"/>
      <c r="N15" s="354"/>
      <c r="O15" s="353"/>
      <c r="P15" s="354"/>
      <c r="Q15" s="353"/>
      <c r="R15" s="354"/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46"/>
      <c r="B16" s="352" t="s">
        <v>17</v>
      </c>
      <c r="C16" s="353">
        <v>43152</v>
      </c>
      <c r="D16" s="354">
        <v>959.29</v>
      </c>
      <c r="E16" s="353">
        <v>25290</v>
      </c>
      <c r="F16" s="354">
        <v>884.74</v>
      </c>
      <c r="G16" s="353"/>
      <c r="H16" s="354"/>
      <c r="I16" s="353">
        <v>68442</v>
      </c>
      <c r="J16" s="354">
        <v>931.75</v>
      </c>
      <c r="K16" s="353"/>
      <c r="L16" s="354"/>
      <c r="M16" s="353"/>
      <c r="N16" s="354"/>
      <c r="O16" s="353"/>
      <c r="P16" s="354"/>
      <c r="Q16" s="353"/>
      <c r="R16" s="354"/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46"/>
      <c r="B17" s="352" t="s">
        <v>18</v>
      </c>
      <c r="C17" s="353">
        <v>71105</v>
      </c>
      <c r="D17" s="354">
        <v>978.6</v>
      </c>
      <c r="E17" s="353">
        <v>42062</v>
      </c>
      <c r="F17" s="354">
        <v>905.09</v>
      </c>
      <c r="G17" s="353"/>
      <c r="H17" s="354"/>
      <c r="I17" s="353">
        <v>113167</v>
      </c>
      <c r="J17" s="354">
        <v>951.28</v>
      </c>
      <c r="K17" s="353">
        <v>46</v>
      </c>
      <c r="L17" s="354">
        <v>2317.2600000000002</v>
      </c>
      <c r="M17" s="353">
        <v>12</v>
      </c>
      <c r="N17" s="354">
        <v>2363.5100000000002</v>
      </c>
      <c r="O17" s="353"/>
      <c r="P17" s="354"/>
      <c r="Q17" s="353">
        <v>58</v>
      </c>
      <c r="R17" s="354">
        <v>2326.83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46"/>
      <c r="B18" s="352" t="s">
        <v>19</v>
      </c>
      <c r="C18" s="353">
        <v>104133</v>
      </c>
      <c r="D18" s="354">
        <v>987.72</v>
      </c>
      <c r="E18" s="353">
        <v>60489</v>
      </c>
      <c r="F18" s="354">
        <v>885.02</v>
      </c>
      <c r="G18" s="353"/>
      <c r="H18" s="354"/>
      <c r="I18" s="353">
        <v>164622</v>
      </c>
      <c r="J18" s="354">
        <v>949.98</v>
      </c>
      <c r="K18" s="353">
        <v>405</v>
      </c>
      <c r="L18" s="354">
        <v>2435.44</v>
      </c>
      <c r="M18" s="353">
        <v>126</v>
      </c>
      <c r="N18" s="354">
        <v>2177.23</v>
      </c>
      <c r="O18" s="353"/>
      <c r="P18" s="354"/>
      <c r="Q18" s="353">
        <v>531</v>
      </c>
      <c r="R18" s="354">
        <v>2374.17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46"/>
      <c r="B19" s="352" t="s">
        <v>20</v>
      </c>
      <c r="C19" s="353">
        <v>151182</v>
      </c>
      <c r="D19" s="354">
        <v>1127.56</v>
      </c>
      <c r="E19" s="353">
        <v>86153</v>
      </c>
      <c r="F19" s="354">
        <v>964.25</v>
      </c>
      <c r="G19" s="353"/>
      <c r="H19" s="354"/>
      <c r="I19" s="353">
        <v>237335</v>
      </c>
      <c r="J19" s="354">
        <v>1068.28</v>
      </c>
      <c r="K19" s="353">
        <v>10292</v>
      </c>
      <c r="L19" s="354">
        <v>2468.38</v>
      </c>
      <c r="M19" s="353">
        <v>1004</v>
      </c>
      <c r="N19" s="354">
        <v>2278.81</v>
      </c>
      <c r="O19" s="353"/>
      <c r="P19" s="354"/>
      <c r="Q19" s="353">
        <v>11296</v>
      </c>
      <c r="R19" s="354">
        <v>2451.5300000000002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46"/>
      <c r="B20" s="352" t="s">
        <v>21</v>
      </c>
      <c r="C20" s="353">
        <v>198793</v>
      </c>
      <c r="D20" s="354">
        <v>1210.1500000000001</v>
      </c>
      <c r="E20" s="353">
        <v>119293</v>
      </c>
      <c r="F20" s="354">
        <v>1015.46</v>
      </c>
      <c r="G20" s="353"/>
      <c r="H20" s="354"/>
      <c r="I20" s="353">
        <v>318086</v>
      </c>
      <c r="J20" s="354">
        <v>1137.1400000000001</v>
      </c>
      <c r="K20" s="353">
        <v>201347</v>
      </c>
      <c r="L20" s="354">
        <v>1798.38</v>
      </c>
      <c r="M20" s="353">
        <v>86373</v>
      </c>
      <c r="N20" s="354">
        <v>1558.3</v>
      </c>
      <c r="O20" s="353"/>
      <c r="P20" s="354"/>
      <c r="Q20" s="353">
        <v>287720</v>
      </c>
      <c r="R20" s="354">
        <v>1726.31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46"/>
      <c r="B21" s="352" t="s">
        <v>22</v>
      </c>
      <c r="C21" s="353">
        <v>1038</v>
      </c>
      <c r="D21" s="354">
        <v>1177.1099999999999</v>
      </c>
      <c r="E21" s="353">
        <v>604</v>
      </c>
      <c r="F21" s="354">
        <v>1049.72</v>
      </c>
      <c r="G21" s="353"/>
      <c r="H21" s="354"/>
      <c r="I21" s="353">
        <v>1642</v>
      </c>
      <c r="J21" s="354">
        <v>1130.25</v>
      </c>
      <c r="K21" s="353">
        <v>940516</v>
      </c>
      <c r="L21" s="354">
        <v>1527.16</v>
      </c>
      <c r="M21" s="353">
        <v>641267</v>
      </c>
      <c r="N21" s="354">
        <v>1227.94</v>
      </c>
      <c r="O21" s="353"/>
      <c r="P21" s="354"/>
      <c r="Q21" s="353">
        <v>1581783</v>
      </c>
      <c r="R21" s="354">
        <v>1405.85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46"/>
      <c r="B22" s="352" t="s">
        <v>23</v>
      </c>
      <c r="C22" s="353">
        <v>11</v>
      </c>
      <c r="D22" s="354">
        <v>681.23</v>
      </c>
      <c r="E22" s="353">
        <v>21</v>
      </c>
      <c r="F22" s="354">
        <v>659.05</v>
      </c>
      <c r="G22" s="353"/>
      <c r="H22" s="354"/>
      <c r="I22" s="353">
        <v>32</v>
      </c>
      <c r="J22" s="354">
        <v>666.67</v>
      </c>
      <c r="K22" s="353">
        <v>894909</v>
      </c>
      <c r="L22" s="354">
        <v>1517.51</v>
      </c>
      <c r="M22" s="353">
        <v>583629</v>
      </c>
      <c r="N22" s="354">
        <v>1046.3800000000001</v>
      </c>
      <c r="O22" s="353">
        <v>1</v>
      </c>
      <c r="P22" s="354">
        <v>1619.35</v>
      </c>
      <c r="Q22" s="353">
        <v>1478539</v>
      </c>
      <c r="R22" s="354">
        <v>1331.54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46"/>
      <c r="B23" s="352" t="s">
        <v>24</v>
      </c>
      <c r="C23" s="353">
        <v>32</v>
      </c>
      <c r="D23" s="354">
        <v>412.78</v>
      </c>
      <c r="E23" s="353">
        <v>106</v>
      </c>
      <c r="F23" s="354">
        <v>436.52</v>
      </c>
      <c r="G23" s="353"/>
      <c r="H23" s="354"/>
      <c r="I23" s="353">
        <v>138</v>
      </c>
      <c r="J23" s="354">
        <v>431.02</v>
      </c>
      <c r="K23" s="353">
        <v>727849</v>
      </c>
      <c r="L23" s="354">
        <v>1425.45</v>
      </c>
      <c r="M23" s="353">
        <v>462157</v>
      </c>
      <c r="N23" s="354">
        <v>847.62</v>
      </c>
      <c r="O23" s="353">
        <v>2</v>
      </c>
      <c r="P23" s="354">
        <v>685</v>
      </c>
      <c r="Q23" s="353">
        <v>1190008</v>
      </c>
      <c r="R23" s="354">
        <v>1201.04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46"/>
      <c r="B24" s="352" t="s">
        <v>25</v>
      </c>
      <c r="C24" s="353">
        <v>40</v>
      </c>
      <c r="D24" s="354">
        <v>421.08</v>
      </c>
      <c r="E24" s="353">
        <v>207</v>
      </c>
      <c r="F24" s="354">
        <v>434.23</v>
      </c>
      <c r="G24" s="353"/>
      <c r="H24" s="354"/>
      <c r="I24" s="353">
        <v>247</v>
      </c>
      <c r="J24" s="354">
        <v>432.1</v>
      </c>
      <c r="K24" s="353">
        <v>462988</v>
      </c>
      <c r="L24" s="354">
        <v>1266.83</v>
      </c>
      <c r="M24" s="353">
        <v>304572</v>
      </c>
      <c r="N24" s="354">
        <v>716.96</v>
      </c>
      <c r="O24" s="353">
        <v>3</v>
      </c>
      <c r="P24" s="354">
        <v>1069.6500000000001</v>
      </c>
      <c r="Q24" s="353">
        <v>767563</v>
      </c>
      <c r="R24" s="354">
        <v>1048.6300000000001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46"/>
      <c r="B25" s="352" t="s">
        <v>26</v>
      </c>
      <c r="C25" s="353">
        <v>133</v>
      </c>
      <c r="D25" s="354">
        <v>449.48</v>
      </c>
      <c r="E25" s="353">
        <v>4025</v>
      </c>
      <c r="F25" s="354">
        <v>433.32</v>
      </c>
      <c r="G25" s="353"/>
      <c r="H25" s="354"/>
      <c r="I25" s="353">
        <v>4158</v>
      </c>
      <c r="J25" s="354">
        <v>433.84</v>
      </c>
      <c r="K25" s="353">
        <v>509897</v>
      </c>
      <c r="L25" s="354">
        <v>1133.42</v>
      </c>
      <c r="M25" s="353">
        <v>407109</v>
      </c>
      <c r="N25" s="354">
        <v>651.16999999999996</v>
      </c>
      <c r="O25" s="353">
        <v>27</v>
      </c>
      <c r="P25" s="354">
        <v>711.8</v>
      </c>
      <c r="Q25" s="353">
        <v>917033</v>
      </c>
      <c r="R25" s="354">
        <v>919.31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46"/>
      <c r="B26" s="352" t="s">
        <v>5</v>
      </c>
      <c r="C26" s="353">
        <v>7</v>
      </c>
      <c r="D26" s="354">
        <v>963.89</v>
      </c>
      <c r="E26" s="353"/>
      <c r="F26" s="354"/>
      <c r="G26" s="353"/>
      <c r="H26" s="354"/>
      <c r="I26" s="353">
        <v>7</v>
      </c>
      <c r="J26" s="354">
        <v>963.89</v>
      </c>
      <c r="K26" s="353">
        <v>59</v>
      </c>
      <c r="L26" s="354">
        <v>1836.86</v>
      </c>
      <c r="M26" s="353">
        <v>19</v>
      </c>
      <c r="N26" s="354">
        <v>1068.1500000000001</v>
      </c>
      <c r="O26" s="353"/>
      <c r="P26" s="354"/>
      <c r="Q26" s="353">
        <v>78</v>
      </c>
      <c r="R26" s="354">
        <v>1649.61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46"/>
      <c r="B27" s="356" t="s">
        <v>6</v>
      </c>
      <c r="C27" s="357">
        <v>598565</v>
      </c>
      <c r="D27" s="358">
        <v>1088.83</v>
      </c>
      <c r="E27" s="357">
        <v>353595</v>
      </c>
      <c r="F27" s="358">
        <v>942.71</v>
      </c>
      <c r="G27" s="357"/>
      <c r="H27" s="358"/>
      <c r="I27" s="357">
        <v>952160</v>
      </c>
      <c r="J27" s="358">
        <v>1034.57</v>
      </c>
      <c r="K27" s="357">
        <v>3748308</v>
      </c>
      <c r="L27" s="358">
        <v>1436.65</v>
      </c>
      <c r="M27" s="357">
        <v>2486268</v>
      </c>
      <c r="N27" s="358">
        <v>969.54</v>
      </c>
      <c r="O27" s="357">
        <v>33</v>
      </c>
      <c r="P27" s="358">
        <v>770.21</v>
      </c>
      <c r="Q27" s="357">
        <v>6234609</v>
      </c>
      <c r="R27" s="358">
        <v>1250.3699999999999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46"/>
      <c r="B28" s="359" t="s">
        <v>27</v>
      </c>
      <c r="C28" s="353">
        <v>55</v>
      </c>
      <c r="D28" s="353" t="s">
        <v>212</v>
      </c>
      <c r="E28" s="353">
        <v>55</v>
      </c>
      <c r="F28" s="353" t="s">
        <v>212</v>
      </c>
      <c r="G28" s="353"/>
      <c r="H28" s="353"/>
      <c r="I28" s="353">
        <v>55</v>
      </c>
      <c r="J28" s="353" t="s">
        <v>212</v>
      </c>
      <c r="K28" s="353">
        <v>75</v>
      </c>
      <c r="L28" s="353" t="s">
        <v>212</v>
      </c>
      <c r="M28" s="353">
        <v>75</v>
      </c>
      <c r="N28" s="353" t="s">
        <v>212</v>
      </c>
      <c r="O28" s="353">
        <v>87</v>
      </c>
      <c r="P28" s="353" t="s">
        <v>212</v>
      </c>
      <c r="Q28" s="353">
        <v>75</v>
      </c>
      <c r="R28" s="353" t="s">
        <v>212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46"/>
      <c r="B29" s="347"/>
      <c r="C29" s="360"/>
      <c r="D29" s="361"/>
      <c r="E29" s="362"/>
      <c r="F29" s="362"/>
      <c r="G29" s="360"/>
      <c r="H29" s="362"/>
      <c r="I29" s="360"/>
      <c r="J29" s="362"/>
      <c r="K29" s="360"/>
      <c r="L29" s="361"/>
      <c r="M29" s="360"/>
      <c r="N29" s="361"/>
      <c r="O29" s="360"/>
      <c r="P29" s="361"/>
      <c r="Q29" s="360"/>
      <c r="R29" s="361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488" t="s">
        <v>0</v>
      </c>
      <c r="C30" s="489" t="s">
        <v>30</v>
      </c>
      <c r="D30" s="489"/>
      <c r="E30" s="489"/>
      <c r="F30" s="489"/>
      <c r="G30" s="489"/>
      <c r="H30" s="489"/>
      <c r="I30" s="489"/>
      <c r="J30" s="489"/>
      <c r="K30" s="489" t="s">
        <v>31</v>
      </c>
      <c r="L30" s="489"/>
      <c r="M30" s="489"/>
      <c r="N30" s="489"/>
      <c r="O30" s="489"/>
      <c r="P30" s="489"/>
      <c r="Q30" s="489"/>
      <c r="R30" s="489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488"/>
      <c r="C31" s="489" t="s">
        <v>3</v>
      </c>
      <c r="D31" s="489"/>
      <c r="E31" s="490" t="s">
        <v>4</v>
      </c>
      <c r="F31" s="490"/>
      <c r="G31" s="489" t="s">
        <v>5</v>
      </c>
      <c r="H31" s="489"/>
      <c r="I31" s="489" t="s">
        <v>6</v>
      </c>
      <c r="J31" s="489"/>
      <c r="K31" s="489" t="s">
        <v>3</v>
      </c>
      <c r="L31" s="489"/>
      <c r="M31" s="490" t="s">
        <v>4</v>
      </c>
      <c r="N31" s="490"/>
      <c r="O31" s="489" t="s">
        <v>5</v>
      </c>
      <c r="P31" s="489"/>
      <c r="Q31" s="489" t="s">
        <v>6</v>
      </c>
      <c r="R31" s="489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488"/>
      <c r="C32" s="349" t="s">
        <v>7</v>
      </c>
      <c r="D32" s="350" t="s">
        <v>8</v>
      </c>
      <c r="E32" s="351" t="s">
        <v>7</v>
      </c>
      <c r="F32" s="351" t="s">
        <v>8</v>
      </c>
      <c r="G32" s="349" t="s">
        <v>7</v>
      </c>
      <c r="H32" s="351" t="s">
        <v>8</v>
      </c>
      <c r="I32" s="349" t="s">
        <v>7</v>
      </c>
      <c r="J32" s="351" t="s">
        <v>8</v>
      </c>
      <c r="K32" s="349" t="s">
        <v>7</v>
      </c>
      <c r="L32" s="350" t="s">
        <v>8</v>
      </c>
      <c r="M32" s="351" t="s">
        <v>7</v>
      </c>
      <c r="N32" s="351" t="s">
        <v>8</v>
      </c>
      <c r="O32" s="349" t="s">
        <v>7</v>
      </c>
      <c r="P32" s="351" t="s">
        <v>8</v>
      </c>
      <c r="Q32" s="349" t="s">
        <v>7</v>
      </c>
      <c r="R32" s="351" t="s">
        <v>8</v>
      </c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2" t="s">
        <v>9</v>
      </c>
      <c r="C33" s="353"/>
      <c r="D33" s="354"/>
      <c r="E33" s="353"/>
      <c r="F33" s="354"/>
      <c r="G33" s="353"/>
      <c r="H33" s="354"/>
      <c r="I33" s="353"/>
      <c r="J33" s="354"/>
      <c r="K33" s="353">
        <v>1225</v>
      </c>
      <c r="L33" s="354">
        <v>321.14</v>
      </c>
      <c r="M33" s="353">
        <v>1207</v>
      </c>
      <c r="N33" s="354">
        <v>308.8</v>
      </c>
      <c r="O33" s="353"/>
      <c r="P33" s="354"/>
      <c r="Q33" s="353">
        <v>2432</v>
      </c>
      <c r="R33" s="354">
        <v>315.02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55" t="s">
        <v>10</v>
      </c>
      <c r="C34" s="353"/>
      <c r="D34" s="354"/>
      <c r="E34" s="353"/>
      <c r="F34" s="354"/>
      <c r="G34" s="353"/>
      <c r="H34" s="354"/>
      <c r="I34" s="353"/>
      <c r="J34" s="354"/>
      <c r="K34" s="353">
        <v>5806</v>
      </c>
      <c r="L34" s="354">
        <v>320.12</v>
      </c>
      <c r="M34" s="353">
        <v>5501</v>
      </c>
      <c r="N34" s="354">
        <v>319.27999999999997</v>
      </c>
      <c r="O34" s="353"/>
      <c r="P34" s="354"/>
      <c r="Q34" s="353">
        <v>11307</v>
      </c>
      <c r="R34" s="354">
        <v>319.70999999999998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2" t="s">
        <v>11</v>
      </c>
      <c r="C35" s="353"/>
      <c r="D35" s="354"/>
      <c r="E35" s="353"/>
      <c r="F35" s="354"/>
      <c r="G35" s="353"/>
      <c r="H35" s="354"/>
      <c r="I35" s="353"/>
      <c r="J35" s="354"/>
      <c r="K35" s="353">
        <v>15713</v>
      </c>
      <c r="L35" s="354">
        <v>323.77999999999997</v>
      </c>
      <c r="M35" s="353">
        <v>14837</v>
      </c>
      <c r="N35" s="354">
        <v>319.45999999999998</v>
      </c>
      <c r="O35" s="353"/>
      <c r="P35" s="354"/>
      <c r="Q35" s="353">
        <v>30550</v>
      </c>
      <c r="R35" s="354">
        <v>321.68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2" t="s">
        <v>12</v>
      </c>
      <c r="C36" s="353"/>
      <c r="D36" s="354"/>
      <c r="E36" s="353"/>
      <c r="F36" s="354"/>
      <c r="G36" s="353"/>
      <c r="H36" s="354"/>
      <c r="I36" s="353"/>
      <c r="J36" s="354"/>
      <c r="K36" s="353">
        <v>30299</v>
      </c>
      <c r="L36" s="354">
        <v>324.93</v>
      </c>
      <c r="M36" s="353">
        <v>29428</v>
      </c>
      <c r="N36" s="354">
        <v>323.7</v>
      </c>
      <c r="O36" s="353"/>
      <c r="P36" s="354"/>
      <c r="Q36" s="353">
        <v>59727</v>
      </c>
      <c r="R36" s="354">
        <v>324.32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2" t="s">
        <v>13</v>
      </c>
      <c r="C37" s="353">
        <v>1</v>
      </c>
      <c r="D37" s="354">
        <v>843.29</v>
      </c>
      <c r="E37" s="353">
        <v>29</v>
      </c>
      <c r="F37" s="354">
        <v>789.15</v>
      </c>
      <c r="G37" s="353"/>
      <c r="H37" s="354"/>
      <c r="I37" s="353">
        <v>30</v>
      </c>
      <c r="J37" s="354">
        <v>790.96</v>
      </c>
      <c r="K37" s="353">
        <v>45474</v>
      </c>
      <c r="L37" s="354">
        <v>330.9</v>
      </c>
      <c r="M37" s="353">
        <v>44201</v>
      </c>
      <c r="N37" s="354">
        <v>329.96</v>
      </c>
      <c r="O37" s="353">
        <v>1</v>
      </c>
      <c r="P37" s="354">
        <v>622.92999999999995</v>
      </c>
      <c r="Q37" s="353">
        <v>89676</v>
      </c>
      <c r="R37" s="354">
        <v>330.44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2" t="s">
        <v>14</v>
      </c>
      <c r="C38" s="353">
        <v>18</v>
      </c>
      <c r="D38" s="354">
        <v>846.56</v>
      </c>
      <c r="E38" s="353">
        <v>169</v>
      </c>
      <c r="F38" s="354">
        <v>769.45</v>
      </c>
      <c r="G38" s="353"/>
      <c r="H38" s="354"/>
      <c r="I38" s="353">
        <v>187</v>
      </c>
      <c r="J38" s="354">
        <v>776.87</v>
      </c>
      <c r="K38" s="353">
        <v>2308</v>
      </c>
      <c r="L38" s="354">
        <v>369.96</v>
      </c>
      <c r="M38" s="353">
        <v>1987</v>
      </c>
      <c r="N38" s="354">
        <v>371.75</v>
      </c>
      <c r="O38" s="353">
        <v>1</v>
      </c>
      <c r="P38" s="354">
        <v>242.64</v>
      </c>
      <c r="Q38" s="353">
        <v>4296</v>
      </c>
      <c r="R38" s="354">
        <v>370.76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2" t="s">
        <v>15</v>
      </c>
      <c r="C39" s="353">
        <v>118</v>
      </c>
      <c r="D39" s="354">
        <v>733.93</v>
      </c>
      <c r="E39" s="353">
        <v>1017</v>
      </c>
      <c r="F39" s="354">
        <v>811.27</v>
      </c>
      <c r="G39" s="353"/>
      <c r="H39" s="354"/>
      <c r="I39" s="353">
        <v>1135</v>
      </c>
      <c r="J39" s="354">
        <v>803.23</v>
      </c>
      <c r="K39" s="353">
        <v>2190</v>
      </c>
      <c r="L39" s="354">
        <v>373.87</v>
      </c>
      <c r="M39" s="353">
        <v>1456</v>
      </c>
      <c r="N39" s="354">
        <v>370.33</v>
      </c>
      <c r="O39" s="353"/>
      <c r="P39" s="354"/>
      <c r="Q39" s="353">
        <v>3646</v>
      </c>
      <c r="R39" s="354">
        <v>372.45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2" t="s">
        <v>16</v>
      </c>
      <c r="C40" s="353">
        <v>629</v>
      </c>
      <c r="D40" s="354">
        <v>712.96</v>
      </c>
      <c r="E40" s="353">
        <v>3426</v>
      </c>
      <c r="F40" s="354">
        <v>835.78</v>
      </c>
      <c r="G40" s="353"/>
      <c r="H40" s="354"/>
      <c r="I40" s="353">
        <v>4055</v>
      </c>
      <c r="J40" s="354">
        <v>816.73</v>
      </c>
      <c r="K40" s="353">
        <v>3502</v>
      </c>
      <c r="L40" s="354">
        <v>404.42</v>
      </c>
      <c r="M40" s="353">
        <v>2297</v>
      </c>
      <c r="N40" s="354">
        <v>421.01</v>
      </c>
      <c r="O40" s="353"/>
      <c r="P40" s="354"/>
      <c r="Q40" s="353">
        <v>5799</v>
      </c>
      <c r="R40" s="354">
        <v>410.99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2" t="s">
        <v>17</v>
      </c>
      <c r="C41" s="353">
        <v>1934</v>
      </c>
      <c r="D41" s="354">
        <v>738.69</v>
      </c>
      <c r="E41" s="353">
        <v>9701</v>
      </c>
      <c r="F41" s="354">
        <v>856.47</v>
      </c>
      <c r="G41" s="353"/>
      <c r="H41" s="354"/>
      <c r="I41" s="353">
        <v>11635</v>
      </c>
      <c r="J41" s="354">
        <v>836.89</v>
      </c>
      <c r="K41" s="353">
        <v>6239</v>
      </c>
      <c r="L41" s="354">
        <v>448.76</v>
      </c>
      <c r="M41" s="353">
        <v>4371</v>
      </c>
      <c r="N41" s="354">
        <v>450.73</v>
      </c>
      <c r="O41" s="353"/>
      <c r="P41" s="354"/>
      <c r="Q41" s="353">
        <v>10610</v>
      </c>
      <c r="R41" s="354">
        <v>449.57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2" t="s">
        <v>18</v>
      </c>
      <c r="C42" s="353">
        <v>4466</v>
      </c>
      <c r="D42" s="354">
        <v>740.28</v>
      </c>
      <c r="E42" s="353">
        <v>21080</v>
      </c>
      <c r="F42" s="354">
        <v>840.99</v>
      </c>
      <c r="G42" s="353"/>
      <c r="H42" s="354"/>
      <c r="I42" s="353">
        <v>25546</v>
      </c>
      <c r="J42" s="354">
        <v>823.38</v>
      </c>
      <c r="K42" s="353">
        <v>10211</v>
      </c>
      <c r="L42" s="354">
        <v>501.97</v>
      </c>
      <c r="M42" s="353">
        <v>7064</v>
      </c>
      <c r="N42" s="354">
        <v>503.57</v>
      </c>
      <c r="O42" s="353"/>
      <c r="P42" s="354"/>
      <c r="Q42" s="353">
        <v>17275</v>
      </c>
      <c r="R42" s="354">
        <v>502.63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2" t="s">
        <v>19</v>
      </c>
      <c r="C43" s="353">
        <v>8335</v>
      </c>
      <c r="D43" s="354">
        <v>701.52</v>
      </c>
      <c r="E43" s="353">
        <v>43911</v>
      </c>
      <c r="F43" s="354">
        <v>807.88</v>
      </c>
      <c r="G43" s="353"/>
      <c r="H43" s="354"/>
      <c r="I43" s="353">
        <v>52246</v>
      </c>
      <c r="J43" s="354">
        <v>790.91</v>
      </c>
      <c r="K43" s="353">
        <v>13179</v>
      </c>
      <c r="L43" s="354">
        <v>564.92999999999995</v>
      </c>
      <c r="M43" s="353">
        <v>9265</v>
      </c>
      <c r="N43" s="354">
        <v>576.21</v>
      </c>
      <c r="O43" s="353">
        <v>1</v>
      </c>
      <c r="P43" s="354">
        <v>406.97</v>
      </c>
      <c r="Q43" s="353">
        <v>22445</v>
      </c>
      <c r="R43" s="354">
        <v>569.58000000000004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2" t="s">
        <v>20</v>
      </c>
      <c r="C44" s="353">
        <v>13721</v>
      </c>
      <c r="D44" s="354">
        <v>685.67</v>
      </c>
      <c r="E44" s="353">
        <v>79840</v>
      </c>
      <c r="F44" s="354">
        <v>797.95</v>
      </c>
      <c r="G44" s="353"/>
      <c r="H44" s="354"/>
      <c r="I44" s="353">
        <v>93561</v>
      </c>
      <c r="J44" s="354">
        <v>781.48</v>
      </c>
      <c r="K44" s="353">
        <v>14666</v>
      </c>
      <c r="L44" s="354">
        <v>620.6</v>
      </c>
      <c r="M44" s="353">
        <v>10606</v>
      </c>
      <c r="N44" s="354">
        <v>625.64</v>
      </c>
      <c r="O44" s="353"/>
      <c r="P44" s="354"/>
      <c r="Q44" s="353">
        <v>25272</v>
      </c>
      <c r="R44" s="354">
        <v>622.72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2" t="s">
        <v>21</v>
      </c>
      <c r="C45" s="353">
        <v>20304</v>
      </c>
      <c r="D45" s="354">
        <v>671.04</v>
      </c>
      <c r="E45" s="353">
        <v>127745</v>
      </c>
      <c r="F45" s="354">
        <v>827.58</v>
      </c>
      <c r="G45" s="353">
        <v>1</v>
      </c>
      <c r="H45" s="354">
        <v>820.78</v>
      </c>
      <c r="I45" s="353">
        <v>148050</v>
      </c>
      <c r="J45" s="354">
        <v>806.11</v>
      </c>
      <c r="K45" s="353">
        <v>12134</v>
      </c>
      <c r="L45" s="354">
        <v>649.91999999999996</v>
      </c>
      <c r="M45" s="353">
        <v>9653</v>
      </c>
      <c r="N45" s="354">
        <v>663.7</v>
      </c>
      <c r="O45" s="353"/>
      <c r="P45" s="354"/>
      <c r="Q45" s="353">
        <v>21787</v>
      </c>
      <c r="R45" s="354">
        <v>656.03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2" t="s">
        <v>22</v>
      </c>
      <c r="C46" s="353">
        <v>23879</v>
      </c>
      <c r="D46" s="354">
        <v>617.03</v>
      </c>
      <c r="E46" s="353">
        <v>177688</v>
      </c>
      <c r="F46" s="354">
        <v>833.69</v>
      </c>
      <c r="G46" s="353"/>
      <c r="H46" s="354"/>
      <c r="I46" s="353">
        <v>201567</v>
      </c>
      <c r="J46" s="354">
        <v>808.03</v>
      </c>
      <c r="K46" s="353">
        <v>8014</v>
      </c>
      <c r="L46" s="354">
        <v>669.04</v>
      </c>
      <c r="M46" s="353">
        <v>7397</v>
      </c>
      <c r="N46" s="354">
        <v>675.64</v>
      </c>
      <c r="O46" s="353"/>
      <c r="P46" s="354"/>
      <c r="Q46" s="353">
        <v>15411</v>
      </c>
      <c r="R46" s="354">
        <v>672.21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2" t="s">
        <v>23</v>
      </c>
      <c r="C47" s="353">
        <v>25535</v>
      </c>
      <c r="D47" s="354">
        <v>553.35</v>
      </c>
      <c r="E47" s="353">
        <v>254988</v>
      </c>
      <c r="F47" s="354">
        <v>843.19</v>
      </c>
      <c r="G47" s="353">
        <v>1</v>
      </c>
      <c r="H47" s="354">
        <v>721.7</v>
      </c>
      <c r="I47" s="353">
        <v>280524</v>
      </c>
      <c r="J47" s="354">
        <v>816.81</v>
      </c>
      <c r="K47" s="353">
        <v>4925</v>
      </c>
      <c r="L47" s="354">
        <v>648.28</v>
      </c>
      <c r="M47" s="353">
        <v>5435</v>
      </c>
      <c r="N47" s="354">
        <v>669.62</v>
      </c>
      <c r="O47" s="353">
        <v>1</v>
      </c>
      <c r="P47" s="354">
        <v>778.54</v>
      </c>
      <c r="Q47" s="353">
        <v>10361</v>
      </c>
      <c r="R47" s="354">
        <v>659.49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2" t="s">
        <v>24</v>
      </c>
      <c r="C48" s="353">
        <v>25837</v>
      </c>
      <c r="D48" s="354">
        <v>496.18</v>
      </c>
      <c r="E48" s="353">
        <v>341479</v>
      </c>
      <c r="F48" s="354">
        <v>822.3</v>
      </c>
      <c r="G48" s="353">
        <v>1</v>
      </c>
      <c r="H48" s="354">
        <v>683.88</v>
      </c>
      <c r="I48" s="353">
        <v>367317</v>
      </c>
      <c r="J48" s="354">
        <v>799.36</v>
      </c>
      <c r="K48" s="353">
        <v>2605</v>
      </c>
      <c r="L48" s="354">
        <v>644.24</v>
      </c>
      <c r="M48" s="353">
        <v>3725</v>
      </c>
      <c r="N48" s="354">
        <v>643.01</v>
      </c>
      <c r="O48" s="353"/>
      <c r="P48" s="354"/>
      <c r="Q48" s="353">
        <v>6330</v>
      </c>
      <c r="R48" s="354">
        <v>643.52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2" t="s">
        <v>25</v>
      </c>
      <c r="C49" s="353">
        <v>22917</v>
      </c>
      <c r="D49" s="354">
        <v>461.51</v>
      </c>
      <c r="E49" s="353">
        <v>359918</v>
      </c>
      <c r="F49" s="354">
        <v>795.85</v>
      </c>
      <c r="G49" s="353">
        <v>4</v>
      </c>
      <c r="H49" s="354">
        <v>885.18</v>
      </c>
      <c r="I49" s="353">
        <v>382839</v>
      </c>
      <c r="J49" s="354">
        <v>775.84</v>
      </c>
      <c r="K49" s="353">
        <v>984</v>
      </c>
      <c r="L49" s="354">
        <v>634.29</v>
      </c>
      <c r="M49" s="353">
        <v>1960</v>
      </c>
      <c r="N49" s="354">
        <v>646.97</v>
      </c>
      <c r="O49" s="353"/>
      <c r="P49" s="354"/>
      <c r="Q49" s="353">
        <v>2944</v>
      </c>
      <c r="R49" s="354">
        <v>642.73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2" t="s">
        <v>26</v>
      </c>
      <c r="C50" s="353">
        <v>46702</v>
      </c>
      <c r="D50" s="354">
        <v>429.05</v>
      </c>
      <c r="E50" s="353">
        <v>734506</v>
      </c>
      <c r="F50" s="354">
        <v>751.37</v>
      </c>
      <c r="G50" s="353">
        <v>4</v>
      </c>
      <c r="H50" s="354">
        <v>455.53</v>
      </c>
      <c r="I50" s="353">
        <v>781212</v>
      </c>
      <c r="J50" s="354">
        <v>732.1</v>
      </c>
      <c r="K50" s="353">
        <v>610</v>
      </c>
      <c r="L50" s="354">
        <v>666.22</v>
      </c>
      <c r="M50" s="353">
        <v>1736</v>
      </c>
      <c r="N50" s="354">
        <v>660.44</v>
      </c>
      <c r="O50" s="353"/>
      <c r="P50" s="354"/>
      <c r="Q50" s="353">
        <v>2346</v>
      </c>
      <c r="R50" s="354">
        <v>661.95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2" t="s">
        <v>5</v>
      </c>
      <c r="C51" s="353"/>
      <c r="D51" s="354"/>
      <c r="E51" s="353">
        <v>11</v>
      </c>
      <c r="F51" s="354">
        <v>680.54</v>
      </c>
      <c r="G51" s="353"/>
      <c r="H51" s="354"/>
      <c r="I51" s="353">
        <v>11</v>
      </c>
      <c r="J51" s="354">
        <v>680.54</v>
      </c>
      <c r="K51" s="353"/>
      <c r="L51" s="354"/>
      <c r="M51" s="353">
        <v>1</v>
      </c>
      <c r="N51" s="354">
        <v>767.5</v>
      </c>
      <c r="O51" s="353"/>
      <c r="P51" s="354"/>
      <c r="Q51" s="353">
        <v>1</v>
      </c>
      <c r="R51" s="354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56" t="s">
        <v>6</v>
      </c>
      <c r="C52" s="357">
        <v>194396</v>
      </c>
      <c r="D52" s="358">
        <v>547.66</v>
      </c>
      <c r="E52" s="357">
        <v>2155508</v>
      </c>
      <c r="F52" s="358">
        <v>796.59</v>
      </c>
      <c r="G52" s="357">
        <v>11</v>
      </c>
      <c r="H52" s="358">
        <v>689.93</v>
      </c>
      <c r="I52" s="357">
        <v>2349915</v>
      </c>
      <c r="J52" s="358">
        <v>776</v>
      </c>
      <c r="K52" s="357">
        <v>180084</v>
      </c>
      <c r="L52" s="358">
        <v>438.37</v>
      </c>
      <c r="M52" s="357">
        <v>162127</v>
      </c>
      <c r="N52" s="358">
        <v>435.34</v>
      </c>
      <c r="O52" s="357">
        <v>4</v>
      </c>
      <c r="P52" s="358">
        <v>512.77</v>
      </c>
      <c r="Q52" s="357">
        <v>342215</v>
      </c>
      <c r="R52" s="358">
        <v>436.93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59" t="s">
        <v>27</v>
      </c>
      <c r="C53" s="353">
        <v>74</v>
      </c>
      <c r="D53" s="353" t="s">
        <v>212</v>
      </c>
      <c r="E53" s="353">
        <v>78</v>
      </c>
      <c r="F53" s="353" t="s">
        <v>212</v>
      </c>
      <c r="G53" s="353">
        <v>82</v>
      </c>
      <c r="H53" s="353" t="s">
        <v>212</v>
      </c>
      <c r="I53" s="353">
        <v>78</v>
      </c>
      <c r="J53" s="353" t="s">
        <v>212</v>
      </c>
      <c r="K53" s="353">
        <v>35</v>
      </c>
      <c r="L53" s="353" t="s">
        <v>212</v>
      </c>
      <c r="M53" s="353">
        <v>34</v>
      </c>
      <c r="N53" s="353" t="s">
        <v>212</v>
      </c>
      <c r="O53" s="353">
        <v>43</v>
      </c>
      <c r="P53" s="353" t="s">
        <v>212</v>
      </c>
      <c r="Q53" s="353">
        <v>35</v>
      </c>
      <c r="R53" s="353" t="s">
        <v>212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47"/>
      <c r="C54" s="360"/>
      <c r="D54" s="361"/>
      <c r="E54" s="362"/>
      <c r="F54" s="362"/>
      <c r="G54" s="360"/>
      <c r="H54" s="362"/>
      <c r="I54" s="360"/>
      <c r="J54" s="362"/>
      <c r="K54" s="360"/>
      <c r="L54" s="361"/>
      <c r="M54" s="360"/>
      <c r="N54" s="361"/>
      <c r="O54" s="360"/>
      <c r="P54" s="361"/>
      <c r="Q54" s="360"/>
      <c r="R54" s="361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488" t="s">
        <v>0</v>
      </c>
      <c r="C55" s="489" t="s">
        <v>1</v>
      </c>
      <c r="D55" s="489"/>
      <c r="E55" s="489"/>
      <c r="F55" s="489"/>
      <c r="G55" s="489"/>
      <c r="H55" s="489"/>
      <c r="I55" s="489"/>
      <c r="J55" s="489"/>
      <c r="K55" s="489" t="s">
        <v>2</v>
      </c>
      <c r="L55" s="489"/>
      <c r="M55" s="489"/>
      <c r="N55" s="489"/>
      <c r="O55" s="489"/>
      <c r="P55" s="489"/>
      <c r="Q55" s="489"/>
      <c r="R55" s="489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488"/>
      <c r="C56" s="489" t="s">
        <v>3</v>
      </c>
      <c r="D56" s="489"/>
      <c r="E56" s="490" t="s">
        <v>4</v>
      </c>
      <c r="F56" s="490"/>
      <c r="G56" s="489" t="s">
        <v>5</v>
      </c>
      <c r="H56" s="489"/>
      <c r="I56" s="489" t="s">
        <v>6</v>
      </c>
      <c r="J56" s="489"/>
      <c r="K56" s="489" t="s">
        <v>3</v>
      </c>
      <c r="L56" s="489"/>
      <c r="M56" s="490" t="s">
        <v>4</v>
      </c>
      <c r="N56" s="490"/>
      <c r="O56" s="489" t="s">
        <v>5</v>
      </c>
      <c r="P56" s="489"/>
      <c r="Q56" s="489" t="s">
        <v>6</v>
      </c>
      <c r="R56" s="489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488"/>
      <c r="C57" s="349" t="s">
        <v>7</v>
      </c>
      <c r="D57" s="350" t="s">
        <v>8</v>
      </c>
      <c r="E57" s="351" t="s">
        <v>7</v>
      </c>
      <c r="F57" s="351" t="s">
        <v>8</v>
      </c>
      <c r="G57" s="349" t="s">
        <v>7</v>
      </c>
      <c r="H57" s="351" t="s">
        <v>8</v>
      </c>
      <c r="I57" s="349" t="s">
        <v>7</v>
      </c>
      <c r="J57" s="351" t="s">
        <v>8</v>
      </c>
      <c r="K57" s="349" t="s">
        <v>7</v>
      </c>
      <c r="L57" s="350" t="s">
        <v>8</v>
      </c>
      <c r="M57" s="351" t="s">
        <v>7</v>
      </c>
      <c r="N57" s="351" t="s">
        <v>8</v>
      </c>
      <c r="O57" s="349" t="s">
        <v>7</v>
      </c>
      <c r="P57" s="351" t="s">
        <v>8</v>
      </c>
      <c r="Q57" s="349" t="s">
        <v>7</v>
      </c>
      <c r="R57" s="351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2" t="s">
        <v>9</v>
      </c>
      <c r="C58" s="353"/>
      <c r="D58" s="354"/>
      <c r="E58" s="353"/>
      <c r="F58" s="354"/>
      <c r="G58" s="353"/>
      <c r="H58" s="354"/>
      <c r="I58" s="353"/>
      <c r="J58" s="354"/>
      <c r="K58" s="353">
        <v>1225</v>
      </c>
      <c r="L58" s="354">
        <v>321.14</v>
      </c>
      <c r="M58" s="353">
        <v>1207</v>
      </c>
      <c r="N58" s="354">
        <v>308.8</v>
      </c>
      <c r="O58" s="353"/>
      <c r="P58" s="354"/>
      <c r="Q58" s="353">
        <v>2432</v>
      </c>
      <c r="R58" s="354">
        <v>315.02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55" t="s">
        <v>10</v>
      </c>
      <c r="C59" s="353"/>
      <c r="D59" s="354"/>
      <c r="E59" s="353">
        <v>1</v>
      </c>
      <c r="F59" s="354">
        <v>220.7</v>
      </c>
      <c r="G59" s="353"/>
      <c r="H59" s="354"/>
      <c r="I59" s="353">
        <v>1</v>
      </c>
      <c r="J59" s="354">
        <v>220.7</v>
      </c>
      <c r="K59" s="353">
        <v>5806</v>
      </c>
      <c r="L59" s="354">
        <v>320.12</v>
      </c>
      <c r="M59" s="353">
        <v>5502</v>
      </c>
      <c r="N59" s="354">
        <v>319.26</v>
      </c>
      <c r="O59" s="353"/>
      <c r="P59" s="354"/>
      <c r="Q59" s="353">
        <v>11308</v>
      </c>
      <c r="R59" s="354">
        <v>319.7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2" t="s">
        <v>11</v>
      </c>
      <c r="C60" s="353">
        <v>11</v>
      </c>
      <c r="D60" s="354">
        <v>264.02</v>
      </c>
      <c r="E60" s="353">
        <v>9</v>
      </c>
      <c r="F60" s="354">
        <v>243.22</v>
      </c>
      <c r="G60" s="353"/>
      <c r="H60" s="354"/>
      <c r="I60" s="353">
        <v>20</v>
      </c>
      <c r="J60" s="354">
        <v>254.66</v>
      </c>
      <c r="K60" s="353">
        <v>15724</v>
      </c>
      <c r="L60" s="354">
        <v>323.74</v>
      </c>
      <c r="M60" s="353">
        <v>14846</v>
      </c>
      <c r="N60" s="354">
        <v>319.41000000000003</v>
      </c>
      <c r="O60" s="353"/>
      <c r="P60" s="354"/>
      <c r="Q60" s="353">
        <v>30570</v>
      </c>
      <c r="R60" s="354">
        <v>321.64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2" t="s">
        <v>12</v>
      </c>
      <c r="C61" s="353">
        <v>18</v>
      </c>
      <c r="D61" s="354">
        <v>325.41000000000003</v>
      </c>
      <c r="E61" s="353">
        <v>26</v>
      </c>
      <c r="F61" s="354">
        <v>343.97</v>
      </c>
      <c r="G61" s="353"/>
      <c r="H61" s="354"/>
      <c r="I61" s="353">
        <v>44</v>
      </c>
      <c r="J61" s="354">
        <v>336.38</v>
      </c>
      <c r="K61" s="353">
        <v>30321</v>
      </c>
      <c r="L61" s="354">
        <v>325.01</v>
      </c>
      <c r="M61" s="353">
        <v>29455</v>
      </c>
      <c r="N61" s="354">
        <v>323.72000000000003</v>
      </c>
      <c r="O61" s="353"/>
      <c r="P61" s="354"/>
      <c r="Q61" s="353">
        <v>59776</v>
      </c>
      <c r="R61" s="354">
        <v>324.37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2" t="s">
        <v>13</v>
      </c>
      <c r="C62" s="353">
        <v>17</v>
      </c>
      <c r="D62" s="354">
        <v>450.98</v>
      </c>
      <c r="E62" s="353">
        <v>21</v>
      </c>
      <c r="F62" s="354">
        <v>460.21</v>
      </c>
      <c r="G62" s="353"/>
      <c r="H62" s="354"/>
      <c r="I62" s="353">
        <v>38</v>
      </c>
      <c r="J62" s="354">
        <v>456.08</v>
      </c>
      <c r="K62" s="353">
        <v>45766</v>
      </c>
      <c r="L62" s="354">
        <v>333.81</v>
      </c>
      <c r="M62" s="353">
        <v>44386</v>
      </c>
      <c r="N62" s="354">
        <v>331.56</v>
      </c>
      <c r="O62" s="353">
        <v>1</v>
      </c>
      <c r="P62" s="354">
        <v>622.92999999999995</v>
      </c>
      <c r="Q62" s="353">
        <v>90153</v>
      </c>
      <c r="R62" s="354">
        <v>332.71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2" t="s">
        <v>14</v>
      </c>
      <c r="C63" s="353">
        <v>129</v>
      </c>
      <c r="D63" s="354">
        <v>292.52999999999997</v>
      </c>
      <c r="E63" s="353">
        <v>131</v>
      </c>
      <c r="F63" s="354">
        <v>287.44</v>
      </c>
      <c r="G63" s="353"/>
      <c r="H63" s="354"/>
      <c r="I63" s="353">
        <v>260</v>
      </c>
      <c r="J63" s="354">
        <v>289.95999999999998</v>
      </c>
      <c r="K63" s="353">
        <v>4068</v>
      </c>
      <c r="L63" s="354">
        <v>541.72</v>
      </c>
      <c r="M63" s="353">
        <v>3099</v>
      </c>
      <c r="N63" s="354">
        <v>485.55</v>
      </c>
      <c r="O63" s="353">
        <v>1</v>
      </c>
      <c r="P63" s="354">
        <v>242.64</v>
      </c>
      <c r="Q63" s="353">
        <v>7168</v>
      </c>
      <c r="R63" s="354">
        <v>517.4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2" t="s">
        <v>15</v>
      </c>
      <c r="C64" s="353">
        <v>86</v>
      </c>
      <c r="D64" s="354">
        <v>325.85000000000002</v>
      </c>
      <c r="E64" s="353">
        <v>110</v>
      </c>
      <c r="F64" s="354">
        <v>329.91</v>
      </c>
      <c r="G64" s="353"/>
      <c r="H64" s="354"/>
      <c r="I64" s="353">
        <v>196</v>
      </c>
      <c r="J64" s="354">
        <v>328.13</v>
      </c>
      <c r="K64" s="353">
        <v>9626</v>
      </c>
      <c r="L64" s="354">
        <v>729.48</v>
      </c>
      <c r="M64" s="353">
        <v>6089</v>
      </c>
      <c r="N64" s="354">
        <v>683.46</v>
      </c>
      <c r="O64" s="353"/>
      <c r="P64" s="354"/>
      <c r="Q64" s="353">
        <v>15715</v>
      </c>
      <c r="R64" s="354">
        <v>711.65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2" t="s">
        <v>16</v>
      </c>
      <c r="C65" s="353">
        <v>96</v>
      </c>
      <c r="D65" s="354">
        <v>287.63</v>
      </c>
      <c r="E65" s="353">
        <v>94</v>
      </c>
      <c r="F65" s="354">
        <v>301.61</v>
      </c>
      <c r="G65" s="353"/>
      <c r="H65" s="354"/>
      <c r="I65" s="353">
        <v>190</v>
      </c>
      <c r="J65" s="354">
        <v>294.55</v>
      </c>
      <c r="K65" s="353">
        <v>24043</v>
      </c>
      <c r="L65" s="354">
        <v>824.54</v>
      </c>
      <c r="M65" s="353">
        <v>16708</v>
      </c>
      <c r="N65" s="354">
        <v>779.23</v>
      </c>
      <c r="O65" s="353"/>
      <c r="P65" s="354"/>
      <c r="Q65" s="353">
        <v>40751</v>
      </c>
      <c r="R65" s="354">
        <v>805.96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2" t="s">
        <v>17</v>
      </c>
      <c r="C66" s="353">
        <v>134</v>
      </c>
      <c r="D66" s="354">
        <v>288.3</v>
      </c>
      <c r="E66" s="353">
        <v>163</v>
      </c>
      <c r="F66" s="354">
        <v>285.95</v>
      </c>
      <c r="G66" s="353"/>
      <c r="H66" s="354"/>
      <c r="I66" s="353">
        <v>297</v>
      </c>
      <c r="J66" s="354">
        <v>287.01</v>
      </c>
      <c r="K66" s="353">
        <v>51459</v>
      </c>
      <c r="L66" s="354">
        <v>887.35</v>
      </c>
      <c r="M66" s="353">
        <v>39525</v>
      </c>
      <c r="N66" s="354">
        <v>827.34</v>
      </c>
      <c r="O66" s="353"/>
      <c r="P66" s="354"/>
      <c r="Q66" s="353">
        <v>90984</v>
      </c>
      <c r="R66" s="354">
        <v>861.28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2" t="s">
        <v>18</v>
      </c>
      <c r="C67" s="353">
        <v>636</v>
      </c>
      <c r="D67" s="354">
        <v>544.04999999999995</v>
      </c>
      <c r="E67" s="353">
        <v>613</v>
      </c>
      <c r="F67" s="354">
        <v>552.4</v>
      </c>
      <c r="G67" s="353"/>
      <c r="H67" s="354"/>
      <c r="I67" s="353">
        <v>1249</v>
      </c>
      <c r="J67" s="354">
        <v>548.15</v>
      </c>
      <c r="K67" s="353">
        <v>86464</v>
      </c>
      <c r="L67" s="354">
        <v>907.52</v>
      </c>
      <c r="M67" s="353">
        <v>70831</v>
      </c>
      <c r="N67" s="354">
        <v>843.16</v>
      </c>
      <c r="O67" s="353"/>
      <c r="P67" s="354"/>
      <c r="Q67" s="353">
        <v>157295</v>
      </c>
      <c r="R67" s="354">
        <v>878.54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2" t="s">
        <v>19</v>
      </c>
      <c r="C68" s="353">
        <v>2486</v>
      </c>
      <c r="D68" s="354">
        <v>598.82000000000005</v>
      </c>
      <c r="E68" s="353">
        <v>2595</v>
      </c>
      <c r="F68" s="354">
        <v>613.63</v>
      </c>
      <c r="G68" s="353"/>
      <c r="H68" s="354"/>
      <c r="I68" s="353">
        <v>5081</v>
      </c>
      <c r="J68" s="354">
        <v>606.39</v>
      </c>
      <c r="K68" s="353">
        <v>128538</v>
      </c>
      <c r="L68" s="354">
        <v>922.85</v>
      </c>
      <c r="M68" s="353">
        <v>116386</v>
      </c>
      <c r="N68" s="354">
        <v>826.68</v>
      </c>
      <c r="O68" s="353">
        <v>1</v>
      </c>
      <c r="P68" s="354">
        <v>406.97</v>
      </c>
      <c r="Q68" s="353">
        <v>244925</v>
      </c>
      <c r="R68" s="354">
        <v>877.15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2" t="s">
        <v>20</v>
      </c>
      <c r="C69" s="353">
        <v>3896</v>
      </c>
      <c r="D69" s="354">
        <v>611.27</v>
      </c>
      <c r="E69" s="353">
        <v>4460</v>
      </c>
      <c r="F69" s="354">
        <v>657.65</v>
      </c>
      <c r="G69" s="353"/>
      <c r="H69" s="354"/>
      <c r="I69" s="353">
        <v>8356</v>
      </c>
      <c r="J69" s="354">
        <v>636.02</v>
      </c>
      <c r="K69" s="353">
        <v>193757</v>
      </c>
      <c r="L69" s="354">
        <v>1118.73</v>
      </c>
      <c r="M69" s="353">
        <v>182063</v>
      </c>
      <c r="N69" s="354">
        <v>871.34</v>
      </c>
      <c r="O69" s="353"/>
      <c r="P69" s="354"/>
      <c r="Q69" s="353">
        <v>375820</v>
      </c>
      <c r="R69" s="354">
        <v>998.88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2" t="s">
        <v>21</v>
      </c>
      <c r="C70" s="353">
        <v>3253</v>
      </c>
      <c r="D70" s="354">
        <v>628.29999999999995</v>
      </c>
      <c r="E70" s="353">
        <v>5119</v>
      </c>
      <c r="F70" s="354">
        <v>676.6</v>
      </c>
      <c r="G70" s="353"/>
      <c r="H70" s="354"/>
      <c r="I70" s="353">
        <v>8372</v>
      </c>
      <c r="J70" s="354">
        <v>657.83</v>
      </c>
      <c r="K70" s="353">
        <v>435831</v>
      </c>
      <c r="L70" s="354">
        <v>1436.85</v>
      </c>
      <c r="M70" s="353">
        <v>348183</v>
      </c>
      <c r="N70" s="354">
        <v>1066.46</v>
      </c>
      <c r="O70" s="353">
        <v>1</v>
      </c>
      <c r="P70" s="354">
        <v>820.78</v>
      </c>
      <c r="Q70" s="353">
        <v>784015</v>
      </c>
      <c r="R70" s="354">
        <v>1272.3599999999999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2" t="s">
        <v>22</v>
      </c>
      <c r="C71" s="353">
        <v>1712</v>
      </c>
      <c r="D71" s="354">
        <v>671.1</v>
      </c>
      <c r="E71" s="353">
        <v>3805</v>
      </c>
      <c r="F71" s="354">
        <v>721.82</v>
      </c>
      <c r="G71" s="353"/>
      <c r="H71" s="354"/>
      <c r="I71" s="353">
        <v>5517</v>
      </c>
      <c r="J71" s="354">
        <v>706.08</v>
      </c>
      <c r="K71" s="353">
        <v>975159</v>
      </c>
      <c r="L71" s="354">
        <v>1495.94</v>
      </c>
      <c r="M71" s="353">
        <v>830761</v>
      </c>
      <c r="N71" s="354">
        <v>1136.25</v>
      </c>
      <c r="O71" s="353"/>
      <c r="P71" s="354"/>
      <c r="Q71" s="353">
        <v>1805920</v>
      </c>
      <c r="R71" s="354">
        <v>1330.48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2" t="s">
        <v>23</v>
      </c>
      <c r="C72" s="353">
        <v>990</v>
      </c>
      <c r="D72" s="354">
        <v>648.36</v>
      </c>
      <c r="E72" s="353">
        <v>3358</v>
      </c>
      <c r="F72" s="354">
        <v>684.44</v>
      </c>
      <c r="G72" s="353"/>
      <c r="H72" s="354"/>
      <c r="I72" s="353">
        <v>4348</v>
      </c>
      <c r="J72" s="354">
        <v>676.23</v>
      </c>
      <c r="K72" s="353">
        <v>926370</v>
      </c>
      <c r="L72" s="354">
        <v>1485.37</v>
      </c>
      <c r="M72" s="353">
        <v>847431</v>
      </c>
      <c r="N72" s="354">
        <v>981.38</v>
      </c>
      <c r="O72" s="353">
        <v>3</v>
      </c>
      <c r="P72" s="354">
        <v>1039.8599999999999</v>
      </c>
      <c r="Q72" s="353">
        <v>1773804</v>
      </c>
      <c r="R72" s="354">
        <v>1244.5899999999999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2" t="s">
        <v>24</v>
      </c>
      <c r="C73" s="353">
        <v>583</v>
      </c>
      <c r="D73" s="354">
        <v>599.84</v>
      </c>
      <c r="E73" s="353">
        <v>2952</v>
      </c>
      <c r="F73" s="354">
        <v>649.29999999999995</v>
      </c>
      <c r="G73" s="353"/>
      <c r="H73" s="354"/>
      <c r="I73" s="353">
        <v>3535</v>
      </c>
      <c r="J73" s="354">
        <v>641.14</v>
      </c>
      <c r="K73" s="353">
        <v>756906</v>
      </c>
      <c r="L73" s="354">
        <v>1390.36</v>
      </c>
      <c r="M73" s="353">
        <v>810419</v>
      </c>
      <c r="N73" s="354">
        <v>835.23</v>
      </c>
      <c r="O73" s="353">
        <v>3</v>
      </c>
      <c r="P73" s="354">
        <v>684.63</v>
      </c>
      <c r="Q73" s="353">
        <v>1567328</v>
      </c>
      <c r="R73" s="354">
        <v>1103.32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2" t="s">
        <v>25</v>
      </c>
      <c r="C74" s="353">
        <v>248</v>
      </c>
      <c r="D74" s="354">
        <v>545.77</v>
      </c>
      <c r="E74" s="353">
        <v>2081</v>
      </c>
      <c r="F74" s="354">
        <v>632.04999999999995</v>
      </c>
      <c r="G74" s="353"/>
      <c r="H74" s="354"/>
      <c r="I74" s="353">
        <v>2329</v>
      </c>
      <c r="J74" s="354">
        <v>622.86</v>
      </c>
      <c r="K74" s="353">
        <v>487177</v>
      </c>
      <c r="L74" s="354">
        <v>1227.23</v>
      </c>
      <c r="M74" s="353">
        <v>668738</v>
      </c>
      <c r="N74" s="354">
        <v>758.86</v>
      </c>
      <c r="O74" s="353">
        <v>7</v>
      </c>
      <c r="P74" s="354">
        <v>964.24</v>
      </c>
      <c r="Q74" s="353">
        <v>1155922</v>
      </c>
      <c r="R74" s="354">
        <v>956.26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2" t="s">
        <v>26</v>
      </c>
      <c r="C75" s="353">
        <v>375</v>
      </c>
      <c r="D75" s="354">
        <v>513.13</v>
      </c>
      <c r="E75" s="353">
        <v>4068</v>
      </c>
      <c r="F75" s="354">
        <v>592.13</v>
      </c>
      <c r="G75" s="353"/>
      <c r="H75" s="354"/>
      <c r="I75" s="353">
        <v>4443</v>
      </c>
      <c r="J75" s="354">
        <v>585.46</v>
      </c>
      <c r="K75" s="353">
        <v>557717</v>
      </c>
      <c r="L75" s="354">
        <v>1073.3399999999999</v>
      </c>
      <c r="M75" s="353">
        <v>1151444</v>
      </c>
      <c r="N75" s="354">
        <v>714.13</v>
      </c>
      <c r="O75" s="353">
        <v>31</v>
      </c>
      <c r="P75" s="354">
        <v>678.73</v>
      </c>
      <c r="Q75" s="353">
        <v>1709192</v>
      </c>
      <c r="R75" s="354">
        <v>831.34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2" t="s">
        <v>5</v>
      </c>
      <c r="C76" s="353"/>
      <c r="D76" s="354"/>
      <c r="E76" s="353"/>
      <c r="F76" s="354"/>
      <c r="G76" s="353"/>
      <c r="H76" s="354"/>
      <c r="I76" s="353"/>
      <c r="J76" s="354"/>
      <c r="K76" s="353">
        <v>66</v>
      </c>
      <c r="L76" s="354">
        <v>1744.27</v>
      </c>
      <c r="M76" s="353">
        <v>31</v>
      </c>
      <c r="N76" s="354">
        <v>920.91</v>
      </c>
      <c r="O76" s="353"/>
      <c r="P76" s="354"/>
      <c r="Q76" s="353">
        <v>97</v>
      </c>
      <c r="R76" s="354">
        <v>1481.14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56" t="s">
        <v>6</v>
      </c>
      <c r="C77" s="357">
        <v>14670</v>
      </c>
      <c r="D77" s="358">
        <v>605.1</v>
      </c>
      <c r="E77" s="357">
        <v>29606</v>
      </c>
      <c r="F77" s="358">
        <v>647.95000000000005</v>
      </c>
      <c r="G77" s="357"/>
      <c r="H77" s="358"/>
      <c r="I77" s="357">
        <v>44276</v>
      </c>
      <c r="J77" s="358">
        <v>633.75</v>
      </c>
      <c r="K77" s="357">
        <v>4736023</v>
      </c>
      <c r="L77" s="358">
        <v>1315.67</v>
      </c>
      <c r="M77" s="357">
        <v>5187104</v>
      </c>
      <c r="N77" s="358">
        <v>877.31</v>
      </c>
      <c r="O77" s="357">
        <v>48</v>
      </c>
      <c r="P77" s="358">
        <v>730.36</v>
      </c>
      <c r="Q77" s="357">
        <v>9923175</v>
      </c>
      <c r="R77" s="358">
        <v>1086.52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59" t="s">
        <v>27</v>
      </c>
      <c r="C78" s="353">
        <v>60</v>
      </c>
      <c r="D78" s="353" t="s">
        <v>212</v>
      </c>
      <c r="E78" s="353">
        <v>68</v>
      </c>
      <c r="F78" s="353" t="s">
        <v>212</v>
      </c>
      <c r="G78" s="353"/>
      <c r="H78" s="353"/>
      <c r="I78" s="353">
        <v>66</v>
      </c>
      <c r="J78" s="353" t="s">
        <v>212</v>
      </c>
      <c r="K78" s="353">
        <v>71</v>
      </c>
      <c r="L78" s="353" t="s">
        <v>212</v>
      </c>
      <c r="M78" s="353">
        <v>74</v>
      </c>
      <c r="N78" s="353" t="s">
        <v>212</v>
      </c>
      <c r="O78" s="353">
        <v>82</v>
      </c>
      <c r="P78" s="353" t="s">
        <v>212</v>
      </c>
      <c r="Q78" s="353">
        <v>72</v>
      </c>
      <c r="R78" s="353" t="s">
        <v>212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46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300" t="s">
        <v>213</v>
      </c>
      <c r="C80" s="300"/>
      <c r="D80" s="300"/>
      <c r="E80" s="300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19:70"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19:70"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19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0" activePane="bottomLeft" state="frozen"/>
      <selection activeCell="Q29" sqref="Q29"/>
      <selection pane="bottomLeft" activeCell="Q29" sqref="Q29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0" width="11.5546875" style="33"/>
    <col min="11" max="11" width="11.88671875" style="34" bestFit="1" customWidth="1"/>
    <col min="12" max="12" width="11.88671875" style="34" customWidth="1"/>
    <col min="13" max="31" width="11.5546875" style="34"/>
    <col min="32" max="16384" width="11.5546875" style="33"/>
  </cols>
  <sheetData>
    <row r="1" spans="1:11" s="34" customFormat="1" ht="18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64"/>
      <c r="B3" s="364"/>
      <c r="C3" s="364"/>
      <c r="D3" s="364"/>
      <c r="E3" s="364"/>
      <c r="F3" s="364"/>
      <c r="G3" s="364"/>
      <c r="H3" s="364"/>
      <c r="I3" s="364"/>
    </row>
    <row r="4" spans="1:11" s="34" customFormat="1" ht="32.1" customHeight="1">
      <c r="A4" s="365"/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7" t="s">
        <v>45</v>
      </c>
      <c r="J4" s="314"/>
    </row>
    <row r="5" spans="1:11" s="34" customFormat="1">
      <c r="B5" s="314"/>
      <c r="C5" s="314"/>
      <c r="D5" s="363"/>
      <c r="E5" s="314"/>
      <c r="F5" s="314"/>
      <c r="G5" s="314"/>
      <c r="H5" s="314"/>
      <c r="I5" s="314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121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61" t="s">
        <v>122</v>
      </c>
      <c r="D32" s="62">
        <v>952160</v>
      </c>
      <c r="E32" s="62">
        <v>6234609</v>
      </c>
      <c r="F32" s="62">
        <v>2349915</v>
      </c>
      <c r="G32" s="62">
        <v>342215</v>
      </c>
      <c r="H32" s="62">
        <v>44276</v>
      </c>
      <c r="I32" s="63">
        <v>9923175</v>
      </c>
      <c r="J32" s="39"/>
    </row>
    <row r="33" spans="2:42">
      <c r="B33" s="57"/>
      <c r="C33" s="57" t="s">
        <v>123</v>
      </c>
      <c r="D33" s="58"/>
      <c r="E33" s="58"/>
      <c r="F33" s="58"/>
      <c r="G33" s="58"/>
      <c r="H33" s="58"/>
      <c r="I33" s="58"/>
      <c r="J33" s="39"/>
    </row>
    <row r="34" spans="2:42">
      <c r="B34" s="57"/>
      <c r="C34" s="57" t="s">
        <v>124</v>
      </c>
      <c r="D34" s="58"/>
      <c r="E34" s="58"/>
      <c r="F34" s="58"/>
      <c r="G34" s="58"/>
      <c r="H34" s="58"/>
      <c r="I34" s="58"/>
      <c r="J34" s="39"/>
      <c r="AC34" s="33"/>
      <c r="AD34" s="33"/>
      <c r="AE34" s="33"/>
    </row>
    <row r="35" spans="2:42">
      <c r="B35" s="57"/>
      <c r="C35" s="57" t="s">
        <v>125</v>
      </c>
      <c r="D35" s="58"/>
      <c r="E35" s="58"/>
      <c r="F35" s="58"/>
      <c r="G35" s="58"/>
      <c r="H35" s="58"/>
      <c r="I35" s="58"/>
      <c r="J35" s="39"/>
    </row>
    <row r="36" spans="2:42">
      <c r="B36" s="57"/>
      <c r="C36" s="57" t="s">
        <v>126</v>
      </c>
      <c r="D36" s="58"/>
      <c r="E36" s="58"/>
      <c r="F36" s="58"/>
      <c r="G36" s="58"/>
      <c r="H36" s="58"/>
      <c r="I36" s="58"/>
      <c r="J36" s="39"/>
    </row>
    <row r="37" spans="2:42">
      <c r="B37" s="57"/>
      <c r="C37" s="57" t="s">
        <v>127</v>
      </c>
      <c r="D37" s="58"/>
      <c r="E37" s="58"/>
      <c r="F37" s="58"/>
      <c r="G37" s="58"/>
      <c r="H37" s="58"/>
      <c r="I37" s="58"/>
      <c r="J37" s="39"/>
    </row>
    <row r="38" spans="2:42">
      <c r="B38" s="57"/>
      <c r="C38" s="57" t="s">
        <v>128</v>
      </c>
      <c r="D38" s="58"/>
      <c r="E38" s="58"/>
      <c r="F38" s="58"/>
      <c r="G38" s="58"/>
      <c r="H38" s="58"/>
      <c r="I38" s="58"/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121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8" t="s">
        <v>122</v>
      </c>
      <c r="D70" s="69">
        <v>0.51</v>
      </c>
      <c r="E70" s="69">
        <v>1.59</v>
      </c>
      <c r="F70" s="69">
        <v>0.06</v>
      </c>
      <c r="G70" s="69">
        <v>0.67</v>
      </c>
      <c r="H70" s="69">
        <v>2.78</v>
      </c>
      <c r="I70" s="69">
        <v>1.0900000000000001</v>
      </c>
      <c r="L70" s="409"/>
    </row>
    <row r="71" spans="2:17">
      <c r="B71" s="57"/>
      <c r="C71" s="67" t="s">
        <v>123</v>
      </c>
      <c r="D71" s="65"/>
      <c r="E71" s="65"/>
      <c r="F71" s="65"/>
      <c r="G71" s="65"/>
      <c r="H71" s="65"/>
      <c r="I71" s="65"/>
    </row>
    <row r="72" spans="2:17">
      <c r="B72" s="57"/>
      <c r="C72" s="67" t="s">
        <v>124</v>
      </c>
      <c r="D72" s="65"/>
      <c r="E72" s="65"/>
      <c r="F72" s="65"/>
      <c r="G72" s="65"/>
      <c r="H72" s="65"/>
      <c r="I72" s="65"/>
    </row>
    <row r="73" spans="2:17">
      <c r="B73" s="57"/>
      <c r="C73" s="67" t="s">
        <v>125</v>
      </c>
      <c r="D73" s="65"/>
      <c r="E73" s="65"/>
      <c r="F73" s="65"/>
      <c r="G73" s="65"/>
      <c r="H73" s="65"/>
      <c r="I73" s="65"/>
    </row>
    <row r="74" spans="2:17">
      <c r="B74" s="57"/>
      <c r="C74" s="67" t="s">
        <v>126</v>
      </c>
      <c r="D74" s="65"/>
      <c r="E74" s="65"/>
      <c r="F74" s="65"/>
      <c r="G74" s="65"/>
      <c r="H74" s="65"/>
      <c r="I74" s="65"/>
    </row>
    <row r="75" spans="2:17">
      <c r="B75" s="57"/>
      <c r="C75" s="67" t="s">
        <v>127</v>
      </c>
      <c r="D75" s="65"/>
      <c r="E75" s="65"/>
      <c r="F75" s="65"/>
      <c r="G75" s="65"/>
      <c r="H75" s="65"/>
      <c r="I75" s="65"/>
    </row>
    <row r="76" spans="2:17">
      <c r="B76" s="57"/>
      <c r="C76" s="67" t="s">
        <v>128</v>
      </c>
      <c r="D76" s="65"/>
      <c r="E76" s="65"/>
      <c r="F76" s="65"/>
      <c r="G76" s="65"/>
      <c r="H76" s="65"/>
      <c r="I76" s="65"/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">
      <c r="B83" s="54"/>
      <c r="C83" s="55"/>
      <c r="D83" s="55"/>
      <c r="E83" s="55"/>
      <c r="F83" s="55"/>
      <c r="G83" s="55"/>
      <c r="H83" s="55"/>
      <c r="I83" s="55"/>
    </row>
    <row r="84" spans="2:9" ht="18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Q29" sqref="Q29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24" width="11.5546875" style="34"/>
    <col min="25" max="16384" width="11.5546875" style="33"/>
  </cols>
  <sheetData>
    <row r="1" spans="2:11" s="34" customFormat="1" ht="18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6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121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61" t="s">
        <v>122</v>
      </c>
      <c r="D32" s="63">
        <v>985076</v>
      </c>
      <c r="E32" s="63">
        <v>7795570</v>
      </c>
      <c r="F32" s="63">
        <v>1823524</v>
      </c>
      <c r="G32" s="63">
        <v>149525</v>
      </c>
      <c r="H32" s="63">
        <v>28060</v>
      </c>
      <c r="I32" s="63">
        <v>10781754</v>
      </c>
    </row>
    <row r="33" spans="2:43">
      <c r="B33" s="57"/>
      <c r="C33" s="57" t="s">
        <v>123</v>
      </c>
      <c r="D33" s="58"/>
      <c r="E33" s="58"/>
      <c r="F33" s="58"/>
      <c r="G33" s="58"/>
      <c r="H33" s="58"/>
      <c r="I33" s="58"/>
    </row>
    <row r="34" spans="2:43">
      <c r="B34" s="57"/>
      <c r="C34" s="57" t="s">
        <v>124</v>
      </c>
      <c r="D34" s="58"/>
      <c r="E34" s="58"/>
      <c r="F34" s="58"/>
      <c r="G34" s="58"/>
      <c r="H34" s="58"/>
      <c r="I34" s="58"/>
    </row>
    <row r="35" spans="2:43">
      <c r="B35" s="57"/>
      <c r="C35" s="57" t="s">
        <v>125</v>
      </c>
      <c r="D35" s="58"/>
      <c r="E35" s="58"/>
      <c r="F35" s="58"/>
      <c r="G35" s="58"/>
      <c r="H35" s="58"/>
      <c r="I35" s="58"/>
    </row>
    <row r="36" spans="2:43">
      <c r="B36" s="57"/>
      <c r="C36" s="57" t="s">
        <v>126</v>
      </c>
      <c r="D36" s="58"/>
      <c r="E36" s="58"/>
      <c r="F36" s="58"/>
      <c r="G36" s="58"/>
      <c r="H36" s="58"/>
      <c r="I36" s="58"/>
    </row>
    <row r="37" spans="2:43">
      <c r="B37" s="57"/>
      <c r="C37" s="57" t="s">
        <v>127</v>
      </c>
      <c r="D37" s="58"/>
      <c r="E37" s="58"/>
      <c r="F37" s="58"/>
      <c r="G37" s="58"/>
      <c r="H37" s="58"/>
      <c r="I37" s="58"/>
    </row>
    <row r="38" spans="2:43">
      <c r="B38" s="57"/>
      <c r="C38" s="57" t="s">
        <v>128</v>
      </c>
      <c r="D38" s="58"/>
      <c r="E38" s="58"/>
      <c r="F38" s="58"/>
      <c r="G38" s="58"/>
      <c r="H38" s="58"/>
      <c r="I38" s="58"/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121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61" t="s">
        <v>122</v>
      </c>
      <c r="D70" s="69">
        <v>4.6399999999999997</v>
      </c>
      <c r="E70" s="69">
        <v>7.13</v>
      </c>
      <c r="F70" s="69">
        <v>5.18</v>
      </c>
      <c r="G70" s="69">
        <v>5.74</v>
      </c>
      <c r="H70" s="69">
        <v>8.16</v>
      </c>
      <c r="I70" s="69">
        <v>6.54</v>
      </c>
    </row>
    <row r="71" spans="2:20" s="34" customFormat="1">
      <c r="B71" s="57"/>
      <c r="C71" s="57" t="s">
        <v>123</v>
      </c>
      <c r="D71" s="65"/>
      <c r="E71" s="65"/>
      <c r="F71" s="65"/>
      <c r="G71" s="65"/>
      <c r="H71" s="65"/>
      <c r="I71" s="65"/>
      <c r="O71" s="277"/>
      <c r="P71" s="277"/>
      <c r="Q71" s="277"/>
      <c r="R71" s="277"/>
      <c r="S71" s="277"/>
      <c r="T71" s="277"/>
    </row>
    <row r="72" spans="2:20" s="34" customFormat="1">
      <c r="B72" s="57"/>
      <c r="C72" s="57" t="s">
        <v>124</v>
      </c>
      <c r="D72" s="65"/>
      <c r="E72" s="65"/>
      <c r="F72" s="65"/>
      <c r="G72" s="65"/>
      <c r="H72" s="65"/>
      <c r="I72" s="65"/>
    </row>
    <row r="73" spans="2:20" s="34" customFormat="1">
      <c r="B73" s="57"/>
      <c r="C73" s="57" t="s">
        <v>125</v>
      </c>
      <c r="D73" s="65"/>
      <c r="E73" s="65"/>
      <c r="F73" s="65"/>
      <c r="G73" s="65"/>
      <c r="H73" s="65"/>
      <c r="I73" s="65"/>
    </row>
    <row r="74" spans="2:20" s="34" customFormat="1">
      <c r="B74" s="57"/>
      <c r="C74" s="57" t="s">
        <v>126</v>
      </c>
      <c r="D74" s="65"/>
      <c r="E74" s="65"/>
      <c r="F74" s="65"/>
      <c r="G74" s="65"/>
      <c r="H74" s="65"/>
      <c r="I74" s="65"/>
    </row>
    <row r="75" spans="2:20" s="34" customFormat="1">
      <c r="B75" s="57"/>
      <c r="C75" s="57" t="s">
        <v>127</v>
      </c>
      <c r="D75" s="65"/>
      <c r="E75" s="65"/>
      <c r="F75" s="65"/>
      <c r="G75" s="65"/>
      <c r="H75" s="65"/>
      <c r="I75" s="65"/>
    </row>
    <row r="76" spans="2:20" s="34" customFormat="1">
      <c r="B76" s="57"/>
      <c r="C76" s="57" t="s">
        <v>128</v>
      </c>
      <c r="D76" s="65"/>
      <c r="E76" s="65"/>
      <c r="F76" s="65"/>
      <c r="G76" s="65"/>
      <c r="H76" s="65"/>
      <c r="I76" s="65"/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497"/>
      <c r="D82" s="498"/>
      <c r="E82" s="498"/>
      <c r="F82" s="498"/>
      <c r="G82" s="498"/>
      <c r="H82" s="498"/>
      <c r="I82" s="498"/>
    </row>
    <row r="83" spans="2:9">
      <c r="C83" s="497"/>
      <c r="D83" s="499"/>
      <c r="E83" s="499"/>
      <c r="F83" s="499"/>
      <c r="G83" s="499"/>
      <c r="H83" s="499"/>
      <c r="I83" s="499"/>
    </row>
    <row r="84" spans="2:9" ht="18">
      <c r="B84" s="54"/>
      <c r="C84" s="55"/>
      <c r="D84" s="55"/>
      <c r="E84" s="55"/>
      <c r="F84" s="55"/>
      <c r="G84" s="55"/>
      <c r="H84" s="55"/>
      <c r="I84" s="55"/>
    </row>
    <row r="85" spans="2:9" ht="18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Q29" sqref="Q29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2" width="12" style="33" customWidth="1"/>
    <col min="13" max="16384" width="11.5546875" style="33"/>
  </cols>
  <sheetData>
    <row r="1" spans="2:16" ht="18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7" t="s">
        <v>45</v>
      </c>
      <c r="J4" s="314"/>
    </row>
    <row r="5" spans="2:16">
      <c r="B5" s="43"/>
      <c r="C5" s="314"/>
      <c r="D5" s="363"/>
      <c r="E5" s="314"/>
      <c r="F5" s="314"/>
      <c r="G5" s="314"/>
      <c r="H5" s="314"/>
      <c r="I5" s="314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121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61" t="s">
        <v>122</v>
      </c>
      <c r="D32" s="69">
        <v>1034.57</v>
      </c>
      <c r="E32" s="69">
        <v>1250.3699999999999</v>
      </c>
      <c r="F32" s="69">
        <v>776</v>
      </c>
      <c r="G32" s="69">
        <v>436.93</v>
      </c>
      <c r="H32" s="69">
        <v>633.75</v>
      </c>
      <c r="I32" s="69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57" t="s">
        <v>123</v>
      </c>
      <c r="D33" s="65"/>
      <c r="E33" s="65"/>
      <c r="F33" s="65"/>
      <c r="G33" s="65"/>
      <c r="H33" s="65"/>
      <c r="I33" s="65"/>
      <c r="K33" s="40"/>
      <c r="L33" s="40"/>
      <c r="M33" s="40"/>
      <c r="N33" s="40"/>
      <c r="O33" s="40"/>
      <c r="P33" s="40"/>
    </row>
    <row r="34" spans="2:42">
      <c r="B34" s="57"/>
      <c r="C34" s="57" t="s">
        <v>124</v>
      </c>
      <c r="D34" s="65"/>
      <c r="E34" s="65"/>
      <c r="F34" s="65"/>
      <c r="G34" s="65"/>
      <c r="H34" s="65"/>
      <c r="I34" s="65"/>
      <c r="K34" s="40"/>
      <c r="L34" s="40"/>
      <c r="M34" s="40"/>
      <c r="N34" s="40"/>
      <c r="O34" s="40"/>
      <c r="P34" s="40"/>
    </row>
    <row r="35" spans="2:42">
      <c r="B35" s="57"/>
      <c r="C35" s="57" t="s">
        <v>125</v>
      </c>
      <c r="D35" s="65"/>
      <c r="E35" s="65"/>
      <c r="F35" s="65"/>
      <c r="G35" s="65"/>
      <c r="H35" s="65"/>
      <c r="I35" s="65"/>
      <c r="K35" s="40"/>
      <c r="L35" s="40"/>
      <c r="M35" s="40"/>
      <c r="N35" s="40"/>
      <c r="O35" s="40"/>
      <c r="P35" s="40"/>
    </row>
    <row r="36" spans="2:42">
      <c r="B36" s="57"/>
      <c r="C36" s="57" t="s">
        <v>126</v>
      </c>
      <c r="D36" s="65"/>
      <c r="E36" s="65"/>
      <c r="F36" s="65"/>
      <c r="G36" s="65"/>
      <c r="H36" s="65"/>
      <c r="I36" s="65"/>
      <c r="K36" s="40"/>
      <c r="L36" s="40"/>
      <c r="M36" s="40"/>
      <c r="N36" s="40"/>
      <c r="O36" s="40"/>
      <c r="P36" s="40"/>
    </row>
    <row r="37" spans="2:42">
      <c r="B37" s="57"/>
      <c r="C37" s="57" t="s">
        <v>127</v>
      </c>
      <c r="D37" s="65"/>
      <c r="E37" s="65"/>
      <c r="F37" s="65"/>
      <c r="G37" s="65"/>
      <c r="H37" s="65"/>
      <c r="I37" s="65"/>
      <c r="K37" s="40"/>
      <c r="L37" s="40"/>
      <c r="M37" s="40"/>
      <c r="N37" s="40"/>
      <c r="O37" s="40"/>
      <c r="P37" s="40"/>
    </row>
    <row r="38" spans="2:42">
      <c r="B38" s="57"/>
      <c r="C38" s="57" t="s">
        <v>128</v>
      </c>
      <c r="D38" s="65"/>
      <c r="E38" s="65"/>
      <c r="F38" s="65"/>
      <c r="G38" s="65"/>
      <c r="H38" s="65"/>
      <c r="I38" s="65"/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121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61" t="s">
        <v>122</v>
      </c>
      <c r="D70" s="69">
        <v>4.1100000000000003</v>
      </c>
      <c r="E70" s="69">
        <v>5.44</v>
      </c>
      <c r="F70" s="69">
        <v>5.12</v>
      </c>
      <c r="G70" s="69">
        <v>5.03</v>
      </c>
      <c r="H70" s="69">
        <v>5.24</v>
      </c>
      <c r="I70" s="69">
        <v>5.39</v>
      </c>
      <c r="K70" s="40"/>
      <c r="L70" s="40"/>
      <c r="M70" s="40"/>
      <c r="N70" s="40"/>
      <c r="O70" s="40"/>
      <c r="P70" s="40"/>
    </row>
    <row r="71" spans="2:16">
      <c r="B71" s="74"/>
      <c r="C71" s="57" t="s">
        <v>123</v>
      </c>
      <c r="D71" s="65"/>
      <c r="E71" s="65"/>
      <c r="F71" s="65"/>
      <c r="G71" s="65"/>
      <c r="H71" s="65"/>
      <c r="I71" s="65"/>
      <c r="K71" s="40"/>
      <c r="L71" s="40"/>
      <c r="M71" s="40"/>
      <c r="N71" s="40"/>
      <c r="O71" s="40"/>
      <c r="P71" s="40"/>
    </row>
    <row r="72" spans="2:16">
      <c r="B72" s="74"/>
      <c r="C72" s="57" t="s">
        <v>124</v>
      </c>
      <c r="D72" s="65"/>
      <c r="E72" s="65"/>
      <c r="F72" s="65"/>
      <c r="G72" s="65"/>
      <c r="H72" s="65"/>
      <c r="I72" s="65"/>
      <c r="K72" s="40"/>
      <c r="L72" s="40"/>
      <c r="M72" s="40"/>
      <c r="N72" s="40"/>
      <c r="O72" s="40"/>
      <c r="P72" s="40"/>
    </row>
    <row r="73" spans="2:16">
      <c r="B73" s="74"/>
      <c r="C73" s="57" t="s">
        <v>125</v>
      </c>
      <c r="D73" s="65"/>
      <c r="E73" s="65"/>
      <c r="F73" s="65"/>
      <c r="G73" s="65"/>
      <c r="H73" s="65"/>
      <c r="I73" s="65"/>
      <c r="K73" s="40"/>
      <c r="L73" s="40"/>
      <c r="M73" s="40"/>
      <c r="N73" s="40"/>
      <c r="O73" s="40"/>
      <c r="P73" s="40"/>
    </row>
    <row r="74" spans="2:16">
      <c r="B74" s="57"/>
      <c r="C74" s="57" t="s">
        <v>126</v>
      </c>
      <c r="D74" s="65"/>
      <c r="E74" s="65"/>
      <c r="F74" s="65"/>
      <c r="G74" s="65"/>
      <c r="H74" s="65"/>
      <c r="I74" s="65"/>
      <c r="K74" s="40"/>
      <c r="L74" s="40"/>
      <c r="M74" s="40"/>
      <c r="N74" s="40"/>
      <c r="O74" s="40"/>
      <c r="P74" s="40"/>
    </row>
    <row r="75" spans="2:16">
      <c r="B75" s="74"/>
      <c r="C75" s="57" t="s">
        <v>127</v>
      </c>
      <c r="D75" s="65"/>
      <c r="E75" s="65"/>
      <c r="F75" s="65"/>
      <c r="G75" s="65"/>
      <c r="H75" s="65"/>
      <c r="I75" s="65"/>
      <c r="K75" s="280"/>
      <c r="L75" s="280"/>
      <c r="M75" s="280"/>
      <c r="N75" s="280"/>
      <c r="O75" s="280"/>
      <c r="P75" s="280"/>
    </row>
    <row r="76" spans="2:16">
      <c r="B76" s="57"/>
      <c r="C76" s="57" t="s">
        <v>128</v>
      </c>
      <c r="D76" s="65"/>
      <c r="E76" s="65"/>
      <c r="F76" s="65"/>
      <c r="G76" s="65"/>
      <c r="H76" s="65"/>
      <c r="I76" s="65"/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497"/>
      <c r="D82" s="500"/>
      <c r="E82" s="500"/>
      <c r="F82" s="500"/>
      <c r="G82" s="500"/>
      <c r="H82" s="500"/>
      <c r="I82" s="500"/>
    </row>
    <row r="83" spans="2:9" ht="18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Q29" sqref="Q29"/>
    </sheetView>
  </sheetViews>
  <sheetFormatPr baseColWidth="10" defaultColWidth="11.44140625" defaultRowHeight="14.4"/>
  <cols>
    <col min="1" max="1" width="2.6640625" style="13" customWidth="1"/>
    <col min="2" max="2" width="27.5546875" style="13" customWidth="1"/>
    <col min="3" max="3" width="17" style="13" customWidth="1"/>
    <col min="4" max="4" width="11.109375" style="13" customWidth="1"/>
    <col min="5" max="5" width="11.33203125" style="13" customWidth="1"/>
    <col min="6" max="6" width="11.33203125" style="13" hidden="1" customWidth="1"/>
    <col min="7" max="7" width="11.33203125" style="13" customWidth="1"/>
    <col min="8" max="8" width="11.6640625" style="13" customWidth="1"/>
    <col min="9" max="16384" width="11.44140625" style="13"/>
  </cols>
  <sheetData>
    <row r="1" spans="1:139" ht="26.1" customHeight="1">
      <c r="B1" s="504" t="s">
        <v>33</v>
      </c>
      <c r="C1" s="505"/>
      <c r="D1" s="505"/>
      <c r="E1" s="505"/>
      <c r="F1" s="505"/>
      <c r="G1" s="505"/>
      <c r="H1" s="505"/>
    </row>
    <row r="3" spans="1:139" ht="18">
      <c r="B3" s="368" t="s">
        <v>206</v>
      </c>
      <c r="C3" s="369"/>
      <c r="D3" s="369"/>
      <c r="E3" s="369"/>
      <c r="F3" s="369"/>
      <c r="G3" s="369"/>
      <c r="H3" s="369"/>
      <c r="L3" s="9" t="s">
        <v>177</v>
      </c>
    </row>
    <row r="4" spans="1:139" ht="23.7" customHeight="1">
      <c r="A4" s="370"/>
      <c r="B4" s="506" t="s">
        <v>41</v>
      </c>
      <c r="C4" s="508" t="s">
        <v>40</v>
      </c>
      <c r="D4" s="509"/>
      <c r="E4" s="371" t="s">
        <v>34</v>
      </c>
      <c r="F4" s="371"/>
      <c r="G4" s="371"/>
      <c r="H4" s="371"/>
      <c r="K4" s="75"/>
      <c r="L4" s="75"/>
      <c r="M4" s="75"/>
      <c r="N4" s="75"/>
      <c r="O4" s="75"/>
    </row>
    <row r="5" spans="1:139" ht="18.600000000000001" customHeight="1">
      <c r="A5" s="370"/>
      <c r="B5" s="507"/>
      <c r="C5" s="372" t="s">
        <v>7</v>
      </c>
      <c r="D5" s="372" t="s">
        <v>32</v>
      </c>
      <c r="E5" s="373" t="s">
        <v>4</v>
      </c>
      <c r="F5" s="373" t="s">
        <v>3</v>
      </c>
      <c r="G5" s="373" t="s">
        <v>3</v>
      </c>
      <c r="H5" s="373" t="s">
        <v>6</v>
      </c>
      <c r="K5" s="76"/>
      <c r="L5" s="77"/>
      <c r="M5" s="76"/>
      <c r="N5" s="78"/>
      <c r="O5" s="76"/>
    </row>
    <row r="6" spans="1:139" s="81" customFormat="1" ht="27.6" customHeight="1">
      <c r="A6" s="374"/>
      <c r="B6" s="375" t="s">
        <v>29</v>
      </c>
      <c r="C6" s="376">
        <v>1006769</v>
      </c>
      <c r="D6" s="377">
        <f>C6/$C$14</f>
        <v>0.4541636103961017</v>
      </c>
      <c r="E6" s="378">
        <v>0.29699999999999999</v>
      </c>
      <c r="F6" s="378"/>
      <c r="G6" s="378">
        <v>0.13700000000000001</v>
      </c>
      <c r="H6" s="378">
        <v>0.19700000000000001</v>
      </c>
      <c r="I6" s="4"/>
      <c r="J6" s="4"/>
      <c r="K6" s="79"/>
      <c r="L6" s="80"/>
      <c r="M6" s="79"/>
      <c r="N6" s="80"/>
      <c r="O6" s="79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1:139" s="81" customFormat="1" ht="27.6" customHeight="1">
      <c r="A7" s="374"/>
      <c r="B7" s="379" t="s">
        <v>28</v>
      </c>
      <c r="C7" s="376">
        <v>136878</v>
      </c>
      <c r="D7" s="377">
        <f t="shared" ref="D7:D11" si="0">C7/$C$14</f>
        <v>6.1747040943650043E-2</v>
      </c>
      <c r="E7" s="378">
        <v>0.191</v>
      </c>
      <c r="F7" s="378"/>
      <c r="G7" s="378">
        <v>0.11700000000000001</v>
      </c>
      <c r="H7" s="378">
        <v>0.14399999999999999</v>
      </c>
      <c r="I7" s="4"/>
      <c r="J7" s="237"/>
      <c r="K7" s="238"/>
      <c r="L7" s="238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06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39" s="81" customFormat="1" ht="27.6" customHeight="1">
      <c r="A8" s="374"/>
      <c r="B8" s="375" t="s">
        <v>35</v>
      </c>
      <c r="C8" s="376">
        <v>274713</v>
      </c>
      <c r="D8" s="377">
        <f t="shared" si="0"/>
        <v>0.12392579420179235</v>
      </c>
      <c r="E8" s="378">
        <v>0.36499999999999999</v>
      </c>
      <c r="F8" s="378"/>
      <c r="G8" s="378">
        <v>0.26600000000000001</v>
      </c>
      <c r="H8" s="378">
        <v>0.307</v>
      </c>
      <c r="I8" s="4"/>
      <c r="J8" s="237"/>
      <c r="K8" s="502"/>
      <c r="L8" s="502"/>
      <c r="M8" s="502"/>
      <c r="N8" s="502"/>
      <c r="O8" s="502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25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139" s="81" customFormat="1" ht="27.6" customHeight="1">
      <c r="A9" s="374"/>
      <c r="B9" s="375" t="s">
        <v>30</v>
      </c>
      <c r="C9" s="376">
        <v>624511</v>
      </c>
      <c r="D9" s="377">
        <f t="shared" si="0"/>
        <v>0.28172318624439158</v>
      </c>
      <c r="E9" s="378" t="s">
        <v>214</v>
      </c>
      <c r="F9" s="378"/>
      <c r="G9" s="378">
        <v>7.2999999999999995E-2</v>
      </c>
      <c r="H9" s="378">
        <v>0.26800000000000002</v>
      </c>
      <c r="I9" s="4"/>
      <c r="J9" s="237"/>
      <c r="K9" s="205"/>
      <c r="L9" s="229"/>
      <c r="M9" s="205"/>
      <c r="N9" s="230"/>
      <c r="O9" s="205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06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81" customFormat="1" ht="27.6" customHeight="1">
      <c r="A10" s="374"/>
      <c r="B10" s="375" t="s">
        <v>31</v>
      </c>
      <c r="C10" s="376">
        <v>150078</v>
      </c>
      <c r="D10" s="377">
        <f t="shared" si="0"/>
        <v>6.7701693557336531E-2</v>
      </c>
      <c r="E10" s="378">
        <v>0.443</v>
      </c>
      <c r="F10" s="378"/>
      <c r="G10" s="378">
        <v>0.435</v>
      </c>
      <c r="H10" s="378">
        <v>0.439</v>
      </c>
      <c r="I10" s="4"/>
      <c r="J10" s="237"/>
      <c r="K10" s="218"/>
      <c r="L10" s="213"/>
      <c r="M10" s="218"/>
      <c r="N10" s="213"/>
      <c r="O10" s="218"/>
      <c r="P10" s="200"/>
      <c r="Q10" s="200"/>
      <c r="R10" s="200"/>
      <c r="S10" s="200"/>
      <c r="T10" s="200"/>
      <c r="U10" s="200"/>
      <c r="V10" s="226"/>
      <c r="W10" s="200"/>
      <c r="X10" s="227"/>
      <c r="Y10" s="200"/>
      <c r="Z10" s="200"/>
      <c r="AA10" s="200"/>
      <c r="AB10" s="200"/>
      <c r="AC10" s="206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s="81" customFormat="1" ht="27.6" customHeight="1">
      <c r="A11" s="374"/>
      <c r="B11" s="375" t="s">
        <v>37</v>
      </c>
      <c r="C11" s="376">
        <v>22885</v>
      </c>
      <c r="D11" s="377">
        <f t="shared" si="0"/>
        <v>1.0323653413955721E-2</v>
      </c>
      <c r="E11" s="378">
        <v>0.51400000000000001</v>
      </c>
      <c r="F11" s="378"/>
      <c r="G11" s="378">
        <v>0.52300000000000002</v>
      </c>
      <c r="H11" s="378">
        <v>0.51700000000000002</v>
      </c>
      <c r="I11" s="4"/>
      <c r="J11" s="237"/>
      <c r="K11" s="218"/>
      <c r="L11" s="213"/>
      <c r="M11" s="218"/>
      <c r="N11" s="213"/>
      <c r="O11" s="218"/>
      <c r="P11" s="243"/>
      <c r="Q11" s="243"/>
      <c r="R11" s="243"/>
      <c r="S11" s="243"/>
      <c r="T11" s="243"/>
      <c r="U11" s="243"/>
      <c r="V11" s="243"/>
      <c r="W11" s="200"/>
      <c r="X11" s="243"/>
      <c r="Y11" s="243"/>
      <c r="Z11" s="243"/>
      <c r="AA11" s="243"/>
      <c r="AB11" s="243"/>
      <c r="AC11" s="206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s="81" customFormat="1" ht="27.6" customHeight="1">
      <c r="A12" s="374"/>
      <c r="B12" s="380" t="s">
        <v>36</v>
      </c>
      <c r="C12" s="381">
        <f>SUM(C6:C11)</f>
        <v>2215834</v>
      </c>
      <c r="D12" s="382">
        <f>SUM(D6:D11)</f>
        <v>0.99958497875722807</v>
      </c>
      <c r="E12" s="383">
        <v>0.29599999999999999</v>
      </c>
      <c r="F12" s="383"/>
      <c r="G12" s="383">
        <v>0.159</v>
      </c>
      <c r="H12" s="383">
        <v>0.22900000000000001</v>
      </c>
      <c r="I12" s="4"/>
      <c r="J12" s="237"/>
      <c r="K12" s="218"/>
      <c r="L12" s="213"/>
      <c r="M12" s="218"/>
      <c r="N12" s="213"/>
      <c r="O12" s="218"/>
      <c r="P12" s="228"/>
      <c r="Q12" s="203"/>
      <c r="R12" s="228"/>
      <c r="S12" s="203"/>
      <c r="T12" s="228"/>
      <c r="U12" s="203"/>
      <c r="V12" s="228"/>
      <c r="W12" s="204"/>
      <c r="X12" s="205"/>
      <c r="Y12" s="229"/>
      <c r="Z12" s="205"/>
      <c r="AA12" s="230"/>
      <c r="AB12" s="205"/>
      <c r="AC12" s="206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s="81" customFormat="1" ht="27.6" customHeight="1">
      <c r="A13" s="374"/>
      <c r="B13" s="375" t="s">
        <v>38</v>
      </c>
      <c r="C13" s="376">
        <v>920</v>
      </c>
      <c r="D13" s="377">
        <f>C13/C14</f>
        <v>4.1502124277208928E-4</v>
      </c>
      <c r="E13" s="378">
        <v>4.0000000000000001E-3</v>
      </c>
      <c r="F13" s="378"/>
      <c r="G13" s="378">
        <v>5.0000000000000001E-3</v>
      </c>
      <c r="H13" s="378">
        <v>4.0000000000000001E-3</v>
      </c>
      <c r="I13" s="4"/>
      <c r="J13" s="237"/>
      <c r="K13" s="218"/>
      <c r="L13" s="213"/>
      <c r="M13" s="218"/>
      <c r="N13" s="213"/>
      <c r="O13" s="218"/>
      <c r="P13" s="202"/>
      <c r="Q13" s="203"/>
      <c r="R13" s="202"/>
      <c r="S13" s="203"/>
      <c r="T13" s="202"/>
      <c r="U13" s="203"/>
      <c r="V13" s="202"/>
      <c r="W13" s="204"/>
      <c r="X13" s="205"/>
      <c r="Y13" s="206"/>
      <c r="Z13" s="205"/>
      <c r="AA13" s="206"/>
      <c r="AB13" s="205"/>
      <c r="AC13" s="206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s="81" customFormat="1" ht="32.1" customHeight="1">
      <c r="A14" s="374"/>
      <c r="B14" s="384" t="s">
        <v>39</v>
      </c>
      <c r="C14" s="385">
        <f>SUM(C12:C13)</f>
        <v>2216754</v>
      </c>
      <c r="D14" s="386">
        <v>1</v>
      </c>
      <c r="E14" s="386">
        <v>0.28299999999999997</v>
      </c>
      <c r="F14" s="386"/>
      <c r="G14" s="386">
        <v>0.158</v>
      </c>
      <c r="H14" s="386">
        <v>0.223</v>
      </c>
      <c r="I14" s="4"/>
      <c r="J14" s="237"/>
      <c r="K14" s="218"/>
      <c r="L14" s="213"/>
      <c r="M14" s="218"/>
      <c r="N14" s="213"/>
      <c r="O14" s="218"/>
      <c r="P14" s="202"/>
      <c r="Q14" s="203"/>
      <c r="R14" s="202"/>
      <c r="S14" s="203"/>
      <c r="T14" s="202"/>
      <c r="U14" s="203"/>
      <c r="V14" s="202"/>
      <c r="W14" s="204"/>
      <c r="X14" s="231"/>
      <c r="Y14" s="206"/>
      <c r="Z14" s="231"/>
      <c r="AA14" s="206"/>
      <c r="AB14" s="231"/>
      <c r="AC14" s="206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ht="22.95" customHeight="1">
      <c r="B15" s="82"/>
      <c r="C15" s="83"/>
      <c r="D15" s="83"/>
      <c r="I15" s="5"/>
      <c r="J15" s="239"/>
      <c r="K15" s="218"/>
      <c r="L15" s="213"/>
      <c r="M15" s="218"/>
      <c r="N15" s="213"/>
      <c r="O15" s="218"/>
      <c r="P15" s="210"/>
      <c r="Q15" s="211"/>
      <c r="R15" s="210"/>
      <c r="S15" s="211"/>
      <c r="T15" s="210"/>
      <c r="U15" s="211"/>
      <c r="V15" s="210"/>
      <c r="W15" s="212"/>
      <c r="X15" s="210"/>
      <c r="Y15" s="213"/>
      <c r="Z15" s="210"/>
      <c r="AA15" s="213"/>
      <c r="AB15" s="214"/>
      <c r="AC15" s="206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1:139" ht="18" customHeight="1">
      <c r="B16" s="84" t="s">
        <v>44</v>
      </c>
      <c r="C16" s="85"/>
      <c r="D16" s="85"/>
      <c r="E16" s="85"/>
      <c r="F16" s="85"/>
      <c r="G16" s="85"/>
      <c r="H16" s="85"/>
      <c r="I16" s="5"/>
      <c r="J16" s="239"/>
      <c r="K16" s="218"/>
      <c r="L16" s="213"/>
      <c r="M16" s="218"/>
      <c r="N16" s="213"/>
      <c r="O16" s="218"/>
      <c r="P16" s="210"/>
      <c r="Q16" s="211"/>
      <c r="R16" s="210"/>
      <c r="S16" s="211"/>
      <c r="T16" s="210"/>
      <c r="U16" s="211"/>
      <c r="V16" s="210"/>
      <c r="W16" s="212"/>
      <c r="X16" s="210"/>
      <c r="Y16" s="213"/>
      <c r="Z16" s="210"/>
      <c r="AA16" s="213"/>
      <c r="AB16" s="214"/>
      <c r="AC16" s="206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239"/>
      <c r="K17" s="214"/>
      <c r="L17" s="213"/>
      <c r="M17" s="214"/>
      <c r="N17" s="213"/>
      <c r="O17" s="214"/>
      <c r="P17" s="217"/>
      <c r="Q17" s="211"/>
      <c r="R17" s="217"/>
      <c r="S17" s="211"/>
      <c r="T17" s="217"/>
      <c r="U17" s="211"/>
      <c r="V17" s="217"/>
      <c r="W17" s="212"/>
      <c r="X17" s="218"/>
      <c r="Y17" s="213"/>
      <c r="Z17" s="218"/>
      <c r="AA17" s="213"/>
      <c r="AB17" s="218"/>
      <c r="AC17" s="206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239"/>
      <c r="K18" s="214"/>
      <c r="L18" s="213"/>
      <c r="M18" s="214"/>
      <c r="N18" s="213"/>
      <c r="O18" s="214"/>
      <c r="P18" s="210"/>
      <c r="Q18" s="211"/>
      <c r="R18" s="210"/>
      <c r="S18" s="211"/>
      <c r="T18" s="210"/>
      <c r="U18" s="211"/>
      <c r="V18" s="210"/>
      <c r="W18" s="212"/>
      <c r="X18" s="214"/>
      <c r="Y18" s="213"/>
      <c r="Z18" s="214"/>
      <c r="AA18" s="213"/>
      <c r="AB18" s="214"/>
      <c r="AC18" s="206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239"/>
      <c r="K19" s="214"/>
      <c r="L19" s="213"/>
      <c r="M19" s="214"/>
      <c r="N19" s="213"/>
      <c r="O19" s="214"/>
      <c r="P19" s="202"/>
      <c r="Q19" s="203"/>
      <c r="R19" s="202"/>
      <c r="S19" s="203"/>
      <c r="T19" s="202"/>
      <c r="U19" s="223"/>
      <c r="V19" s="233"/>
      <c r="W19" s="212"/>
      <c r="X19" s="231"/>
      <c r="Y19" s="206"/>
      <c r="Z19" s="231"/>
      <c r="AA19" s="206"/>
      <c r="AB19" s="231"/>
      <c r="AC19" s="206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239"/>
      <c r="K20" s="214"/>
      <c r="L20" s="213"/>
      <c r="M20" s="214"/>
      <c r="N20" s="213"/>
      <c r="O20" s="214"/>
      <c r="P20" s="210"/>
      <c r="Q20" s="211"/>
      <c r="R20" s="210"/>
      <c r="S20" s="211"/>
      <c r="T20" s="210"/>
      <c r="U20" s="211"/>
      <c r="V20" s="210"/>
      <c r="W20" s="212"/>
      <c r="X20" s="214"/>
      <c r="Y20" s="213"/>
      <c r="Z20" s="214"/>
      <c r="AA20" s="213"/>
      <c r="AB20" s="214"/>
      <c r="AC20" s="206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239"/>
      <c r="K21" s="214"/>
      <c r="L21" s="213"/>
      <c r="M21" s="214"/>
      <c r="N21" s="213"/>
      <c r="O21" s="214"/>
      <c r="P21" s="210"/>
      <c r="Q21" s="211"/>
      <c r="R21" s="210"/>
      <c r="S21" s="211"/>
      <c r="T21" s="210"/>
      <c r="U21" s="211"/>
      <c r="V21" s="210"/>
      <c r="W21" s="212"/>
      <c r="X21" s="214"/>
      <c r="Y21" s="213"/>
      <c r="Z21" s="214"/>
      <c r="AA21" s="213"/>
      <c r="AB21" s="214"/>
      <c r="AC21" s="206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239"/>
      <c r="K22" s="214"/>
      <c r="L22" s="213"/>
      <c r="M22" s="214"/>
      <c r="N22" s="213"/>
      <c r="O22" s="214"/>
      <c r="P22" s="210"/>
      <c r="Q22" s="211"/>
      <c r="R22" s="210"/>
      <c r="S22" s="211"/>
      <c r="T22" s="210"/>
      <c r="U22" s="211"/>
      <c r="V22" s="210"/>
      <c r="W22" s="212"/>
      <c r="X22" s="214"/>
      <c r="Y22" s="213"/>
      <c r="Z22" s="214"/>
      <c r="AA22" s="213"/>
      <c r="AB22" s="214"/>
      <c r="AC22" s="206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239"/>
      <c r="K23" s="214"/>
      <c r="L23" s="213"/>
      <c r="M23" s="214"/>
      <c r="N23" s="213"/>
      <c r="O23" s="214"/>
      <c r="P23" s="210"/>
      <c r="Q23" s="211"/>
      <c r="R23" s="210"/>
      <c r="S23" s="211"/>
      <c r="T23" s="210"/>
      <c r="U23" s="211"/>
      <c r="V23" s="210"/>
      <c r="W23" s="212"/>
      <c r="X23" s="214"/>
      <c r="Y23" s="213"/>
      <c r="Z23" s="214"/>
      <c r="AA23" s="213"/>
      <c r="AB23" s="214"/>
      <c r="AC23" s="206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239"/>
      <c r="K24" s="218"/>
      <c r="L24" s="213"/>
      <c r="M24" s="218"/>
      <c r="N24" s="213"/>
      <c r="O24" s="218"/>
      <c r="P24" s="210"/>
      <c r="Q24" s="211"/>
      <c r="R24" s="210"/>
      <c r="S24" s="211"/>
      <c r="T24" s="210"/>
      <c r="U24" s="211"/>
      <c r="V24" s="210"/>
      <c r="W24" s="212"/>
      <c r="X24" s="214"/>
      <c r="Y24" s="213"/>
      <c r="Z24" s="214"/>
      <c r="AA24" s="213"/>
      <c r="AB24" s="214"/>
      <c r="AC24" s="206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239"/>
      <c r="K25" s="214"/>
      <c r="L25" s="213"/>
      <c r="M25" s="214"/>
      <c r="N25" s="213"/>
      <c r="O25" s="214"/>
      <c r="P25" s="210"/>
      <c r="Q25" s="211"/>
      <c r="R25" s="210"/>
      <c r="S25" s="211"/>
      <c r="T25" s="210"/>
      <c r="U25" s="211"/>
      <c r="V25" s="210"/>
      <c r="W25" s="212"/>
      <c r="X25" s="214"/>
      <c r="Y25" s="213"/>
      <c r="Z25" s="214"/>
      <c r="AA25" s="213"/>
      <c r="AB25" s="214"/>
      <c r="AC25" s="206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239"/>
      <c r="K26" s="236"/>
      <c r="L26" s="236"/>
      <c r="M26" s="236"/>
      <c r="N26" s="236"/>
      <c r="O26" s="236"/>
      <c r="P26" s="210"/>
      <c r="Q26" s="211"/>
      <c r="R26" s="210"/>
      <c r="S26" s="211"/>
      <c r="T26" s="210"/>
      <c r="U26" s="211"/>
      <c r="V26" s="210"/>
      <c r="W26" s="212"/>
      <c r="X26" s="214"/>
      <c r="Y26" s="213"/>
      <c r="Z26" s="214"/>
      <c r="AA26" s="213"/>
      <c r="AB26" s="214"/>
      <c r="AC26" s="206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6">
      <c r="A27" s="86"/>
      <c r="I27" s="5"/>
      <c r="J27" s="239"/>
      <c r="K27" s="236"/>
      <c r="L27" s="236"/>
      <c r="M27" s="236"/>
      <c r="N27" s="236"/>
      <c r="O27" s="236"/>
      <c r="P27" s="217"/>
      <c r="Q27" s="211"/>
      <c r="R27" s="217"/>
      <c r="S27" s="211"/>
      <c r="T27" s="217"/>
      <c r="U27" s="211"/>
      <c r="V27" s="217"/>
      <c r="W27" s="212"/>
      <c r="X27" s="218"/>
      <c r="Y27" s="213"/>
      <c r="Z27" s="218"/>
      <c r="AA27" s="213"/>
      <c r="AB27" s="218"/>
      <c r="AC27" s="206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10"/>
      <c r="Q28" s="211"/>
      <c r="R28" s="210"/>
      <c r="S28" s="211"/>
      <c r="T28" s="210"/>
      <c r="U28" s="211"/>
      <c r="V28" s="210"/>
      <c r="W28" s="212"/>
      <c r="X28" s="214"/>
      <c r="Y28" s="213"/>
      <c r="Z28" s="214"/>
      <c r="AA28" s="213"/>
      <c r="AB28" s="214"/>
      <c r="AC28" s="206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02"/>
      <c r="Q29" s="203"/>
      <c r="R29" s="202"/>
      <c r="S29" s="203"/>
      <c r="T29" s="202"/>
      <c r="U29" s="223"/>
      <c r="V29" s="202"/>
      <c r="W29" s="212"/>
      <c r="X29" s="231"/>
      <c r="Y29" s="206"/>
      <c r="Z29" s="231"/>
      <c r="AA29" s="206"/>
      <c r="AB29" s="231"/>
      <c r="AC29" s="206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10"/>
      <c r="Q30" s="211"/>
      <c r="R30" s="210"/>
      <c r="S30" s="211"/>
      <c r="T30" s="210"/>
      <c r="U30" s="211"/>
      <c r="V30" s="210"/>
      <c r="W30" s="212"/>
      <c r="X30" s="214"/>
      <c r="Y30" s="213"/>
      <c r="Z30" s="214"/>
      <c r="AA30" s="213"/>
      <c r="AB30" s="214"/>
      <c r="AC30" s="206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10"/>
      <c r="Q31" s="211"/>
      <c r="R31" s="210"/>
      <c r="S31" s="211"/>
      <c r="T31" s="210"/>
      <c r="U31" s="211"/>
      <c r="V31" s="210"/>
      <c r="W31" s="212"/>
      <c r="X31" s="214"/>
      <c r="Y31" s="213"/>
      <c r="Z31" s="214"/>
      <c r="AA31" s="213"/>
      <c r="AB31" s="214"/>
      <c r="AC31" s="206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246"/>
      <c r="Q32" s="211"/>
      <c r="R32" s="210"/>
      <c r="S32" s="211"/>
      <c r="T32" s="210"/>
      <c r="U32" s="211"/>
      <c r="V32" s="210"/>
      <c r="W32" s="212"/>
      <c r="X32" s="214"/>
      <c r="Y32" s="213"/>
      <c r="Z32" s="214"/>
      <c r="AA32" s="213"/>
      <c r="AB32" s="214"/>
      <c r="AC32" s="206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247"/>
      <c r="L33" s="248"/>
      <c r="M33" s="247"/>
      <c r="N33" s="248"/>
      <c r="O33" s="247"/>
      <c r="P33" s="246"/>
      <c r="Q33" s="211"/>
      <c r="R33" s="210"/>
      <c r="S33" s="211"/>
      <c r="T33" s="210"/>
      <c r="U33" s="211"/>
      <c r="V33" s="210"/>
      <c r="W33" s="212"/>
      <c r="X33" s="214"/>
      <c r="Y33" s="213"/>
      <c r="Z33" s="214"/>
      <c r="AA33" s="213"/>
      <c r="AB33" s="214"/>
      <c r="AC33" s="206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249"/>
      <c r="L34" s="248"/>
      <c r="M34" s="249"/>
      <c r="N34" s="248"/>
      <c r="O34" s="249"/>
      <c r="P34" s="246"/>
      <c r="Q34" s="211"/>
      <c r="R34" s="210"/>
      <c r="S34" s="211"/>
      <c r="T34" s="210"/>
      <c r="U34" s="211"/>
      <c r="V34" s="210"/>
      <c r="W34" s="212"/>
      <c r="X34" s="214"/>
      <c r="Y34" s="213"/>
      <c r="Z34" s="214"/>
      <c r="AA34" s="213"/>
      <c r="AB34" s="214"/>
      <c r="AC34" s="206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250"/>
      <c r="M35" s="251"/>
      <c r="N35" s="252"/>
      <c r="O35" s="253"/>
      <c r="P35" s="246"/>
      <c r="Q35" s="211"/>
      <c r="R35" s="210"/>
      <c r="S35" s="211"/>
      <c r="T35" s="210"/>
      <c r="U35" s="211"/>
      <c r="V35" s="210"/>
      <c r="W35" s="212"/>
      <c r="X35" s="214"/>
      <c r="Y35" s="213"/>
      <c r="Z35" s="214"/>
      <c r="AA35" s="213"/>
      <c r="AB35" s="214"/>
      <c r="AC35" s="206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250"/>
      <c r="M36" s="251"/>
      <c r="N36" s="252"/>
      <c r="O36" s="253"/>
      <c r="P36" s="246"/>
      <c r="Q36" s="211"/>
      <c r="R36" s="210"/>
      <c r="S36" s="211"/>
      <c r="T36" s="210"/>
      <c r="U36" s="211"/>
      <c r="V36" s="210"/>
      <c r="W36" s="212"/>
      <c r="X36" s="214"/>
      <c r="Y36" s="213"/>
      <c r="Z36" s="214"/>
      <c r="AA36" s="213"/>
      <c r="AB36" s="214"/>
      <c r="AC36" s="206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250"/>
      <c r="M37" s="254"/>
      <c r="N37" s="255"/>
      <c r="O37" s="253"/>
      <c r="P37" s="256"/>
      <c r="Q37" s="211"/>
      <c r="R37" s="217"/>
      <c r="S37" s="211"/>
      <c r="T37" s="217"/>
      <c r="U37" s="211"/>
      <c r="V37" s="217"/>
      <c r="W37" s="212"/>
      <c r="X37" s="218"/>
      <c r="Y37" s="213"/>
      <c r="Z37" s="218"/>
      <c r="AA37" s="213"/>
      <c r="AB37" s="218"/>
      <c r="AC37" s="206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250"/>
      <c r="M38" s="251"/>
      <c r="N38" s="252"/>
      <c r="O38" s="257"/>
      <c r="P38" s="246"/>
      <c r="Q38" s="211"/>
      <c r="R38" s="210"/>
      <c r="S38" s="211"/>
      <c r="T38" s="210"/>
      <c r="U38" s="211"/>
      <c r="V38" s="210"/>
      <c r="W38" s="212"/>
      <c r="X38" s="214"/>
      <c r="Y38" s="213"/>
      <c r="Z38" s="214"/>
      <c r="AA38" s="213"/>
      <c r="AB38" s="214"/>
      <c r="AC38" s="206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239"/>
      <c r="M39" s="215"/>
      <c r="N39" s="224"/>
      <c r="O39" s="232"/>
      <c r="P39" s="202"/>
      <c r="Q39" s="203"/>
      <c r="R39" s="202"/>
      <c r="S39" s="203"/>
      <c r="T39" s="202"/>
      <c r="U39" s="223"/>
      <c r="V39" s="202"/>
      <c r="W39" s="212"/>
      <c r="X39" s="231"/>
      <c r="Y39" s="206"/>
      <c r="Z39" s="231"/>
      <c r="AA39" s="206"/>
      <c r="AB39" s="231"/>
      <c r="AC39" s="206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239"/>
      <c r="M40" s="207"/>
      <c r="N40" s="208"/>
      <c r="O40" s="209"/>
      <c r="P40" s="210"/>
      <c r="Q40" s="211"/>
      <c r="R40" s="210"/>
      <c r="S40" s="211"/>
      <c r="T40" s="210"/>
      <c r="U40" s="211"/>
      <c r="V40" s="210"/>
      <c r="W40" s="212"/>
      <c r="X40" s="214"/>
      <c r="Y40" s="213"/>
      <c r="Z40" s="214"/>
      <c r="AA40" s="213"/>
      <c r="AB40" s="214"/>
      <c r="AC40" s="206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87" t="s">
        <v>29</v>
      </c>
      <c r="C41" s="88">
        <f>D6</f>
        <v>0.4541636103961017</v>
      </c>
      <c r="D41" s="6"/>
      <c r="E41" s="6"/>
      <c r="F41" s="6"/>
      <c r="G41" s="6"/>
      <c r="H41" s="5"/>
      <c r="I41" s="5"/>
      <c r="J41" s="5"/>
      <c r="K41" s="5"/>
      <c r="L41" s="239"/>
      <c r="M41" s="207"/>
      <c r="N41" s="208"/>
      <c r="O41" s="209"/>
      <c r="P41" s="210"/>
      <c r="Q41" s="211"/>
      <c r="R41" s="210"/>
      <c r="S41" s="211"/>
      <c r="T41" s="210"/>
      <c r="U41" s="211"/>
      <c r="V41" s="210"/>
      <c r="W41" s="212"/>
      <c r="X41" s="214"/>
      <c r="Y41" s="213"/>
      <c r="Z41" s="214"/>
      <c r="AA41" s="213"/>
      <c r="AB41" s="214"/>
      <c r="AC41" s="206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7.6">
      <c r="A42" s="7"/>
      <c r="B42" s="87" t="s">
        <v>35</v>
      </c>
      <c r="C42" s="88">
        <f>D8</f>
        <v>0.12392579420179235</v>
      </c>
      <c r="D42" s="6"/>
      <c r="E42" s="6"/>
      <c r="F42" s="6"/>
      <c r="G42" s="6"/>
      <c r="H42" s="5"/>
      <c r="I42" s="5"/>
      <c r="J42" s="5"/>
      <c r="K42" s="5"/>
      <c r="L42" s="239"/>
      <c r="M42" s="207"/>
      <c r="N42" s="208"/>
      <c r="O42" s="209"/>
      <c r="P42" s="210"/>
      <c r="Q42" s="211"/>
      <c r="R42" s="210"/>
      <c r="S42" s="211"/>
      <c r="T42" s="210"/>
      <c r="U42" s="211"/>
      <c r="V42" s="210"/>
      <c r="W42" s="212"/>
      <c r="X42" s="214"/>
      <c r="Y42" s="213"/>
      <c r="Z42" s="214"/>
      <c r="AA42" s="213"/>
      <c r="AB42" s="214"/>
      <c r="AC42" s="206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87" t="s">
        <v>30</v>
      </c>
      <c r="C43" s="88">
        <f>D9</f>
        <v>0.28172318624439158</v>
      </c>
      <c r="D43" s="6"/>
      <c r="E43" s="6"/>
      <c r="F43" s="6"/>
      <c r="G43" s="6"/>
      <c r="H43" s="5"/>
      <c r="I43" s="5"/>
      <c r="J43" s="5"/>
      <c r="K43" s="5"/>
      <c r="L43" s="239"/>
      <c r="M43" s="215"/>
      <c r="N43" s="208"/>
      <c r="O43" s="209"/>
      <c r="P43" s="210"/>
      <c r="Q43" s="211"/>
      <c r="R43" s="210"/>
      <c r="S43" s="211"/>
      <c r="T43" s="210"/>
      <c r="U43" s="211"/>
      <c r="V43" s="210"/>
      <c r="W43" s="212"/>
      <c r="X43" s="214"/>
      <c r="Y43" s="213"/>
      <c r="Z43" s="214"/>
      <c r="AA43" s="213"/>
      <c r="AB43" s="214"/>
      <c r="AC43" s="206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87" t="s">
        <v>43</v>
      </c>
      <c r="C44" s="88">
        <f>SUM(C45:C48)</f>
        <v>0.14018740915771438</v>
      </c>
      <c r="D44" s="6"/>
      <c r="E44" s="6"/>
      <c r="F44" s="6"/>
      <c r="G44" s="6"/>
      <c r="H44" s="5"/>
      <c r="I44" s="5"/>
      <c r="J44" s="5"/>
      <c r="K44" s="5"/>
      <c r="L44" s="239"/>
      <c r="M44" s="215"/>
      <c r="N44" s="216"/>
      <c r="O44" s="209"/>
      <c r="P44" s="210"/>
      <c r="Q44" s="211"/>
      <c r="R44" s="217"/>
      <c r="S44" s="211"/>
      <c r="T44" s="210"/>
      <c r="U44" s="211"/>
      <c r="V44" s="217"/>
      <c r="W44" s="212"/>
      <c r="X44" s="218"/>
      <c r="Y44" s="213"/>
      <c r="Z44" s="218"/>
      <c r="AA44" s="213"/>
      <c r="AB44" s="218"/>
      <c r="AC44" s="234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87" t="s">
        <v>31</v>
      </c>
      <c r="C45" s="88">
        <f>D10</f>
        <v>6.7701693557336531E-2</v>
      </c>
      <c r="D45" s="89">
        <f>SUM(C41:C44)</f>
        <v>1</v>
      </c>
      <c r="E45" s="89">
        <f>SUM(C41:C44)</f>
        <v>1</v>
      </c>
      <c r="F45" s="6"/>
      <c r="G45" s="6"/>
      <c r="H45" s="5"/>
      <c r="I45" s="5"/>
      <c r="J45" s="5"/>
      <c r="K45" s="5"/>
      <c r="L45" s="239"/>
      <c r="M45" s="207"/>
      <c r="N45" s="208"/>
      <c r="O45" s="212"/>
      <c r="P45" s="210"/>
      <c r="Q45" s="211"/>
      <c r="R45" s="210"/>
      <c r="S45" s="211"/>
      <c r="T45" s="210"/>
      <c r="U45" s="211"/>
      <c r="V45" s="210"/>
      <c r="W45" s="212"/>
      <c r="X45" s="214"/>
      <c r="Y45" s="213"/>
      <c r="Z45" s="214"/>
      <c r="AA45" s="213"/>
      <c r="AB45" s="214"/>
      <c r="AC45" s="206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87" t="s">
        <v>37</v>
      </c>
      <c r="C46" s="88">
        <f>D11</f>
        <v>1.0323653413955721E-2</v>
      </c>
      <c r="D46" s="6"/>
      <c r="E46" s="6"/>
      <c r="F46" s="6"/>
      <c r="G46" s="6"/>
      <c r="H46" s="5"/>
      <c r="I46" s="5"/>
      <c r="J46" s="5"/>
      <c r="K46" s="5"/>
      <c r="L46" s="239"/>
      <c r="M46" s="215"/>
      <c r="N46" s="224"/>
      <c r="O46" s="232"/>
      <c r="P46" s="202"/>
      <c r="Q46" s="203"/>
      <c r="R46" s="202"/>
      <c r="S46" s="203"/>
      <c r="T46" s="202"/>
      <c r="U46" s="223"/>
      <c r="V46" s="233"/>
      <c r="W46" s="212"/>
      <c r="X46" s="231"/>
      <c r="Y46" s="206"/>
      <c r="Z46" s="231"/>
      <c r="AA46" s="206"/>
      <c r="AB46" s="231"/>
      <c r="AC46" s="206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90" t="s">
        <v>28</v>
      </c>
      <c r="C47" s="88">
        <f>D7</f>
        <v>6.1747040943650043E-2</v>
      </c>
      <c r="D47" s="6"/>
      <c r="E47" s="6"/>
      <c r="F47" s="6"/>
      <c r="G47" s="6"/>
      <c r="H47" s="5"/>
      <c r="I47" s="5"/>
      <c r="J47" s="5"/>
      <c r="K47" s="5"/>
      <c r="L47" s="239"/>
      <c r="M47" s="207"/>
      <c r="N47" s="208"/>
      <c r="O47" s="209"/>
      <c r="P47" s="210"/>
      <c r="Q47" s="211"/>
      <c r="R47" s="210"/>
      <c r="S47" s="211"/>
      <c r="T47" s="210"/>
      <c r="U47" s="211"/>
      <c r="V47" s="210"/>
      <c r="W47" s="212"/>
      <c r="X47" s="214"/>
      <c r="Y47" s="213"/>
      <c r="Z47" s="214"/>
      <c r="AA47" s="213"/>
      <c r="AB47" s="214"/>
      <c r="AC47" s="206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91">
        <f>D13</f>
        <v>4.1502124277208928E-4</v>
      </c>
      <c r="D48" s="6"/>
      <c r="E48" s="6"/>
      <c r="F48" s="6"/>
      <c r="G48" s="6"/>
      <c r="H48" s="5"/>
      <c r="I48" s="5"/>
      <c r="J48" s="5"/>
      <c r="K48" s="5"/>
      <c r="L48" s="239"/>
      <c r="M48" s="207"/>
      <c r="N48" s="208"/>
      <c r="O48" s="209"/>
      <c r="P48" s="210"/>
      <c r="Q48" s="211"/>
      <c r="R48" s="210"/>
      <c r="S48" s="211"/>
      <c r="T48" s="210"/>
      <c r="U48" s="211"/>
      <c r="V48" s="210"/>
      <c r="W48" s="212"/>
      <c r="X48" s="214"/>
      <c r="Y48" s="213"/>
      <c r="Z48" s="214"/>
      <c r="AA48" s="213"/>
      <c r="AB48" s="214"/>
      <c r="AC48" s="206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89">
        <f>SUM(C44:C48)</f>
        <v>0.28037481831542876</v>
      </c>
      <c r="D49" s="6"/>
      <c r="E49" s="6"/>
      <c r="F49" s="6"/>
      <c r="G49" s="6"/>
      <c r="H49" s="5"/>
      <c r="I49" s="5"/>
      <c r="J49" s="5"/>
      <c r="K49" s="5"/>
      <c r="L49" s="239"/>
      <c r="M49" s="215"/>
      <c r="N49" s="208"/>
      <c r="O49" s="209"/>
      <c r="P49" s="210"/>
      <c r="Q49" s="211"/>
      <c r="R49" s="210"/>
      <c r="S49" s="211"/>
      <c r="T49" s="210"/>
      <c r="U49" s="211"/>
      <c r="V49" s="210"/>
      <c r="W49" s="212"/>
      <c r="X49" s="214"/>
      <c r="Y49" s="213"/>
      <c r="Z49" s="214"/>
      <c r="AA49" s="213"/>
      <c r="AB49" s="214"/>
      <c r="AC49" s="206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89">
        <f>SUM(C41:C44)</f>
        <v>1</v>
      </c>
      <c r="D50" s="6"/>
      <c r="E50" s="6"/>
      <c r="F50" s="6"/>
      <c r="G50" s="6"/>
      <c r="H50" s="5"/>
      <c r="I50" s="5"/>
      <c r="J50" s="5"/>
      <c r="K50" s="5"/>
      <c r="L50" s="239"/>
      <c r="M50" s="215"/>
      <c r="N50" s="216"/>
      <c r="O50" s="209"/>
      <c r="P50" s="210"/>
      <c r="Q50" s="211"/>
      <c r="R50" s="217"/>
      <c r="S50" s="211"/>
      <c r="T50" s="210"/>
      <c r="U50" s="211"/>
      <c r="V50" s="217"/>
      <c r="W50" s="212"/>
      <c r="X50" s="218"/>
      <c r="Y50" s="213"/>
      <c r="Z50" s="218"/>
      <c r="AA50" s="213"/>
      <c r="AB50" s="218"/>
      <c r="AC50" s="206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239"/>
      <c r="M51" s="207"/>
      <c r="N51" s="208"/>
      <c r="O51" s="212"/>
      <c r="P51" s="210"/>
      <c r="Q51" s="211"/>
      <c r="R51" s="210"/>
      <c r="S51" s="211"/>
      <c r="T51" s="210"/>
      <c r="U51" s="211"/>
      <c r="V51" s="210"/>
      <c r="W51" s="212"/>
      <c r="X51" s="214"/>
      <c r="Y51" s="213"/>
      <c r="Z51" s="214"/>
      <c r="AA51" s="213"/>
      <c r="AB51" s="214"/>
      <c r="AC51" s="206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239"/>
      <c r="M52" s="215"/>
      <c r="N52" s="224"/>
      <c r="O52" s="209"/>
      <c r="P52" s="210"/>
      <c r="Q52" s="211"/>
      <c r="R52" s="217"/>
      <c r="S52" s="211"/>
      <c r="T52" s="210"/>
      <c r="U52" s="211"/>
      <c r="V52" s="217"/>
      <c r="W52" s="212"/>
      <c r="X52" s="218"/>
      <c r="Y52" s="213"/>
      <c r="Z52" s="218"/>
      <c r="AA52" s="213"/>
      <c r="AB52" s="218"/>
      <c r="AC52" s="206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239"/>
      <c r="M53" s="219"/>
      <c r="N53" s="220"/>
      <c r="O53" s="221"/>
      <c r="P53" s="202"/>
      <c r="Q53" s="222"/>
      <c r="R53" s="202"/>
      <c r="S53" s="222"/>
      <c r="T53" s="202"/>
      <c r="U53" s="223"/>
      <c r="V53" s="202"/>
      <c r="W53" s="212"/>
      <c r="X53" s="214"/>
      <c r="Y53" s="213"/>
      <c r="Z53" s="214"/>
      <c r="AA53" s="213"/>
      <c r="AB53" s="214"/>
      <c r="AC53" s="206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239"/>
      <c r="M54" s="503"/>
      <c r="N54" s="503"/>
      <c r="O54" s="219"/>
      <c r="P54" s="217"/>
      <c r="Q54" s="211"/>
      <c r="R54" s="217"/>
      <c r="S54" s="211"/>
      <c r="T54" s="217"/>
      <c r="U54" s="211"/>
      <c r="V54" s="217"/>
      <c r="W54" s="223"/>
      <c r="X54" s="218"/>
      <c r="Y54" s="213"/>
      <c r="Z54" s="218"/>
      <c r="AA54" s="213"/>
      <c r="AB54" s="218"/>
      <c r="AC54" s="206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239"/>
      <c r="M55" s="224"/>
      <c r="N55" s="224"/>
      <c r="O55" s="219"/>
      <c r="P55" s="217"/>
      <c r="Q55" s="211"/>
      <c r="R55" s="217"/>
      <c r="S55" s="211"/>
      <c r="T55" s="217"/>
      <c r="U55" s="211"/>
      <c r="V55" s="217"/>
      <c r="W55" s="223"/>
      <c r="X55" s="218"/>
      <c r="Y55" s="213"/>
      <c r="Z55" s="218"/>
      <c r="AA55" s="213"/>
      <c r="AB55" s="218"/>
      <c r="AC55" s="206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239"/>
      <c r="M56" s="503"/>
      <c r="N56" s="503"/>
      <c r="O56" s="219"/>
      <c r="P56" s="217"/>
      <c r="Q56" s="211"/>
      <c r="R56" s="217"/>
      <c r="S56" s="211"/>
      <c r="T56" s="217"/>
      <c r="U56" s="211"/>
      <c r="V56" s="210"/>
      <c r="W56" s="223"/>
      <c r="X56" s="218"/>
      <c r="Y56" s="213"/>
      <c r="Z56" s="218"/>
      <c r="AA56" s="213"/>
      <c r="AB56" s="218"/>
      <c r="AC56" s="206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239"/>
      <c r="M57" s="207"/>
      <c r="N57" s="208"/>
      <c r="O57" s="209"/>
      <c r="P57" s="210"/>
      <c r="Q57" s="211"/>
      <c r="R57" s="210"/>
      <c r="S57" s="211"/>
      <c r="T57" s="210"/>
      <c r="U57" s="211"/>
      <c r="V57" s="210"/>
      <c r="W57" s="212"/>
      <c r="X57" s="214"/>
      <c r="Y57" s="213"/>
      <c r="Z57" s="214"/>
      <c r="AA57" s="213"/>
      <c r="AB57" s="214"/>
      <c r="AC57" s="206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239"/>
      <c r="M58" s="207"/>
      <c r="N58" s="208"/>
      <c r="O58" s="209"/>
      <c r="P58" s="210"/>
      <c r="Q58" s="211"/>
      <c r="R58" s="210"/>
      <c r="S58" s="211"/>
      <c r="T58" s="210"/>
      <c r="U58" s="211"/>
      <c r="V58" s="210"/>
      <c r="W58" s="212"/>
      <c r="X58" s="214"/>
      <c r="Y58" s="213"/>
      <c r="Z58" s="214"/>
      <c r="AA58" s="213"/>
      <c r="AB58" s="214"/>
      <c r="AC58" s="206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239"/>
      <c r="M59" s="207"/>
      <c r="N59" s="208"/>
      <c r="O59" s="209"/>
      <c r="P59" s="210"/>
      <c r="Q59" s="211"/>
      <c r="R59" s="210"/>
      <c r="S59" s="211"/>
      <c r="T59" s="210"/>
      <c r="U59" s="211"/>
      <c r="V59" s="210"/>
      <c r="W59" s="212"/>
      <c r="X59" s="214"/>
      <c r="Y59" s="213"/>
      <c r="Z59" s="214"/>
      <c r="AA59" s="213"/>
      <c r="AB59" s="214"/>
      <c r="AC59" s="206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239"/>
      <c r="M60" s="207"/>
      <c r="N60" s="216"/>
      <c r="O60" s="209"/>
      <c r="P60" s="210"/>
      <c r="Q60" s="211"/>
      <c r="R60" s="210"/>
      <c r="S60" s="211"/>
      <c r="T60" s="210"/>
      <c r="U60" s="211"/>
      <c r="V60" s="217"/>
      <c r="W60" s="212"/>
      <c r="X60" s="218"/>
      <c r="Y60" s="213"/>
      <c r="Z60" s="218"/>
      <c r="AA60" s="213"/>
      <c r="AB60" s="218"/>
      <c r="AC60" s="206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239"/>
      <c r="M61" s="207"/>
      <c r="N61" s="216"/>
      <c r="O61" s="209"/>
      <c r="P61" s="210"/>
      <c r="Q61" s="211"/>
      <c r="R61" s="210"/>
      <c r="S61" s="211"/>
      <c r="T61" s="210"/>
      <c r="U61" s="211"/>
      <c r="V61" s="217"/>
      <c r="W61" s="212"/>
      <c r="X61" s="214"/>
      <c r="Y61" s="213"/>
      <c r="Z61" s="214"/>
      <c r="AA61" s="213"/>
      <c r="AB61" s="214"/>
      <c r="AC61" s="206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239"/>
      <c r="M62" s="503"/>
      <c r="N62" s="503"/>
      <c r="O62" s="219"/>
      <c r="P62" s="217"/>
      <c r="Q62" s="211"/>
      <c r="R62" s="217"/>
      <c r="S62" s="211"/>
      <c r="T62" s="217"/>
      <c r="U62" s="211"/>
      <c r="V62" s="217"/>
      <c r="W62" s="223"/>
      <c r="X62" s="218"/>
      <c r="Y62" s="213"/>
      <c r="Z62" s="218"/>
      <c r="AA62" s="213"/>
      <c r="AB62" s="218"/>
      <c r="AC62" s="206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239"/>
      <c r="M63" s="501"/>
      <c r="N63" s="501"/>
      <c r="O63" s="501"/>
      <c r="P63" s="501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1"/>
      <c r="AB63" s="501"/>
      <c r="AC63" s="206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239"/>
      <c r="M64" s="206"/>
      <c r="N64" s="201"/>
      <c r="O64" s="201"/>
      <c r="P64" s="206"/>
      <c r="Q64" s="206"/>
      <c r="R64" s="206"/>
      <c r="S64" s="206"/>
      <c r="T64" s="206"/>
      <c r="U64" s="206"/>
      <c r="V64" s="234"/>
      <c r="W64" s="234"/>
      <c r="X64" s="235"/>
      <c r="Y64" s="206"/>
      <c r="Z64" s="235"/>
      <c r="AA64" s="206"/>
      <c r="AB64" s="206"/>
      <c r="AC64" s="206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239"/>
      <c r="M65" s="206"/>
      <c r="N65" s="201"/>
      <c r="O65" s="201"/>
      <c r="P65" s="234"/>
      <c r="Q65" s="234"/>
      <c r="R65" s="234"/>
      <c r="S65" s="234"/>
      <c r="T65" s="234"/>
      <c r="U65" s="234"/>
      <c r="V65" s="234"/>
      <c r="W65" s="234"/>
      <c r="X65" s="235"/>
      <c r="Y65" s="206"/>
      <c r="Z65" s="235"/>
      <c r="AA65" s="206"/>
      <c r="AB65" s="206"/>
      <c r="AC65" s="206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239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239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39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239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239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239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239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239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239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239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239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239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239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239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239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239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239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239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239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239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239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239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239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239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239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  <c r="AW195" s="236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  <c r="AW196" s="236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  <c r="AW200" s="236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  <c r="AW201" s="236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  <c r="AW202" s="236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  <c r="AW203" s="236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  <c r="AW204" s="236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  <c r="AW205" s="236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  <c r="AW206" s="236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  <c r="AW207" s="236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  <c r="AW208" s="236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  <c r="AW209" s="236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  <c r="AW210" s="236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  <c r="AW211" s="236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Q29" sqref="Q29"/>
    </sheetView>
  </sheetViews>
  <sheetFormatPr baseColWidth="10" defaultColWidth="11.44140625" defaultRowHeight="14.4"/>
  <cols>
    <col min="1" max="1" width="2.6640625" style="13" customWidth="1"/>
    <col min="2" max="2" width="20.109375" style="13" customWidth="1"/>
    <col min="3" max="3" width="18.6640625" style="13" customWidth="1"/>
    <col min="4" max="4" width="20" style="13" customWidth="1"/>
    <col min="5" max="5" width="20.33203125" style="13" customWidth="1"/>
    <col min="6" max="6" width="16.5546875" style="13" customWidth="1"/>
    <col min="7" max="16384" width="11.44140625" style="13"/>
  </cols>
  <sheetData>
    <row r="2" spans="1:8" ht="18">
      <c r="B2" s="93" t="s">
        <v>156</v>
      </c>
      <c r="C2" s="14"/>
      <c r="D2" s="14"/>
      <c r="E2" s="14"/>
      <c r="F2" s="14"/>
    </row>
    <row r="3" spans="1:8">
      <c r="A3" s="370"/>
      <c r="B3" s="370"/>
      <c r="C3" s="370"/>
      <c r="D3" s="370"/>
      <c r="E3" s="370"/>
      <c r="F3" s="370"/>
    </row>
    <row r="4" spans="1:8" ht="26.1" customHeight="1">
      <c r="A4" s="370"/>
      <c r="B4" s="510" t="s">
        <v>157</v>
      </c>
      <c r="C4" s="387" t="s">
        <v>154</v>
      </c>
      <c r="D4" s="387"/>
      <c r="E4" s="387" t="s">
        <v>151</v>
      </c>
      <c r="F4" s="387"/>
      <c r="H4" s="9" t="s">
        <v>177</v>
      </c>
    </row>
    <row r="5" spans="1:8" ht="38.700000000000003" customHeight="1">
      <c r="A5" s="370"/>
      <c r="B5" s="511"/>
      <c r="C5" s="388" t="s">
        <v>28</v>
      </c>
      <c r="D5" s="388" t="s">
        <v>29</v>
      </c>
      <c r="E5" s="388" t="s">
        <v>28</v>
      </c>
      <c r="F5" s="388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207</v>
      </c>
      <c r="C21" s="260">
        <f>'Distrib - regím. Altas nuevas'!$I$42</f>
        <v>1067.47</v>
      </c>
      <c r="D21" s="260">
        <f>'Distrib - regím. Altas nuevas'!$I$44</f>
        <v>1594.01</v>
      </c>
      <c r="E21" s="260">
        <f>'Distrib - regím. Altas nuevas'!$O$42</f>
        <v>1034.7</v>
      </c>
      <c r="F21" s="260">
        <f>'Distrib - regím. Altas nuevas'!$O$44</f>
        <v>1486.71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3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3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3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3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3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65" customHeight="1">
      <c r="B38" s="96" t="s">
        <v>208</v>
      </c>
      <c r="C38" s="100">
        <f>C21/C45-1</f>
        <v>2.4964713337878086E-2</v>
      </c>
      <c r="D38" s="100">
        <f>D21/D45-1</f>
        <v>9.6402941493169969E-3</v>
      </c>
      <c r="E38" s="100">
        <f>E21/E45-1</f>
        <v>2.4688790516652404E-2</v>
      </c>
      <c r="F38" s="100">
        <f>F21/F45-1</f>
        <v>2.2081823744148021E-2</v>
      </c>
      <c r="G38" s="99"/>
      <c r="H38" s="92"/>
      <c r="J38" s="6"/>
    </row>
    <row r="39" spans="1:15" ht="7.5" customHeight="1"/>
    <row r="40" spans="1:15" ht="3.45" customHeight="1">
      <c r="B40" s="101"/>
      <c r="C40" s="101"/>
      <c r="D40" s="101"/>
      <c r="E40" s="101"/>
      <c r="F40" s="101"/>
    </row>
    <row r="41" spans="1:15" ht="23.85" customHeight="1">
      <c r="B41" s="13" t="s">
        <v>202</v>
      </c>
    </row>
    <row r="42" spans="1:15" ht="23.85" customHeight="1">
      <c r="B42" s="13" t="s">
        <v>209</v>
      </c>
      <c r="K42" s="311"/>
      <c r="L42" s="311"/>
      <c r="M42" s="311"/>
      <c r="N42" s="311"/>
      <c r="O42" s="299"/>
    </row>
    <row r="43" spans="1:15" ht="35.700000000000003" customHeight="1">
      <c r="A43" s="245"/>
      <c r="B43" s="452"/>
      <c r="C43" s="452" t="s">
        <v>158</v>
      </c>
      <c r="D43" s="452"/>
      <c r="E43" s="452" t="s">
        <v>159</v>
      </c>
      <c r="F43" s="453"/>
      <c r="G43" s="454"/>
      <c r="H43" s="410"/>
      <c r="I43" s="303"/>
      <c r="K43" s="311"/>
      <c r="L43" s="311"/>
      <c r="M43" s="311"/>
      <c r="N43" s="311"/>
      <c r="O43" s="299"/>
    </row>
    <row r="44" spans="1:15">
      <c r="A44" s="245"/>
      <c r="B44" s="452"/>
      <c r="C44" s="452" t="s">
        <v>28</v>
      </c>
      <c r="D44" s="452" t="s">
        <v>29</v>
      </c>
      <c r="E44" s="452" t="s">
        <v>28</v>
      </c>
      <c r="F44" s="453" t="s">
        <v>29</v>
      </c>
      <c r="G44" s="454"/>
      <c r="H44" s="410"/>
      <c r="I44" s="303"/>
      <c r="K44" s="311"/>
      <c r="L44" s="312"/>
      <c r="M44" s="312"/>
      <c r="N44" s="311"/>
      <c r="O44" s="310"/>
    </row>
    <row r="45" spans="1:15" ht="21.45" customHeight="1">
      <c r="A45" s="245"/>
      <c r="B45" s="452"/>
      <c r="C45" s="455">
        <v>1041.47</v>
      </c>
      <c r="D45" s="455">
        <v>1578.79</v>
      </c>
      <c r="E45" s="452">
        <v>1009.77</v>
      </c>
      <c r="F45" s="456">
        <v>1454.59</v>
      </c>
      <c r="G45" s="454"/>
      <c r="H45" s="410"/>
      <c r="I45" s="303"/>
      <c r="K45" s="311"/>
      <c r="L45" s="311"/>
      <c r="M45" s="311"/>
      <c r="N45" s="311"/>
      <c r="O45" s="299"/>
    </row>
    <row r="46" spans="1:15" ht="19.649999999999999" customHeight="1">
      <c r="A46" s="245"/>
      <c r="B46" s="452"/>
      <c r="C46" s="452"/>
      <c r="D46" s="452"/>
      <c r="E46" s="452"/>
      <c r="F46" s="453"/>
      <c r="G46" s="457"/>
      <c r="H46" s="410"/>
      <c r="I46" s="303"/>
      <c r="K46" s="311"/>
      <c r="L46" s="311"/>
      <c r="M46" s="311"/>
      <c r="N46" s="311"/>
      <c r="O46" s="299"/>
    </row>
    <row r="47" spans="1:15">
      <c r="A47" s="245"/>
      <c r="B47" s="452"/>
      <c r="C47" s="452"/>
      <c r="D47" s="452"/>
      <c r="E47" s="452"/>
      <c r="F47" s="453"/>
      <c r="G47" s="457"/>
      <c r="H47" s="410"/>
      <c r="I47" s="303"/>
      <c r="K47" s="311"/>
      <c r="L47" s="311"/>
      <c r="M47" s="311"/>
      <c r="N47" s="311"/>
      <c r="O47" s="299"/>
    </row>
    <row r="48" spans="1:15">
      <c r="A48" s="245"/>
      <c r="B48" s="458"/>
      <c r="C48" s="458"/>
      <c r="D48" s="458"/>
      <c r="E48" s="458"/>
      <c r="F48" s="458"/>
      <c r="G48" s="457"/>
      <c r="H48" s="411"/>
      <c r="I48" s="412"/>
      <c r="K48" s="311"/>
      <c r="L48" s="311"/>
      <c r="M48" s="311"/>
      <c r="N48" s="311"/>
      <c r="O48" s="299"/>
    </row>
    <row r="49" spans="1:15">
      <c r="A49" s="245"/>
      <c r="B49" s="458"/>
      <c r="C49" s="458"/>
      <c r="D49" s="458"/>
      <c r="E49" s="458"/>
      <c r="F49" s="458"/>
      <c r="G49" s="457"/>
      <c r="H49" s="410"/>
      <c r="I49" s="303"/>
      <c r="K49" s="311"/>
      <c r="L49" s="311"/>
      <c r="M49" s="311"/>
      <c r="N49" s="311"/>
      <c r="O49" s="299"/>
    </row>
    <row r="50" spans="1:15">
      <c r="A50" s="245"/>
      <c r="B50" s="458"/>
      <c r="C50" s="458"/>
      <c r="D50" s="458"/>
      <c r="E50" s="458"/>
      <c r="F50" s="458"/>
      <c r="G50" s="457"/>
      <c r="H50" s="410"/>
      <c r="I50" s="302"/>
      <c r="K50" s="299"/>
      <c r="L50" s="299"/>
      <c r="M50" s="299"/>
      <c r="N50" s="299"/>
      <c r="O50" s="299"/>
    </row>
    <row r="51" spans="1:15">
      <c r="A51" s="245"/>
      <c r="B51" s="450"/>
      <c r="C51" s="450"/>
      <c r="D51" s="450"/>
      <c r="E51" s="450"/>
      <c r="F51" s="450"/>
      <c r="G51" s="440"/>
      <c r="H51" s="410"/>
      <c r="I51" s="302"/>
      <c r="K51" s="299"/>
      <c r="L51" s="299"/>
      <c r="M51" s="299"/>
      <c r="N51" s="299"/>
      <c r="O51" s="299"/>
    </row>
    <row r="52" spans="1:15">
      <c r="A52" s="245"/>
      <c r="B52" s="450"/>
      <c r="C52" s="450"/>
      <c r="D52" s="450"/>
      <c r="E52" s="450"/>
      <c r="F52" s="450"/>
      <c r="G52" s="441"/>
      <c r="H52" s="410"/>
      <c r="I52" s="302"/>
      <c r="K52" s="299"/>
      <c r="L52" s="299"/>
      <c r="M52" s="299"/>
      <c r="N52" s="299"/>
      <c r="O52" s="299"/>
    </row>
    <row r="53" spans="1:15">
      <c r="A53" s="245"/>
      <c r="B53" s="450"/>
      <c r="C53" s="450"/>
      <c r="D53" s="450"/>
      <c r="E53" s="450"/>
      <c r="F53" s="450"/>
      <c r="G53" s="440"/>
      <c r="H53" s="303"/>
      <c r="I53" s="302"/>
      <c r="K53" s="303"/>
      <c r="L53" s="299"/>
      <c r="M53" s="299"/>
      <c r="N53" s="299"/>
      <c r="O53" s="299"/>
    </row>
    <row r="54" spans="1:15">
      <c r="B54" s="451"/>
      <c r="C54" s="450"/>
      <c r="D54" s="450"/>
      <c r="E54" s="450"/>
      <c r="F54" s="450"/>
      <c r="G54" s="442"/>
      <c r="H54" s="302"/>
      <c r="I54" s="302"/>
      <c r="K54" s="303"/>
      <c r="L54" s="303"/>
      <c r="M54" s="303"/>
      <c r="N54" s="303"/>
      <c r="O54" s="303"/>
    </row>
    <row r="55" spans="1:15">
      <c r="B55" s="451"/>
      <c r="C55" s="451"/>
      <c r="D55" s="451"/>
      <c r="E55" s="451"/>
      <c r="F55" s="451"/>
      <c r="G55" s="442"/>
      <c r="H55" s="302"/>
      <c r="I55" s="302"/>
    </row>
    <row r="56" spans="1:15">
      <c r="B56" s="451"/>
      <c r="C56" s="451"/>
      <c r="D56" s="451"/>
      <c r="E56" s="451"/>
      <c r="F56" s="451"/>
      <c r="G56" s="302"/>
    </row>
    <row r="57" spans="1:15">
      <c r="B57" s="302"/>
      <c r="C57" s="302"/>
      <c r="D57" s="302"/>
      <c r="E57" s="302"/>
      <c r="F57" s="302"/>
      <c r="G57" s="302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DIAZ PERALES, REBECA</cp:lastModifiedBy>
  <cp:lastPrinted>2022-03-16T10:10:30Z</cp:lastPrinted>
  <dcterms:created xsi:type="dcterms:W3CDTF">2016-11-17T11:36:14Z</dcterms:created>
  <dcterms:modified xsi:type="dcterms:W3CDTF">2022-03-21T19:42:23Z</dcterms:modified>
</cp:coreProperties>
</file>