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Agosto proximo\"/>
    </mc:Choice>
  </mc:AlternateContent>
  <xr:revisionPtr revIDLastSave="0" documentId="13_ncr:1_{5210DD78-64E9-4DE6-9F91-F6F501BC8F0E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0" l="1"/>
  <c r="H4" i="30"/>
  <c r="L4" i="30" l="1"/>
  <c r="C21" i="25"/>
  <c r="T52" i="30"/>
  <c r="E25" i="30"/>
  <c r="G25" i="30"/>
  <c r="H25" i="30"/>
  <c r="I25" i="30"/>
  <c r="D21" i="25"/>
  <c r="E21" i="25"/>
  <c r="F21" i="25"/>
  <c r="F75" i="29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<sst xmlns="http://schemas.openxmlformats.org/spreadsheetml/2006/main" count="920" uniqueCount="228">
  <si>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</si>
  <si>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</si>
  <si>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</si>
  <si>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</si>
  <si>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</si>
  <si>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</si>
  <si>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</si>
  <si>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</si>
  <si>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</si>
  <si>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</si>
  <si>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</si>
  <si>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</si>
  <si>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</si>
  <si>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</si>
  <si>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</si>
  <si>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</si>
  <si>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</si>
  <si>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</si>
  <si>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</si>
  <si>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</si>
  <si>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</si>
  <si>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</si>
  <si>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</si>
  <si>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</si>
  <si>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</si>
  <si>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</si>
  <si>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</si>
  <si>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</si>
  <si>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</si>
  <si>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</si>
  <si>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</si>
  <si>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</si>
  <si>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</si>
  <si>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</si>
  <si>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</si>
  <si>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</si>
  <si>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</si>
  <si>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</si>
  <si>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</si>
  <si>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</si>
  <si>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</si>
  <si>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</si>
  <si>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</si>
  <si>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</si>
  <si>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</si>
  <si>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</si>
  <si>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</si>
  <si>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</si>
  <si>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</si>
  <si>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</si>
  <si>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</si>
  <si>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</si>
  <si>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</si>
  <si>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</si>
  <si>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</si>
  <si>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</si>
  <si>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</si>
  <si>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</si>
  <si>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</si>
  <si>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</si>
  <si>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</si>
  <si>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</si>
  <si>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</si>
  <si>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</si>
  <si>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</si>
  <si>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</si>
  <si>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</si>
  <si>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</si>
  <si>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</si>
  <si>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</si>
  <si>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</si>
  <si>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</si>
  <si>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</si>
  <si>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</si>
  <si>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</si>
  <si>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</si>
  <si>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</si>
  <si>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</si>
  <si>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</si>
  <si>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</si>
  <si>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</si>
  <si>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</si>
  <si>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</si>
  <si>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</si>
  <si>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</si>
  <si>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</si>
  <si>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</si>
  <si>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</si>
  <si>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</si>
  <si>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</si>
  <si>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</si>
  <si>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</si>
  <si>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</si>
  <si>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</si>
  <si>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</si>
  <si>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</si>
  <si>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</si>
  <si>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</si>
  <si>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</si>
  <si>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</si>
  <si>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</si>
  <si>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</si>
  <si>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</si>
  <si>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</si>
  <si>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</si>
  <si>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</si>
  <si>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</si>
  <si>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</si>
  <si>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</si>
  <si>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</si>
  <si>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</si>
  <si>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</si>
  <si>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</si>
  <si>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</si>
  <si>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</si>
  <si>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</si>
  <si>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</si>
  <si>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</si>
  <si>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</si>
  <si>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</si>
  <si>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</si>
  <si>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</si>
  <si>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</si>
  <si>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</si>
  <si>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</si>
  <si>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</si>
  <si>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</si>
  <si>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</si>
  <si>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</si>
  <si>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</si>
  <si>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</si>
  <si>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</si>
  <si>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</si>
  <si>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</si>
  <si>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</si>
  <si>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</si>
  <si>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</si>
  <si>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</si>
  <si>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</si>
  <si>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</si>
  <si>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</si>
  <si>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</si>
  <si>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</si>
  <si>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</si>
  <si>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</si>
  <si>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</si>
  <si>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</si>
  <si>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</si>
  <si>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</si>
  <si>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</si>
  <si>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</si>
  <si>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</si>
  <si>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</si>
  <si>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</si>
  <si>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</si>
  <si>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</si>
  <si>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</si>
  <si>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</si>
  <si>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</si>
  <si>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</si>
  <si>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</si>
  <si>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</si>
  <si>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</si>
  <si>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</si>
  <si>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</si>
  <si>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</si>
  <si>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</si>
  <si>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</si>
  <si>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</si>
  <si>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</si>
  <si>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</si>
  <si>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</si>
  <si>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</si>
  <si>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</si>
  <si>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</si>
  <si>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</si>
  <si>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</si>
  <si>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</si>
  <si>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</si>
  <si>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</si>
  <si>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</si>
  <si>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</si>
  <si>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</si>
  <si>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</si>
  <si>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</si>
  <si>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</si>
  <si>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</si>
  <si>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</si>
  <si>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</si>
  <si>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</si>
  <si>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</si>
  <si>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</si>
  <si>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</si>
  <si>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</si>
  <si>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</si>
  <si>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</si>
  <si>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</si>
  <si>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</si>
  <si>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</si>
  <si>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</si>
  <si>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</si>
  <si>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</si>
  <si>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</si>
  <si>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</si>
  <si>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</si>
  <si>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</si>
  <si>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</si>
  <si>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</si>
  <si>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</si>
  <si>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</si>
  <si>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</si>
  <si>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</si>
  <si>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</si>
  <si>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</si>
  <si>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</si>
  <si>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años</t>
  </si>
  <si>
    <t>PENSIONES CONTRIBUTIVAS EN VIGOR A 1 DE AGOSTO DE 2022</t>
  </si>
  <si>
    <t>JULIO 2022</t>
  </si>
  <si>
    <t>Datos a 1 de Agosto de 2022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</si>
  <si>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45 pensiones de las que no consta el género</t>
    </r>
  </si>
  <si>
    <t xml:space="preserve">  1 de Agosto de 2022</t>
  </si>
  <si>
    <t>Julio 2022</t>
  </si>
  <si>
    <t>Julio 2022 (2)</t>
  </si>
  <si>
    <t>(2) Incremento sobre Julio 2021</t>
  </si>
  <si>
    <t>1 de  Agosto de 2022</t>
  </si>
  <si>
    <t>1 de Agosto de 2022</t>
  </si>
  <si>
    <t>Datos a 01 de agosto de 2022</t>
  </si>
  <si>
    <t>PENSIONISTAS DEL SISTEMA DE SEGURIDAD SOCIAL  A 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</si>
</sst>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606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0" fillId="0" borderId="0" xfId="0" applyNumberFormat="1" applyFont="1"/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applyNumberFormat="1" applyFont="1" applyBorder="1"/>
    <xf numFmtId="0" fontId="43" fillId="0" borderId="0" xfId="0" applyNumberFormat="1" applyFont="1" applyFill="1"/>
    <xf numFmtId="0" fontId="53" fillId="0" borderId="0" xfId="7" quotePrefix="1" applyNumberFormat="1" applyFont="1" applyAlignment="1"/>
    <xf numFmtId="9" fontId="143" fillId="0" borderId="0" xfId="238" applyFont="1"/>
    <xf numFmtId="4" fontId="144" fillId="0" borderId="0" xfId="139" applyNumberFormat="1" applyFont="1" applyAlignment="1"/>
    <xf numFmtId="0" fontId="54" fillId="0" borderId="0" xfId="17" applyFont="1" applyFill="1"/>
    <xf numFmtId="43" fontId="43" fillId="0" borderId="0" xfId="239" applyFont="1" applyFill="1" applyBorder="1"/>
    <xf numFmtId="43" fontId="0" fillId="0" borderId="0" xfId="239" applyFo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0" fontId="82" fillId="0" borderId="0" xfId="7" applyFont="1"/>
    <xf numFmtId="0" fontId="82" fillId="0" borderId="0" xfId="7" applyNumberFormat="1" applyFont="1" applyAlignment="1"/>
    <xf numFmtId="3" fontId="148" fillId="0" borderId="0" xfId="139" applyNumberFormat="1" applyFont="1" applyAlignment="1"/>
    <xf numFmtId="10" fontId="148" fillId="0" borderId="0" xfId="238" applyNumberFormat="1" applyFont="1" applyAlignment="1"/>
    <xf numFmtId="4" fontId="148" fillId="0" borderId="0" xfId="139" applyNumberFormat="1" applyFont="1" applyAlignme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NumberFormat="1" applyFont="1" applyFill="1" applyBorder="1" applyAlignment="1">
      <alignment horizontal="centerContinuous" vertical="center"/>
    </xf>
    <xf numFmtId="0" fontId="150" fillId="0" borderId="0" xfId="7" applyNumberFormat="1" applyFont="1" applyFill="1" applyBorder="1" applyAlignment="1"/>
    <xf numFmtId="0" fontId="150" fillId="0" borderId="0" xfId="7" applyNumberFormat="1" applyFont="1" applyBorder="1" applyAlignment="1"/>
    <xf numFmtId="2" fontId="150" fillId="0" borderId="0" xfId="7" applyNumberFormat="1" applyFont="1" applyBorder="1" applyAlignment="1"/>
    <xf numFmtId="10" fontId="138" fillId="0" borderId="0" xfId="238" applyNumberFormat="1" applyFont="1" applyFill="1" applyBorder="1" applyAlignment="1"/>
    <xf numFmtId="49" fontId="56" fillId="29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71" fillId="0" borderId="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  <xf numFmtId="173" fontId="43" fillId="0" borderId="0" xfId="0" applyNumberFormat="1" applyFont="1" applyFill="1"/>
    <xf numFmtId="0" fontId="151" fillId="0" borderId="0" xfId="7" applyNumberFormat="1" applyFont="1" applyAlignment="1"/>
    <xf numFmtId="9" fontId="151" fillId="0" borderId="0" xfId="238" applyFont="1"/>
    <xf numFmtId="4" fontId="151" fillId="0" borderId="0" xfId="7" applyNumberFormat="1" applyFont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0.45409013734582354</c:v>
                </c:pt>
                <c:pt idx="1">
                  <c:v>0.12417279219521422</c:v>
                </c:pt>
                <c:pt idx="2">
                  <c:v>0.28058725047356708</c:v>
                </c:pt>
                <c:pt idx="3">
                  <c:v>0.14114981998539511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281955</c:v>
                </c:pt>
                <c:pt idx="1">
                  <c:v>20621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6135715</c:v>
                </c:pt>
                <c:pt idx="1">
                  <c:v>1563608</c:v>
                </c:pt>
                <c:pt idx="2">
                  <c:v>946478</c:v>
                </c:pt>
                <c:pt idx="3">
                  <c:v>325853</c:v>
                </c:pt>
                <c:pt idx="4">
                  <c:v>43725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4436407</c:v>
                </c:pt>
                <c:pt idx="1" formatCode="#,##0">
                  <c:v>4578929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  <c:pt idx="0" formatCode="0.00%">
                  <c:v>0.49209800275728843</c:v>
                </c:pt>
                <c:pt idx="1" formatCode="0.00%">
                  <c:v>0.50790676687025582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1471904</c:v>
                </c:pt>
                <c:pt idx="1">
                  <c:v>280591</c:v>
                </c:pt>
                <c:pt idx="2">
                  <c:v>270459</c:v>
                </c:pt>
                <c:pt idx="3">
                  <c:v>179473</c:v>
                </c:pt>
                <c:pt idx="4">
                  <c:v>323781</c:v>
                </c:pt>
                <c:pt idx="5">
                  <c:v>129684</c:v>
                </c:pt>
                <c:pt idx="6">
                  <c:v>565369</c:v>
                </c:pt>
                <c:pt idx="7">
                  <c:v>361457</c:v>
                </c:pt>
                <c:pt idx="8">
                  <c:v>1547924</c:v>
                </c:pt>
                <c:pt idx="9">
                  <c:v>920066</c:v>
                </c:pt>
                <c:pt idx="10">
                  <c:v>217365</c:v>
                </c:pt>
                <c:pt idx="11">
                  <c:v>680108</c:v>
                </c:pt>
                <c:pt idx="12">
                  <c:v>1110539</c:v>
                </c:pt>
                <c:pt idx="13">
                  <c:v>230807</c:v>
                </c:pt>
                <c:pt idx="14">
                  <c:v>129389</c:v>
                </c:pt>
                <c:pt idx="15">
                  <c:v>514939</c:v>
                </c:pt>
                <c:pt idx="16">
                  <c:v>65126</c:v>
                </c:pt>
                <c:pt idx="17">
                  <c:v>8442</c:v>
                </c:pt>
                <c:pt idx="18">
                  <c:v>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9.948.815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+ 0,88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10.856.989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+ 6,26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1.091,28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1.255,92 €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9.015.379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+ 0,83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768.52468552999983</v>
          </cell>
          <cell r="D3">
            <v>5.7729515165053424E-2</v>
          </cell>
          <cell r="E3">
            <v>6.3079984147575097E-2</v>
          </cell>
        </row>
        <row r="4">
          <cell r="A4">
            <v>2</v>
          </cell>
          <cell r="B4" t="str">
            <v>CATALUÑA</v>
          </cell>
          <cell r="C4">
            <v>1990.4745457000008</v>
          </cell>
          <cell r="D4">
            <v>6.3013122706035762E-2</v>
          </cell>
          <cell r="E4">
            <v>6.3079984147575097E-2</v>
          </cell>
        </row>
        <row r="5">
          <cell r="A5">
            <v>3</v>
          </cell>
          <cell r="B5" t="str">
            <v>GALICIA</v>
          </cell>
          <cell r="C5">
            <v>714.98378438000009</v>
          </cell>
          <cell r="D5">
            <v>5.8284818070170497E-2</v>
          </cell>
          <cell r="E5">
            <v>6.3079984147575097E-2</v>
          </cell>
        </row>
        <row r="6">
          <cell r="A6">
            <v>4</v>
          </cell>
          <cell r="B6" t="str">
            <v>ANDALUCÍA</v>
          </cell>
          <cell r="C6">
            <v>1574.2141236699995</v>
          </cell>
          <cell r="D6">
            <v>6.3418205828736252E-2</v>
          </cell>
          <cell r="E6">
            <v>6.3079984147575097E-2</v>
          </cell>
        </row>
        <row r="7">
          <cell r="A7">
            <v>5</v>
          </cell>
          <cell r="B7" t="str">
            <v>ASTURIAS</v>
          </cell>
          <cell r="C7">
            <v>383.31525000000005</v>
          </cell>
          <cell r="D7">
            <v>4.9099321181490296E-2</v>
          </cell>
          <cell r="E7">
            <v>6.3079984147575097E-2</v>
          </cell>
        </row>
        <row r="8">
          <cell r="A8">
            <v>6</v>
          </cell>
          <cell r="B8" t="str">
            <v>CANTABRIA</v>
          </cell>
          <cell r="C8">
            <v>165.56307047999985</v>
          </cell>
          <cell r="D8">
            <v>5.9220920624412088E-2</v>
          </cell>
          <cell r="E8">
            <v>6.3079984147575097E-2</v>
          </cell>
        </row>
        <row r="9">
          <cell r="A9">
            <v>7</v>
          </cell>
          <cell r="B9" t="str">
            <v>RIOJA (LA)</v>
          </cell>
          <cell r="C9">
            <v>76.905758130000066</v>
          </cell>
          <cell r="D9">
            <v>6.5339336238820378E-2</v>
          </cell>
          <cell r="E9">
            <v>6.3079984147575097E-2</v>
          </cell>
        </row>
        <row r="10">
          <cell r="A10">
            <v>8</v>
          </cell>
          <cell r="B10" t="str">
            <v>MURCIA</v>
          </cell>
          <cell r="C10">
            <v>244.83957398999976</v>
          </cell>
          <cell r="D10">
            <v>6.2941981383723089E-2</v>
          </cell>
          <cell r="E10">
            <v>6.3079984147575097E-2</v>
          </cell>
        </row>
        <row r="11">
          <cell r="A11">
            <v>9</v>
          </cell>
          <cell r="B11" t="str">
            <v>C. VALENCIANA</v>
          </cell>
          <cell r="C11">
            <v>1023.5021056700002</v>
          </cell>
          <cell r="D11">
            <v>6.3933041408447133E-2</v>
          </cell>
          <cell r="E11">
            <v>6.3079984147575097E-2</v>
          </cell>
        </row>
        <row r="12">
          <cell r="A12">
            <v>10</v>
          </cell>
          <cell r="B12" t="str">
            <v>ARAGÓN</v>
          </cell>
          <cell r="C12">
            <v>354.30857436999975</v>
          </cell>
          <cell r="D12">
            <v>6.3190564166594188E-2</v>
          </cell>
          <cell r="E12">
            <v>6.3079984147575097E-2</v>
          </cell>
        </row>
        <row r="13">
          <cell r="A13">
            <v>11</v>
          </cell>
          <cell r="B13" t="str">
            <v>CASTILLA - LA MANCHA</v>
          </cell>
          <cell r="C13">
            <v>384.42125826999967</v>
          </cell>
          <cell r="D13">
            <v>6.4028110762754276E-2</v>
          </cell>
          <cell r="E13">
            <v>6.3079984147575097E-2</v>
          </cell>
        </row>
        <row r="14">
          <cell r="A14">
            <v>12</v>
          </cell>
          <cell r="B14" t="str">
            <v>CANARIAS</v>
          </cell>
          <cell r="C14">
            <v>344.98759982000018</v>
          </cell>
          <cell r="D14">
            <v>7.2851089457747875E-2</v>
          </cell>
          <cell r="E14">
            <v>6.3079984147575097E-2</v>
          </cell>
        </row>
        <row r="15">
          <cell r="A15">
            <v>13</v>
          </cell>
          <cell r="B15" t="str">
            <v>NAVARRA</v>
          </cell>
          <cell r="C15">
            <v>176.47914952999989</v>
          </cell>
          <cell r="D15">
            <v>6.5578237459491096E-2</v>
          </cell>
          <cell r="E15">
            <v>6.3079984147575097E-2</v>
          </cell>
        </row>
        <row r="16">
          <cell r="A16">
            <v>14</v>
          </cell>
          <cell r="B16" t="str">
            <v>EXTREMADURA</v>
          </cell>
          <cell r="C16">
            <v>211.58284582999997</v>
          </cell>
          <cell r="D16">
            <v>6.3305120985960528E-2</v>
          </cell>
          <cell r="E16">
            <v>6.3079984147575097E-2</v>
          </cell>
        </row>
        <row r="17">
          <cell r="A17">
            <v>15</v>
          </cell>
          <cell r="B17" t="str">
            <v>ILLES BALEARS</v>
          </cell>
          <cell r="C17">
            <v>204.78442940000008</v>
          </cell>
          <cell r="D17">
            <v>7.1298564085497729E-2</v>
          </cell>
          <cell r="E17">
            <v>6.3079984147575097E-2</v>
          </cell>
        </row>
        <row r="18">
          <cell r="A18">
            <v>16</v>
          </cell>
          <cell r="B18" t="str">
            <v>MADRID</v>
          </cell>
          <cell r="C18">
            <v>1538.7261634699992</v>
          </cell>
          <cell r="D18">
            <v>6.796695090143734E-2</v>
          </cell>
          <cell r="E18">
            <v>6.3079984147575097E-2</v>
          </cell>
        </row>
        <row r="19">
          <cell r="A19">
            <v>17</v>
          </cell>
          <cell r="B19" t="str">
            <v>CASTILLA Y LEÓN</v>
          </cell>
          <cell r="C19">
            <v>669.6989864100002</v>
          </cell>
          <cell r="D19">
            <v>6.1379080888087634E-2</v>
          </cell>
          <cell r="E19">
            <v>6.3079984147575097E-2</v>
          </cell>
        </row>
        <row r="20">
          <cell r="A20">
            <v>18</v>
          </cell>
          <cell r="B20" t="str">
            <v>CEUTA</v>
          </cell>
          <cell r="C20">
            <v>9.7642197700000004</v>
          </cell>
          <cell r="D20">
            <v>5.5849572452941754E-2</v>
          </cell>
          <cell r="E20">
            <v>6.3079984147575097E-2</v>
          </cell>
        </row>
        <row r="21">
          <cell r="A21">
            <v>19</v>
          </cell>
          <cell r="B21" t="str">
            <v>MELILLA</v>
          </cell>
          <cell r="C21">
            <v>8.7787215599999993</v>
          </cell>
          <cell r="D21">
            <v>7.0284609493609818E-2</v>
          </cell>
          <cell r="E21">
            <v>6.3079984147575097E-2</v>
          </cell>
        </row>
        <row r="26">
          <cell r="A26">
            <v>1</v>
          </cell>
          <cell r="B26" t="str">
            <v>PAÍS VASCO</v>
          </cell>
          <cell r="C26">
            <v>568581</v>
          </cell>
          <cell r="D26">
            <v>4.0651339710637835E-3</v>
          </cell>
          <cell r="E26">
            <v>7.9291433766783825E-3</v>
          </cell>
        </row>
        <row r="27">
          <cell r="A27">
            <v>2</v>
          </cell>
          <cell r="B27" t="str">
            <v>CATALUÑA</v>
          </cell>
          <cell r="C27">
            <v>1756079</v>
          </cell>
          <cell r="D27">
            <v>6.6005030483260452E-3</v>
          </cell>
          <cell r="E27">
            <v>7.9291433766783825E-3</v>
          </cell>
        </row>
        <row r="28">
          <cell r="A28">
            <v>3</v>
          </cell>
          <cell r="B28" t="str">
            <v>GALICIA</v>
          </cell>
          <cell r="C28">
            <v>768127</v>
          </cell>
          <cell r="D28">
            <v>1.2317807247823609E-3</v>
          </cell>
          <cell r="E28">
            <v>7.9291433766783825E-3</v>
          </cell>
        </row>
        <row r="29">
          <cell r="A29">
            <v>4</v>
          </cell>
          <cell r="B29" t="str">
            <v>ANDALUCÍA</v>
          </cell>
          <cell r="C29">
            <v>1614795</v>
          </cell>
          <cell r="D29">
            <v>9.0066053021125025E-3</v>
          </cell>
          <cell r="E29">
            <v>7.9291433766783825E-3</v>
          </cell>
        </row>
        <row r="30">
          <cell r="A30">
            <v>5</v>
          </cell>
          <cell r="B30" t="str">
            <v>ASTURIAS</v>
          </cell>
          <cell r="C30">
            <v>299598</v>
          </cell>
          <cell r="D30">
            <v>-2.5801253774473398E-3</v>
          </cell>
          <cell r="E30">
            <v>7.9291433766783825E-3</v>
          </cell>
        </row>
        <row r="31">
          <cell r="A31">
            <v>6</v>
          </cell>
          <cell r="B31" t="str">
            <v>CANTABRIA</v>
          </cell>
          <cell r="C31">
            <v>143739</v>
          </cell>
          <cell r="D31">
            <v>4.4583895290739584E-3</v>
          </cell>
          <cell r="E31">
            <v>7.9291433766783825E-3</v>
          </cell>
        </row>
        <row r="32">
          <cell r="A32">
            <v>7</v>
          </cell>
          <cell r="B32" t="str">
            <v>RIOJA (LA)</v>
          </cell>
          <cell r="C32">
            <v>71641</v>
          </cell>
          <cell r="D32">
            <v>8.4884146513133363E-3</v>
          </cell>
          <cell r="E32">
            <v>7.9291433766783825E-3</v>
          </cell>
        </row>
        <row r="33">
          <cell r="A33">
            <v>8</v>
          </cell>
          <cell r="B33" t="str">
            <v>MURCIA</v>
          </cell>
          <cell r="C33">
            <v>254126</v>
          </cell>
          <cell r="D33">
            <v>7.4770060260069826E-3</v>
          </cell>
          <cell r="E33">
            <v>7.9291433766783825E-3</v>
          </cell>
        </row>
        <row r="34">
          <cell r="A34">
            <v>9</v>
          </cell>
          <cell r="B34" t="str">
            <v>C. VALENCIANA</v>
          </cell>
          <cell r="C34">
            <v>1018421</v>
          </cell>
          <cell r="D34">
            <v>8.6671882892430663E-3</v>
          </cell>
          <cell r="E34">
            <v>7.9291433766783825E-3</v>
          </cell>
        </row>
        <row r="35">
          <cell r="A35">
            <v>10</v>
          </cell>
          <cell r="B35" t="str">
            <v>ARAGÓN</v>
          </cell>
          <cell r="C35">
            <v>307354</v>
          </cell>
          <cell r="D35">
            <v>6.3124946795622972E-3</v>
          </cell>
          <cell r="E35">
            <v>7.9291433766783825E-3</v>
          </cell>
        </row>
        <row r="36">
          <cell r="A36">
            <v>11</v>
          </cell>
          <cell r="B36" t="str">
            <v>CASTILLA - LA MANCHA</v>
          </cell>
          <cell r="C36">
            <v>381387</v>
          </cell>
          <cell r="D36">
            <v>8.5440929140354616E-3</v>
          </cell>
          <cell r="E36">
            <v>7.9291433766783825E-3</v>
          </cell>
        </row>
        <row r="37">
          <cell r="A37">
            <v>12</v>
          </cell>
          <cell r="B37" t="str">
            <v>CANARIAS</v>
          </cell>
          <cell r="C37">
            <v>346795</v>
          </cell>
          <cell r="D37">
            <v>1.8349943913597677E-2</v>
          </cell>
          <cell r="E37">
            <v>7.9291433766783825E-3</v>
          </cell>
        </row>
        <row r="38">
          <cell r="A38">
            <v>13</v>
          </cell>
          <cell r="B38" t="str">
            <v>NAVARRA</v>
          </cell>
          <cell r="C38">
            <v>140983</v>
          </cell>
          <cell r="D38">
            <v>1.1159961843832278E-2</v>
          </cell>
          <cell r="E38">
            <v>7.9291433766783825E-3</v>
          </cell>
        </row>
        <row r="39">
          <cell r="A39">
            <v>14</v>
          </cell>
          <cell r="B39" t="str">
            <v>EXTREMADURA</v>
          </cell>
          <cell r="C39">
            <v>232741</v>
          </cell>
          <cell r="D39">
            <v>7.0703180777735852E-3</v>
          </cell>
          <cell r="E39">
            <v>7.9291433766783825E-3</v>
          </cell>
        </row>
        <row r="40">
          <cell r="A40">
            <v>15</v>
          </cell>
          <cell r="B40" t="str">
            <v>ILLES BALEARS</v>
          </cell>
          <cell r="C40">
            <v>201343</v>
          </cell>
          <cell r="D40">
            <v>1.2486171175701388E-2</v>
          </cell>
          <cell r="E40">
            <v>7.9291433766783825E-3</v>
          </cell>
        </row>
        <row r="41">
          <cell r="A41">
            <v>16</v>
          </cell>
          <cell r="B41" t="str">
            <v>MADRID</v>
          </cell>
          <cell r="C41">
            <v>1206825</v>
          </cell>
          <cell r="D41">
            <v>1.5610009795703927E-2</v>
          </cell>
          <cell r="E41">
            <v>7.9291433766783825E-3</v>
          </cell>
        </row>
        <row r="42">
          <cell r="A42">
            <v>17</v>
          </cell>
          <cell r="B42" t="str">
            <v>CASTILLA Y LEÓN</v>
          </cell>
          <cell r="C42">
            <v>616668</v>
          </cell>
          <cell r="D42">
            <v>3.6963071108746526E-3</v>
          </cell>
          <cell r="E42">
            <v>7.9291433766783825E-3</v>
          </cell>
        </row>
        <row r="43">
          <cell r="A43">
            <v>18</v>
          </cell>
          <cell r="B43" t="str">
            <v>CEUTA</v>
          </cell>
          <cell r="C43">
            <v>8878</v>
          </cell>
          <cell r="D43">
            <v>-1.2374845314433447E-3</v>
          </cell>
          <cell r="E43">
            <v>7.9291433766783825E-3</v>
          </cell>
        </row>
        <row r="44">
          <cell r="A44">
            <v>19</v>
          </cell>
          <cell r="B44" t="str">
            <v>MELILLA</v>
          </cell>
          <cell r="C44">
            <v>8318</v>
          </cell>
          <cell r="D44">
            <v>9.3435262710837019E-3</v>
          </cell>
          <cell r="E44">
            <v>7.9291433766783825E-3</v>
          </cell>
        </row>
        <row r="49">
          <cell r="A49">
            <v>1</v>
          </cell>
          <cell r="B49" t="str">
            <v>PAÍS VASCO</v>
          </cell>
          <cell r="C49">
            <v>1351.653828618965</v>
          </cell>
          <cell r="D49">
            <v>5.3447111525273039E-2</v>
          </cell>
          <cell r="E49">
            <v>5.4716981975672319E-2</v>
          </cell>
        </row>
        <row r="50">
          <cell r="A50">
            <v>2</v>
          </cell>
          <cell r="B50" t="str">
            <v>CATALUÑA</v>
          </cell>
          <cell r="C50">
            <v>1133.4766520754481</v>
          </cell>
          <cell r="D50">
            <v>5.6042709582275307E-2</v>
          </cell>
          <cell r="E50">
            <v>5.4716981975672319E-2</v>
          </cell>
        </row>
        <row r="51">
          <cell r="A51">
            <v>3</v>
          </cell>
          <cell r="B51" t="str">
            <v>GALICIA</v>
          </cell>
          <cell r="C51">
            <v>930.81454548531701</v>
          </cell>
          <cell r="D51">
            <v>5.6982846972843948E-2</v>
          </cell>
          <cell r="E51">
            <v>5.4716981975672319E-2</v>
          </cell>
        </row>
        <row r="52">
          <cell r="A52">
            <v>4</v>
          </cell>
          <cell r="B52" t="str">
            <v>ANDALUCÍA</v>
          </cell>
          <cell r="C52">
            <v>974.86933243538613</v>
          </cell>
          <cell r="D52">
            <v>5.3925911129523385E-2</v>
          </cell>
          <cell r="E52">
            <v>5.4716981975672319E-2</v>
          </cell>
        </row>
        <row r="53">
          <cell r="A53">
            <v>5</v>
          </cell>
          <cell r="B53" t="str">
            <v>ASTURIAS</v>
          </cell>
          <cell r="C53">
            <v>1279.4319387979895</v>
          </cell>
          <cell r="D53">
            <v>5.1813130932942819E-2</v>
          </cell>
          <cell r="E53">
            <v>5.4716981975672319E-2</v>
          </cell>
        </row>
        <row r="54">
          <cell r="A54">
            <v>6</v>
          </cell>
          <cell r="B54" t="str">
            <v>CANTABRIA</v>
          </cell>
          <cell r="C54">
            <v>1151.8312391209056</v>
          </cell>
          <cell r="D54">
            <v>5.4519462096396687E-2</v>
          </cell>
          <cell r="E54">
            <v>5.4716981975672319E-2</v>
          </cell>
        </row>
        <row r="55">
          <cell r="A55">
            <v>7</v>
          </cell>
          <cell r="B55" t="str">
            <v>RIOJA (LA)</v>
          </cell>
          <cell r="C55">
            <v>1073.4880603285835</v>
          </cell>
          <cell r="D55">
            <v>5.6372409203295781E-2</v>
          </cell>
          <cell r="E55">
            <v>5.4716981975672319E-2</v>
          </cell>
        </row>
        <row r="56">
          <cell r="A56">
            <v>8</v>
          </cell>
          <cell r="B56" t="str">
            <v>MURCIA</v>
          </cell>
          <cell r="C56">
            <v>963.4573951110857</v>
          </cell>
          <cell r="D56">
            <v>5.5053341193857852E-2</v>
          </cell>
          <cell r="E56">
            <v>5.4716981975672319E-2</v>
          </cell>
        </row>
        <row r="57">
          <cell r="A57">
            <v>9</v>
          </cell>
          <cell r="B57" t="str">
            <v>C. VALENCIANA</v>
          </cell>
          <cell r="C57">
            <v>1004.9891996237315</v>
          </cell>
          <cell r="D57">
            <v>5.479096947025508E-2</v>
          </cell>
          <cell r="E57">
            <v>5.4716981975672319E-2</v>
          </cell>
        </row>
        <row r="58">
          <cell r="A58">
            <v>10</v>
          </cell>
          <cell r="B58" t="str">
            <v>ARAGÓN</v>
          </cell>
          <cell r="C58">
            <v>1152.770337688788</v>
          </cell>
          <cell r="D58">
            <v>5.6521279212719433E-2</v>
          </cell>
          <cell r="E58">
            <v>5.4716981975672319E-2</v>
          </cell>
        </row>
        <row r="59">
          <cell r="A59">
            <v>11</v>
          </cell>
          <cell r="B59" t="str">
            <v>CASTILLA - LA MANCHA</v>
          </cell>
          <cell r="C59">
            <v>1007.9558513268664</v>
          </cell>
          <cell r="D59">
            <v>5.5013973348855494E-2</v>
          </cell>
          <cell r="E59">
            <v>5.4716981975672319E-2</v>
          </cell>
        </row>
        <row r="60">
          <cell r="A60">
            <v>12</v>
          </cell>
          <cell r="B60" t="str">
            <v>CANARIAS</v>
          </cell>
          <cell r="C60">
            <v>994.78827497512987</v>
          </cell>
          <cell r="D60">
            <v>5.3519073546268503E-2</v>
          </cell>
          <cell r="E60">
            <v>5.4716981975672319E-2</v>
          </cell>
        </row>
        <row r="61">
          <cell r="A61">
            <v>13</v>
          </cell>
          <cell r="B61" t="str">
            <v>NAVARRA</v>
          </cell>
          <cell r="C61">
            <v>1251.776097330883</v>
          </cell>
          <cell r="D61">
            <v>5.3817672444652853E-2</v>
          </cell>
          <cell r="E61">
            <v>5.4716981975672319E-2</v>
          </cell>
        </row>
        <row r="62">
          <cell r="A62">
            <v>14</v>
          </cell>
          <cell r="B62" t="str">
            <v>EXTREMADURA</v>
          </cell>
          <cell r="C62">
            <v>909.09141848664387</v>
          </cell>
          <cell r="D62">
            <v>5.583999637237258E-2</v>
          </cell>
          <cell r="E62">
            <v>5.4716981975672319E-2</v>
          </cell>
        </row>
        <row r="63">
          <cell r="A63">
            <v>15</v>
          </cell>
          <cell r="B63" t="str">
            <v>ILLES BALEARS</v>
          </cell>
          <cell r="C63">
            <v>1017.0923717238746</v>
          </cell>
          <cell r="D63">
            <v>5.808710734439293E-2</v>
          </cell>
          <cell r="E63">
            <v>5.4716981975672319E-2</v>
          </cell>
        </row>
        <row r="64">
          <cell r="A64">
            <v>16</v>
          </cell>
          <cell r="B64" t="str">
            <v>MADRID</v>
          </cell>
          <cell r="C64">
            <v>1275.0201259254648</v>
          </cell>
          <cell r="D64">
            <v>5.1552210593380332E-2</v>
          </cell>
          <cell r="E64">
            <v>5.4716981975672319E-2</v>
          </cell>
        </row>
        <row r="65">
          <cell r="A65">
            <v>17</v>
          </cell>
          <cell r="B65" t="str">
            <v>CASTILLA Y LEÓN</v>
          </cell>
          <cell r="C65">
            <v>1085.9960082410637</v>
          </cell>
          <cell r="D65">
            <v>5.7470345729628391E-2</v>
          </cell>
          <cell r="E65">
            <v>5.4716981975672319E-2</v>
          </cell>
        </row>
        <row r="66">
          <cell r="A66">
            <v>18</v>
          </cell>
          <cell r="B66" t="str">
            <v>CEUTA</v>
          </cell>
          <cell r="C66">
            <v>1099.822006082451</v>
          </cell>
          <cell r="D66">
            <v>5.7157788863955838E-2</v>
          </cell>
          <cell r="E66">
            <v>5.4716981975672319E-2</v>
          </cell>
        </row>
        <row r="67">
          <cell r="A67">
            <v>19</v>
          </cell>
          <cell r="B67" t="str">
            <v>MELILLA</v>
          </cell>
          <cell r="C67">
            <v>1055.3885020437606</v>
          </cell>
          <cell r="D67">
            <v>6.0376949607699126E-2</v>
          </cell>
          <cell r="E67">
            <v>5.4716981975672319E-2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L23" sqref="L23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 ht="1.35" customHeight="1">
      <c r="A18" s="18"/>
      <c r="B18" s="18"/>
      <c r="C18" s="18"/>
      <c r="D18" s="18"/>
      <c r="E18" s="18"/>
      <c r="L18" s="198"/>
      <c r="M18" s="199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 ht="15.75">
      <c r="A32" s="18"/>
      <c r="B32" s="18"/>
      <c r="C32" s="18"/>
      <c r="D32" s="18"/>
      <c r="E32" s="18"/>
      <c r="I32" s="19"/>
    </row>
    <row r="33" spans="1:10" ht="15.75">
      <c r="A33" s="18"/>
      <c r="B33" s="18"/>
      <c r="C33" s="18"/>
      <c r="D33" s="18"/>
      <c r="E33" s="18"/>
      <c r="J33" s="197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>
      <c r="A36" s="18"/>
      <c r="B36" s="18"/>
      <c r="C36" s="18"/>
      <c r="D36" s="18"/>
      <c r="E36" s="18"/>
    </row>
    <row r="37" spans="1:10">
      <c r="A37" s="18"/>
      <c r="B37" s="18"/>
      <c r="C37" s="18"/>
      <c r="D37" s="18"/>
      <c r="E37" s="1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 ht="15.75">
      <c r="A45" s="18"/>
      <c r="B45" s="18"/>
      <c r="C45" s="18"/>
      <c r="D45" s="18"/>
      <c r="E45" s="18"/>
      <c r="G45" s="197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 ht="15.75">
      <c r="A48" s="18"/>
      <c r="B48" s="18"/>
      <c r="C48" s="18"/>
      <c r="D48" s="18"/>
      <c r="E48" s="18"/>
      <c r="G48" s="20"/>
      <c r="J48" s="20"/>
    </row>
    <row r="49" spans="1:14">
      <c r="A49" s="18"/>
      <c r="B49" s="18"/>
      <c r="C49" s="18"/>
      <c r="D49" s="18"/>
      <c r="E49" s="18"/>
    </row>
    <row r="50" spans="1:14" ht="15.75">
      <c r="A50" s="18"/>
      <c r="B50" s="18"/>
      <c r="C50" s="18"/>
      <c r="D50" s="18"/>
      <c r="E50" s="18"/>
      <c r="G50" s="20"/>
    </row>
    <row r="51" spans="1:14" ht="31.5" customHeight="1">
      <c r="A51" s="18"/>
      <c r="B51" s="18"/>
      <c r="C51" s="18"/>
      <c r="D51" s="18"/>
      <c r="E51" s="18"/>
      <c r="N51" s="47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3" activePane="bottomLeft" state="frozen"/>
      <selection activeCell="Q29" sqref="Q29"/>
      <selection pane="bottomLeft" activeCell="M23" sqref="M2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224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7" t="s">
        <v>166</v>
      </c>
      <c r="C7" s="579" t="s">
        <v>47</v>
      </c>
      <c r="D7" s="388" t="s">
        <v>48</v>
      </c>
      <c r="E7" s="389"/>
      <c r="F7" s="388" t="s">
        <v>49</v>
      </c>
      <c r="G7" s="388"/>
      <c r="H7" s="388" t="s">
        <v>50</v>
      </c>
      <c r="I7" s="388"/>
    </row>
    <row r="8" spans="1:234" ht="24" customHeight="1">
      <c r="A8" s="318"/>
      <c r="B8" s="578"/>
      <c r="C8" s="580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205116</v>
      </c>
      <c r="E10" s="119">
        <v>953.12116168412024</v>
      </c>
      <c r="F10" s="118">
        <v>936808</v>
      </c>
      <c r="G10" s="119">
        <v>1133.0991465380309</v>
      </c>
      <c r="H10" s="118">
        <v>391900</v>
      </c>
      <c r="I10" s="119">
        <v>722.00336514416949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9975</v>
      </c>
      <c r="E11" s="125">
        <v>944.69049223057641</v>
      </c>
      <c r="F11" s="124">
        <v>66341</v>
      </c>
      <c r="G11" s="125">
        <v>1020.7066354139972</v>
      </c>
      <c r="H11" s="124">
        <v>28502</v>
      </c>
      <c r="I11" s="125">
        <v>656.56190337520161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36656</v>
      </c>
      <c r="E12" s="125">
        <v>1032.9266502073333</v>
      </c>
      <c r="F12" s="124">
        <v>120231</v>
      </c>
      <c r="G12" s="125">
        <v>1290.9085907128776</v>
      </c>
      <c r="H12" s="124">
        <v>56378</v>
      </c>
      <c r="I12" s="125">
        <v>807.29414487920815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15443</v>
      </c>
      <c r="E13" s="125">
        <v>889.02608042478789</v>
      </c>
      <c r="F13" s="124">
        <v>107915</v>
      </c>
      <c r="G13" s="125">
        <v>1038.341024510031</v>
      </c>
      <c r="H13" s="124">
        <v>43039</v>
      </c>
      <c r="I13" s="125">
        <v>667.81746555449718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21827</v>
      </c>
      <c r="E14" s="125">
        <v>953.79947725294369</v>
      </c>
      <c r="F14" s="124">
        <v>115613</v>
      </c>
      <c r="G14" s="125">
        <v>1068.2380983107437</v>
      </c>
      <c r="H14" s="124">
        <v>45201</v>
      </c>
      <c r="I14" s="125">
        <v>656.69635848764415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11834</v>
      </c>
      <c r="E15" s="125">
        <v>900.36080530674326</v>
      </c>
      <c r="F15" s="124">
        <v>58648</v>
      </c>
      <c r="G15" s="125">
        <v>1161.8304029122903</v>
      </c>
      <c r="H15" s="124">
        <v>24966</v>
      </c>
      <c r="I15" s="125">
        <v>740.86040575182233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21275</v>
      </c>
      <c r="E16" s="125">
        <v>883.68935934195054</v>
      </c>
      <c r="F16" s="124">
        <v>80649</v>
      </c>
      <c r="G16" s="125">
        <v>1030.6405133355654</v>
      </c>
      <c r="H16" s="124">
        <v>36325</v>
      </c>
      <c r="I16" s="125">
        <v>691.68460206469376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29942</v>
      </c>
      <c r="E17" s="125">
        <v>1008.2738093647719</v>
      </c>
      <c r="F17" s="124">
        <v>166979</v>
      </c>
      <c r="G17" s="125">
        <v>1145.4583981219193</v>
      </c>
      <c r="H17" s="124">
        <v>66351</v>
      </c>
      <c r="I17" s="125">
        <v>721.08566396889273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58164</v>
      </c>
      <c r="E18" s="125">
        <v>928.77462021181486</v>
      </c>
      <c r="F18" s="124">
        <v>220432</v>
      </c>
      <c r="G18" s="125">
        <v>1181.7384889217537</v>
      </c>
      <c r="H18" s="124">
        <v>91138</v>
      </c>
      <c r="I18" s="125">
        <v>755.27348833636916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21929</v>
      </c>
      <c r="E20" s="119">
        <v>1095.8070600574579</v>
      </c>
      <c r="F20" s="118">
        <v>201244</v>
      </c>
      <c r="G20" s="119">
        <v>1317.8149140843952</v>
      </c>
      <c r="H20" s="118">
        <v>73703</v>
      </c>
      <c r="I20" s="119">
        <v>819.78784784879861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5200</v>
      </c>
      <c r="E21" s="125">
        <v>995.53884230769245</v>
      </c>
      <c r="F21" s="124">
        <v>33681</v>
      </c>
      <c r="G21" s="125">
        <v>1193.7600528487872</v>
      </c>
      <c r="H21" s="124">
        <v>13037</v>
      </c>
      <c r="I21" s="125">
        <v>761.63226969394793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3333</v>
      </c>
      <c r="E22" s="125">
        <v>999.26447044704469</v>
      </c>
      <c r="F22" s="124">
        <v>22922</v>
      </c>
      <c r="G22" s="125">
        <v>1204.1330595061515</v>
      </c>
      <c r="H22" s="124">
        <v>8412</v>
      </c>
      <c r="I22" s="125">
        <v>742.58703994293865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13396</v>
      </c>
      <c r="E23" s="125">
        <v>1158.7490713645866</v>
      </c>
      <c r="F23" s="124">
        <v>144641</v>
      </c>
      <c r="G23" s="125">
        <v>1364.7179861864893</v>
      </c>
      <c r="H23" s="124">
        <v>52254</v>
      </c>
      <c r="I23" s="125">
        <v>846.72525873617315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26825</v>
      </c>
      <c r="E25" s="119">
        <v>1179.5216089468777</v>
      </c>
      <c r="F25" s="118">
        <v>183032</v>
      </c>
      <c r="G25" s="119">
        <v>1503.2669638096072</v>
      </c>
      <c r="H25" s="118">
        <v>78809</v>
      </c>
      <c r="I25" s="119">
        <v>890.81623710489896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17772</v>
      </c>
      <c r="E27" s="119">
        <v>967.2605823767725</v>
      </c>
      <c r="F27" s="118">
        <v>132544</v>
      </c>
      <c r="G27" s="119">
        <v>1160.7465953947369</v>
      </c>
      <c r="H27" s="118">
        <v>44921</v>
      </c>
      <c r="I27" s="119">
        <v>703.05255604283082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49437</v>
      </c>
      <c r="E29" s="119">
        <v>979.96612759673894</v>
      </c>
      <c r="F29" s="118">
        <v>196515</v>
      </c>
      <c r="G29" s="119">
        <v>1161.2422561127648</v>
      </c>
      <c r="H29" s="118">
        <v>82121</v>
      </c>
      <c r="I29" s="119">
        <v>735.19870776050004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27269</v>
      </c>
      <c r="E30" s="125">
        <v>1025.1974982580953</v>
      </c>
      <c r="F30" s="124">
        <v>101909</v>
      </c>
      <c r="G30" s="125">
        <v>1177.9077548597279</v>
      </c>
      <c r="H30" s="124">
        <v>42279</v>
      </c>
      <c r="I30" s="125">
        <v>741.56271695167811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22168</v>
      </c>
      <c r="E31" s="125">
        <v>924.32672636232417</v>
      </c>
      <c r="F31" s="124">
        <v>94606</v>
      </c>
      <c r="G31" s="125">
        <v>1143.2902835972347</v>
      </c>
      <c r="H31" s="124">
        <v>39842</v>
      </c>
      <c r="I31" s="125">
        <v>728.44543371316706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13061</v>
      </c>
      <c r="E33" s="119">
        <v>1080.3116078401347</v>
      </c>
      <c r="F33" s="118">
        <v>89521</v>
      </c>
      <c r="G33" s="119">
        <v>1336.3836327789008</v>
      </c>
      <c r="H33" s="118">
        <v>35129</v>
      </c>
      <c r="I33" s="119">
        <v>818.59085086395851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46087</v>
      </c>
      <c r="E35" s="119">
        <v>1033.7874218326206</v>
      </c>
      <c r="F35" s="118">
        <v>395866</v>
      </c>
      <c r="G35" s="119">
        <v>1247.3975365401409</v>
      </c>
      <c r="H35" s="118">
        <v>150978</v>
      </c>
      <c r="I35" s="119">
        <v>773.25351746612125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3007</v>
      </c>
      <c r="E36" s="125">
        <v>907.52810442301291</v>
      </c>
      <c r="F36" s="124">
        <v>24369</v>
      </c>
      <c r="G36" s="125">
        <v>1080.6640744388362</v>
      </c>
      <c r="H36" s="124">
        <v>9873</v>
      </c>
      <c r="I36" s="125">
        <v>718.14367871974059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4784</v>
      </c>
      <c r="E37" s="125">
        <v>1148.947405936455</v>
      </c>
      <c r="F37" s="124">
        <v>62557</v>
      </c>
      <c r="G37" s="125">
        <v>1328.2615995012548</v>
      </c>
      <c r="H37" s="124">
        <v>20812</v>
      </c>
      <c r="I37" s="125">
        <v>796.77081347299622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13559</v>
      </c>
      <c r="E38" s="125">
        <v>1097.8178442363007</v>
      </c>
      <c r="F38" s="124">
        <v>86214</v>
      </c>
      <c r="G38" s="125">
        <v>1247.6468726656922</v>
      </c>
      <c r="H38" s="124">
        <v>34806</v>
      </c>
      <c r="I38" s="125">
        <v>754.66922254783663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3899</v>
      </c>
      <c r="E39" s="125">
        <v>1005.0679969222878</v>
      </c>
      <c r="F39" s="124">
        <v>26736</v>
      </c>
      <c r="G39" s="125">
        <v>1290.1617541891085</v>
      </c>
      <c r="H39" s="124">
        <v>10407</v>
      </c>
      <c r="I39" s="125">
        <v>800.35816085327178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5307</v>
      </c>
      <c r="E40" s="125">
        <v>976.36506500847929</v>
      </c>
      <c r="F40" s="124">
        <v>52160</v>
      </c>
      <c r="G40" s="125">
        <v>1152.1885433282207</v>
      </c>
      <c r="H40" s="124">
        <v>20249</v>
      </c>
      <c r="I40" s="125">
        <v>739.87345498543141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2399</v>
      </c>
      <c r="E41" s="125">
        <v>951.21784910379324</v>
      </c>
      <c r="F41" s="124">
        <v>22052</v>
      </c>
      <c r="G41" s="125">
        <v>1192.5536844730636</v>
      </c>
      <c r="H41" s="124">
        <v>8544</v>
      </c>
      <c r="I41" s="125">
        <v>747.04541900749075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1211</v>
      </c>
      <c r="E42" s="125">
        <v>1023.1507927332784</v>
      </c>
      <c r="F42" s="124">
        <v>15134</v>
      </c>
      <c r="G42" s="125">
        <v>1176.9666578564822</v>
      </c>
      <c r="H42" s="124">
        <v>5254</v>
      </c>
      <c r="I42" s="125">
        <v>721.85143129044548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9652</v>
      </c>
      <c r="E43" s="125">
        <v>1014.4906827600497</v>
      </c>
      <c r="F43" s="124">
        <v>75992</v>
      </c>
      <c r="G43" s="125">
        <v>1396.9128608274557</v>
      </c>
      <c r="H43" s="124">
        <v>28205</v>
      </c>
      <c r="I43" s="125">
        <v>864.54920014181891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2269</v>
      </c>
      <c r="E44" s="125">
        <v>934.39688849713536</v>
      </c>
      <c r="F44" s="124">
        <v>30652</v>
      </c>
      <c r="G44" s="125">
        <v>1042.4883713950151</v>
      </c>
      <c r="H44" s="124">
        <v>12828</v>
      </c>
      <c r="I44" s="125">
        <v>696.41621842843767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44242</v>
      </c>
      <c r="E46" s="119">
        <v>951.11609330500403</v>
      </c>
      <c r="F46" s="118">
        <v>224052</v>
      </c>
      <c r="G46" s="119">
        <v>1166.49306219092</v>
      </c>
      <c r="H46" s="118">
        <v>95600</v>
      </c>
      <c r="I46" s="119">
        <v>768.09521370292907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6955</v>
      </c>
      <c r="E47" s="125">
        <v>956.26624442846878</v>
      </c>
      <c r="F47" s="124">
        <v>44055</v>
      </c>
      <c r="G47" s="125">
        <v>1118.3072874815571</v>
      </c>
      <c r="H47" s="124">
        <v>18619</v>
      </c>
      <c r="I47" s="125">
        <v>740.61326172189706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14656</v>
      </c>
      <c r="E48" s="125">
        <v>936.64482532751094</v>
      </c>
      <c r="F48" s="124">
        <v>53933</v>
      </c>
      <c r="G48" s="125">
        <v>1192.0020823985315</v>
      </c>
      <c r="H48" s="124">
        <v>26748</v>
      </c>
      <c r="I48" s="125">
        <v>794.56221063257055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6277</v>
      </c>
      <c r="E49" s="125">
        <v>889.33099091922895</v>
      </c>
      <c r="F49" s="124">
        <v>25197</v>
      </c>
      <c r="G49" s="125">
        <v>1056.4818347422313</v>
      </c>
      <c r="H49" s="124">
        <v>11126</v>
      </c>
      <c r="I49" s="125">
        <v>729.96208880100687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5658</v>
      </c>
      <c r="E50" s="125">
        <v>1058.0158465889008</v>
      </c>
      <c r="F50" s="124">
        <v>26639</v>
      </c>
      <c r="G50" s="125">
        <v>1338.215190134765</v>
      </c>
      <c r="H50" s="124">
        <v>9391</v>
      </c>
      <c r="I50" s="125">
        <v>828.55487913960189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10696</v>
      </c>
      <c r="E51" s="125">
        <v>947.30699513836953</v>
      </c>
      <c r="F51" s="124">
        <v>74228</v>
      </c>
      <c r="G51" s="125">
        <v>1152.2732724847767</v>
      </c>
      <c r="H51" s="124">
        <v>29716</v>
      </c>
      <c r="I51" s="125">
        <v>756.66163110782065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159811</v>
      </c>
      <c r="E53" s="119">
        <v>1136.2476051711085</v>
      </c>
      <c r="F53" s="118">
        <v>1154083</v>
      </c>
      <c r="G53" s="119">
        <v>1281.3432170216533</v>
      </c>
      <c r="H53" s="118">
        <v>391086</v>
      </c>
      <c r="I53" s="119">
        <v>792.38764305037807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119877</v>
      </c>
      <c r="E54" s="125">
        <v>1172.5621763140553</v>
      </c>
      <c r="F54" s="124">
        <v>869503</v>
      </c>
      <c r="G54" s="125">
        <v>1319.4976416872626</v>
      </c>
      <c r="H54" s="124">
        <v>290962</v>
      </c>
      <c r="I54" s="125">
        <v>820.34587306933554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12585</v>
      </c>
      <c r="E55" s="125">
        <v>1004.8714874851012</v>
      </c>
      <c r="F55" s="124">
        <v>108995</v>
      </c>
      <c r="G55" s="125">
        <v>1149.1504886462681</v>
      </c>
      <c r="H55" s="124">
        <v>35990</v>
      </c>
      <c r="I55" s="125">
        <v>695.22826173937187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10451</v>
      </c>
      <c r="E56" s="125">
        <v>1008.7925222466748</v>
      </c>
      <c r="F56" s="124">
        <v>62776</v>
      </c>
      <c r="G56" s="125">
        <v>1110.9632244806933</v>
      </c>
      <c r="H56" s="124">
        <v>24181</v>
      </c>
      <c r="I56" s="125">
        <v>678.62656383110709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16898</v>
      </c>
      <c r="E57" s="125">
        <v>1055.2983607527519</v>
      </c>
      <c r="F57" s="124">
        <v>112809</v>
      </c>
      <c r="G57" s="125">
        <v>1209.7951502096462</v>
      </c>
      <c r="H57" s="124">
        <v>39953</v>
      </c>
      <c r="I57" s="125">
        <v>745.15314920031039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95309</v>
      </c>
      <c r="E59" s="119">
        <v>984.84971859950281</v>
      </c>
      <c r="F59" s="118">
        <v>639729</v>
      </c>
      <c r="G59" s="119">
        <v>1149.789587325258</v>
      </c>
      <c r="H59" s="118">
        <v>243505</v>
      </c>
      <c r="I59" s="119">
        <v>731.20378333093788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23305</v>
      </c>
      <c r="E60" s="125">
        <v>935.80067110062225</v>
      </c>
      <c r="F60" s="124">
        <v>212290</v>
      </c>
      <c r="G60" s="125">
        <v>1071.3065590465874</v>
      </c>
      <c r="H60" s="124">
        <v>80685</v>
      </c>
      <c r="I60" s="125">
        <v>706.27719538947758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13385</v>
      </c>
      <c r="E61" s="125">
        <v>999.9759738513261</v>
      </c>
      <c r="F61" s="124">
        <v>86640</v>
      </c>
      <c r="G61" s="125">
        <v>1098.2812158356417</v>
      </c>
      <c r="H61" s="124">
        <v>30138</v>
      </c>
      <c r="I61" s="125">
        <v>703.89284723604749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58619</v>
      </c>
      <c r="E62" s="125">
        <v>1000.8961050171445</v>
      </c>
      <c r="F62" s="124">
        <v>340799</v>
      </c>
      <c r="G62" s="125">
        <v>1211.7728894450981</v>
      </c>
      <c r="H62" s="124">
        <v>132682</v>
      </c>
      <c r="I62" s="125">
        <v>752.56537525813587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27491</v>
      </c>
      <c r="E64" s="119">
        <v>878.4571117820376</v>
      </c>
      <c r="F64" s="118">
        <v>133675</v>
      </c>
      <c r="G64" s="119">
        <v>1045.4393694408077</v>
      </c>
      <c r="H64" s="118">
        <v>59870</v>
      </c>
      <c r="I64" s="119">
        <v>711.15416435610473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17275</v>
      </c>
      <c r="E65" s="125">
        <v>872.22033574529667</v>
      </c>
      <c r="F65" s="124">
        <v>75782</v>
      </c>
      <c r="G65" s="125">
        <v>1060.7377278245492</v>
      </c>
      <c r="H65" s="124">
        <v>35726</v>
      </c>
      <c r="I65" s="125">
        <v>728.05757459553263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10216</v>
      </c>
      <c r="E66" s="125">
        <v>889.00334377447143</v>
      </c>
      <c r="F66" s="124">
        <v>57893</v>
      </c>
      <c r="G66" s="125">
        <v>1025.4138016685954</v>
      </c>
      <c r="H66" s="124">
        <v>24144</v>
      </c>
      <c r="I66" s="125">
        <v>686.1421019715043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71270</v>
      </c>
      <c r="E68" s="119">
        <v>939.89243791216495</v>
      </c>
      <c r="F68" s="118">
        <v>481700</v>
      </c>
      <c r="G68" s="119">
        <v>1064.3582197840976</v>
      </c>
      <c r="H68" s="118">
        <v>184374</v>
      </c>
      <c r="I68" s="119">
        <v>659.06272766225197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26504</v>
      </c>
      <c r="E69" s="125">
        <v>944.17253697555077</v>
      </c>
      <c r="F69" s="124">
        <v>189430</v>
      </c>
      <c r="G69" s="125">
        <v>1122.8117980256559</v>
      </c>
      <c r="H69" s="124">
        <v>74027</v>
      </c>
      <c r="I69" s="125">
        <v>698.76630013373506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10809</v>
      </c>
      <c r="E70" s="125">
        <v>920.62303450828006</v>
      </c>
      <c r="F70" s="124">
        <v>71629</v>
      </c>
      <c r="G70" s="125">
        <v>948.88018386407737</v>
      </c>
      <c r="H70" s="124">
        <v>27525</v>
      </c>
      <c r="I70" s="125">
        <v>569.57550445049958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11152</v>
      </c>
      <c r="E71" s="125">
        <v>960.37802546628404</v>
      </c>
      <c r="F71" s="124">
        <v>66759</v>
      </c>
      <c r="G71" s="125">
        <v>892.63168696355524</v>
      </c>
      <c r="H71" s="124">
        <v>24662</v>
      </c>
      <c r="I71" s="125">
        <v>574.18584705214494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22805</v>
      </c>
      <c r="E72" s="125">
        <v>934.03354571365935</v>
      </c>
      <c r="F72" s="124">
        <v>153882</v>
      </c>
      <c r="G72" s="125">
        <v>1120.654645052703</v>
      </c>
      <c r="H72" s="124">
        <v>58160</v>
      </c>
      <c r="I72" s="125">
        <v>686.86934886519941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85691</v>
      </c>
      <c r="E74" s="119">
        <v>1118.5696632085048</v>
      </c>
      <c r="F74" s="118">
        <v>811740</v>
      </c>
      <c r="G74" s="119">
        <v>1457.9969921403406</v>
      </c>
      <c r="H74" s="118">
        <v>271760</v>
      </c>
      <c r="I74" s="119">
        <v>892.58604029290541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30188</v>
      </c>
      <c r="E76" s="119">
        <v>934.90720617463899</v>
      </c>
      <c r="F76" s="118">
        <v>149080</v>
      </c>
      <c r="G76" s="119">
        <v>1121.7464428494768</v>
      </c>
      <c r="H76" s="118">
        <v>61852</v>
      </c>
      <c r="I76" s="119">
        <v>714.75937253443703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10382</v>
      </c>
      <c r="E78" s="119">
        <v>1222.9606848391447</v>
      </c>
      <c r="F78" s="118">
        <v>96256</v>
      </c>
      <c r="G78" s="119">
        <v>1414.7144557222405</v>
      </c>
      <c r="H78" s="118">
        <v>29695</v>
      </c>
      <c r="I78" s="119">
        <v>859.96031991917812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40556</v>
      </c>
      <c r="E80" s="119">
        <v>1326.7348532892788</v>
      </c>
      <c r="F80" s="118">
        <v>375256</v>
      </c>
      <c r="G80" s="119">
        <v>1538.8059023173516</v>
      </c>
      <c r="H80" s="118">
        <v>134564</v>
      </c>
      <c r="I80" s="119">
        <v>948.42323407449237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6289</v>
      </c>
      <c r="E81" s="125">
        <v>1311.9720209890286</v>
      </c>
      <c r="F81" s="124">
        <v>54690</v>
      </c>
      <c r="G81" s="125">
        <v>1552.7992625708537</v>
      </c>
      <c r="H81" s="124">
        <v>17106</v>
      </c>
      <c r="I81" s="125">
        <v>937.04453700455986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12618</v>
      </c>
      <c r="E82" s="125">
        <v>1355.4656292597879</v>
      </c>
      <c r="F82" s="124">
        <v>130928</v>
      </c>
      <c r="G82" s="125">
        <v>1487.8772888916046</v>
      </c>
      <c r="H82" s="124">
        <v>43609</v>
      </c>
      <c r="I82" s="125">
        <v>924.71335481208007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21649</v>
      </c>
      <c r="E83" s="125">
        <v>1314.2778585615963</v>
      </c>
      <c r="F83" s="124">
        <v>189638</v>
      </c>
      <c r="G83" s="125">
        <v>1569.9319668526352</v>
      </c>
      <c r="H83" s="124">
        <v>73849</v>
      </c>
      <c r="I83" s="125">
        <v>965.05999444813062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4557</v>
      </c>
      <c r="E85" s="119">
        <v>1064.5417445687954</v>
      </c>
      <c r="F85" s="118">
        <v>48877</v>
      </c>
      <c r="G85" s="119">
        <v>1204.1750328375308</v>
      </c>
      <c r="H85" s="118">
        <v>15990</v>
      </c>
      <c r="I85" s="119">
        <v>767.86816635397111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977</v>
      </c>
      <c r="E87" s="125">
        <v>1207.0980757420675</v>
      </c>
      <c r="F87" s="124">
        <v>4431</v>
      </c>
      <c r="G87" s="125">
        <v>1368.4463439404199</v>
      </c>
      <c r="H87" s="124">
        <v>2644</v>
      </c>
      <c r="I87" s="125">
        <v>836.21224281391824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1285</v>
      </c>
      <c r="E88" s="128">
        <v>1144.6350272373543</v>
      </c>
      <c r="F88" s="127">
        <v>4013</v>
      </c>
      <c r="G88" s="128">
        <v>1326.3413032643907</v>
      </c>
      <c r="H88" s="127">
        <v>2244</v>
      </c>
      <c r="I88" s="128">
        <v>781.01403743315507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1"/>
      <c r="B90" s="401"/>
      <c r="C90" s="398" t="s">
        <v>45</v>
      </c>
      <c r="D90" s="399">
        <v>951986</v>
      </c>
      <c r="E90" s="400">
        <v>1035.0008636051373</v>
      </c>
      <c r="F90" s="399">
        <v>6258422</v>
      </c>
      <c r="G90" s="400">
        <v>1255.9198739474562</v>
      </c>
      <c r="H90" s="399">
        <v>2350745</v>
      </c>
      <c r="I90" s="400">
        <v>779.6168899476578</v>
      </c>
      <c r="J90" s="39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8"/>
      <c r="B91" s="319"/>
      <c r="C91" s="327"/>
      <c r="D91" s="327"/>
      <c r="E91" s="327"/>
      <c r="F91" s="327"/>
      <c r="G91" s="327"/>
      <c r="H91" s="327"/>
      <c r="I91" s="327"/>
      <c r="J91" s="327"/>
    </row>
    <row r="92" spans="1:234" ht="18" customHeight="1">
      <c r="A92" s="318"/>
      <c r="B92" s="393"/>
      <c r="C92" s="327"/>
      <c r="D92" s="328"/>
      <c r="E92" s="394"/>
      <c r="F92" s="328"/>
      <c r="G92" s="394"/>
      <c r="H92" s="328"/>
      <c r="I92" s="394"/>
      <c r="J92" s="327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K81" sqref="K81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Agosto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8"/>
      <c r="B6" s="319"/>
      <c r="C6" s="320"/>
      <c r="D6" s="321"/>
      <c r="E6" s="322"/>
      <c r="F6" s="321"/>
      <c r="G6" s="321"/>
      <c r="H6" s="321"/>
      <c r="I6" s="321"/>
    </row>
    <row r="7" spans="1:234" ht="18.75" customHeight="1">
      <c r="A7" s="318"/>
      <c r="B7" s="577" t="s">
        <v>166</v>
      </c>
      <c r="C7" s="579" t="s">
        <v>47</v>
      </c>
      <c r="D7" s="388" t="s">
        <v>107</v>
      </c>
      <c r="E7" s="389"/>
      <c r="F7" s="388" t="s">
        <v>108</v>
      </c>
      <c r="G7" s="388"/>
      <c r="H7" s="388" t="s">
        <v>45</v>
      </c>
      <c r="I7" s="388"/>
      <c r="J7" s="140"/>
      <c r="M7" s="141"/>
    </row>
    <row r="8" spans="1:234" ht="24" customHeight="1">
      <c r="A8" s="318"/>
      <c r="B8" s="578"/>
      <c r="C8" s="580"/>
      <c r="D8" s="324" t="s">
        <v>7</v>
      </c>
      <c r="E8" s="390" t="s">
        <v>51</v>
      </c>
      <c r="F8" s="324" t="s">
        <v>7</v>
      </c>
      <c r="G8" s="390" t="s">
        <v>51</v>
      </c>
      <c r="H8" s="324" t="s">
        <v>7</v>
      </c>
      <c r="I8" s="390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70149</v>
      </c>
      <c r="E10" s="119">
        <v>414.034211464169</v>
      </c>
      <c r="F10" s="118">
        <v>11611</v>
      </c>
      <c r="G10" s="119">
        <v>608.36108776160518</v>
      </c>
      <c r="H10" s="118">
        <v>1615584</v>
      </c>
      <c r="I10" s="119">
        <v>975.53431499692999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5400</v>
      </c>
      <c r="E11" s="125">
        <v>372.42515000000003</v>
      </c>
      <c r="F11" s="124">
        <v>483</v>
      </c>
      <c r="G11" s="125">
        <v>589.43412008281575</v>
      </c>
      <c r="H11" s="124">
        <v>110701</v>
      </c>
      <c r="I11" s="125">
        <v>886.5963850371719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10612</v>
      </c>
      <c r="E12" s="125">
        <v>443.6832924990577</v>
      </c>
      <c r="F12" s="124">
        <v>2581</v>
      </c>
      <c r="G12" s="125">
        <v>630.87685780705158</v>
      </c>
      <c r="H12" s="124">
        <v>226458</v>
      </c>
      <c r="I12" s="125">
        <v>1081.5271689673141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7015</v>
      </c>
      <c r="E13" s="125">
        <v>412.80716892373482</v>
      </c>
      <c r="F13" s="124">
        <v>1320</v>
      </c>
      <c r="G13" s="125">
        <v>591.64987878787883</v>
      </c>
      <c r="H13" s="124">
        <v>174732</v>
      </c>
      <c r="I13" s="125">
        <v>905.39121311494171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7944</v>
      </c>
      <c r="E14" s="125">
        <v>399.49029456193347</v>
      </c>
      <c r="F14" s="124">
        <v>1437</v>
      </c>
      <c r="G14" s="125">
        <v>594.61208072373006</v>
      </c>
      <c r="H14" s="124">
        <v>192022</v>
      </c>
      <c r="I14" s="125">
        <v>927.14445745799969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4393</v>
      </c>
      <c r="E15" s="125">
        <v>417.62127703164123</v>
      </c>
      <c r="F15" s="124">
        <v>729</v>
      </c>
      <c r="G15" s="125">
        <v>636.70345679012348</v>
      </c>
      <c r="H15" s="124">
        <v>100570</v>
      </c>
      <c r="I15" s="125">
        <v>990.24547300387815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5676</v>
      </c>
      <c r="E16" s="125">
        <v>399.75444855532066</v>
      </c>
      <c r="F16" s="124">
        <v>805</v>
      </c>
      <c r="G16" s="125">
        <v>552.45370186335401</v>
      </c>
      <c r="H16" s="124">
        <v>144730</v>
      </c>
      <c r="I16" s="125">
        <v>896.56458598770121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12881</v>
      </c>
      <c r="E17" s="125">
        <v>403.92321714152632</v>
      </c>
      <c r="F17" s="124">
        <v>1598</v>
      </c>
      <c r="G17" s="125">
        <v>603.3803254067584</v>
      </c>
      <c r="H17" s="124">
        <v>277751</v>
      </c>
      <c r="I17" s="125">
        <v>991.78445395336178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16228</v>
      </c>
      <c r="E18" s="125">
        <v>428.19067784076901</v>
      </c>
      <c r="F18" s="124">
        <v>2658</v>
      </c>
      <c r="G18" s="125">
        <v>617.82224604966143</v>
      </c>
      <c r="H18" s="124">
        <v>388620</v>
      </c>
      <c r="I18" s="125">
        <v>1008.5409670886731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9536</v>
      </c>
      <c r="E20" s="119">
        <v>451.67662751677835</v>
      </c>
      <c r="F20" s="118">
        <v>843</v>
      </c>
      <c r="G20" s="119">
        <v>682.52116251482812</v>
      </c>
      <c r="H20" s="118">
        <v>307255</v>
      </c>
      <c r="I20" s="119">
        <v>1153.8808969748254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1670</v>
      </c>
      <c r="E21" s="125">
        <v>431.20541317365274</v>
      </c>
      <c r="F21" s="124">
        <v>90</v>
      </c>
      <c r="G21" s="125">
        <v>616.10144444444438</v>
      </c>
      <c r="H21" s="124">
        <v>53678</v>
      </c>
      <c r="I21" s="125">
        <v>1044.9121873020608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1061</v>
      </c>
      <c r="E22" s="125">
        <v>435.69377002827525</v>
      </c>
      <c r="F22" s="124">
        <v>103</v>
      </c>
      <c r="G22" s="125">
        <v>659.81563106796114</v>
      </c>
      <c r="H22" s="124">
        <v>35831</v>
      </c>
      <c r="I22" s="125">
        <v>1052.4004563087826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6805</v>
      </c>
      <c r="E23" s="125">
        <v>459.19238648052908</v>
      </c>
      <c r="F23" s="124">
        <v>650</v>
      </c>
      <c r="G23" s="125">
        <v>695.31569230769219</v>
      </c>
      <c r="H23" s="124">
        <v>217746</v>
      </c>
      <c r="I23" s="125">
        <v>1197.4425149486099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8797</v>
      </c>
      <c r="E25" s="119">
        <v>532.17252699784012</v>
      </c>
      <c r="F25" s="118">
        <v>1851</v>
      </c>
      <c r="G25" s="119">
        <v>866.58029173419789</v>
      </c>
      <c r="H25" s="118">
        <v>299314</v>
      </c>
      <c r="I25" s="119">
        <v>1280.5165302992834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6176</v>
      </c>
      <c r="E27" s="119">
        <v>381.40020401554409</v>
      </c>
      <c r="F27" s="118">
        <v>119</v>
      </c>
      <c r="G27" s="119">
        <v>641.23529411764707</v>
      </c>
      <c r="H27" s="118">
        <v>201532</v>
      </c>
      <c r="I27" s="119">
        <v>1017.4751917313382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16690</v>
      </c>
      <c r="E29" s="119">
        <v>413.01006351108447</v>
      </c>
      <c r="F29" s="118">
        <v>2372</v>
      </c>
      <c r="G29" s="119">
        <v>623.38400927487351</v>
      </c>
      <c r="H29" s="118">
        <v>347135</v>
      </c>
      <c r="I29" s="119">
        <v>994.98801711149792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9305</v>
      </c>
      <c r="E30" s="125">
        <v>417.58013756045136</v>
      </c>
      <c r="F30" s="124">
        <v>1548</v>
      </c>
      <c r="G30" s="125">
        <v>611.61306201550383</v>
      </c>
      <c r="H30" s="124">
        <v>182310</v>
      </c>
      <c r="I30" s="125">
        <v>1010.2594606988092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7385</v>
      </c>
      <c r="E31" s="125">
        <v>407.25183209207853</v>
      </c>
      <c r="F31" s="124">
        <v>824</v>
      </c>
      <c r="G31" s="125">
        <v>645.49739077669881</v>
      </c>
      <c r="H31" s="124">
        <v>164825</v>
      </c>
      <c r="I31" s="125">
        <v>978.0965450629451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4579</v>
      </c>
      <c r="E33" s="119">
        <v>477.38050666084297</v>
      </c>
      <c r="F33" s="118">
        <v>1320</v>
      </c>
      <c r="G33" s="119">
        <v>695.30843181818182</v>
      </c>
      <c r="H33" s="118">
        <v>143610</v>
      </c>
      <c r="I33" s="119">
        <v>1153.1533985794856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19292</v>
      </c>
      <c r="E35" s="119">
        <v>473.4700362844701</v>
      </c>
      <c r="F35" s="118">
        <v>3868</v>
      </c>
      <c r="G35" s="119">
        <v>650.02088159255413</v>
      </c>
      <c r="H35" s="118">
        <v>616091</v>
      </c>
      <c r="I35" s="119">
        <v>1087.2406322767256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1303</v>
      </c>
      <c r="E36" s="125">
        <v>468.21534919416729</v>
      </c>
      <c r="F36" s="124">
        <v>236</v>
      </c>
      <c r="G36" s="125">
        <v>569.9672033898305</v>
      </c>
      <c r="H36" s="124">
        <v>38788</v>
      </c>
      <c r="I36" s="125">
        <v>951.28568732597739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2868</v>
      </c>
      <c r="E37" s="125">
        <v>470.13698047419803</v>
      </c>
      <c r="F37" s="124">
        <v>317</v>
      </c>
      <c r="G37" s="125">
        <v>691.59589905362782</v>
      </c>
      <c r="H37" s="124">
        <v>91338</v>
      </c>
      <c r="I37" s="125">
        <v>1168.6111826403032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4143</v>
      </c>
      <c r="E38" s="125">
        <v>482.68423123340563</v>
      </c>
      <c r="F38" s="124">
        <v>1061</v>
      </c>
      <c r="G38" s="125">
        <v>718.75291234684244</v>
      </c>
      <c r="H38" s="124">
        <v>139783</v>
      </c>
      <c r="I38" s="125">
        <v>1083.6747973644865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1365</v>
      </c>
      <c r="E39" s="125">
        <v>487.46548717948713</v>
      </c>
      <c r="F39" s="124">
        <v>308</v>
      </c>
      <c r="G39" s="125">
        <v>676.81905844155847</v>
      </c>
      <c r="H39" s="124">
        <v>42715</v>
      </c>
      <c r="I39" s="125">
        <v>1114.7302544773488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2591</v>
      </c>
      <c r="E40" s="125">
        <v>477.58649170204546</v>
      </c>
      <c r="F40" s="124">
        <v>644</v>
      </c>
      <c r="G40" s="125">
        <v>598.51667701863357</v>
      </c>
      <c r="H40" s="124">
        <v>80951</v>
      </c>
      <c r="I40" s="125">
        <v>1011.5291071141805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1136</v>
      </c>
      <c r="E41" s="125">
        <v>444.88558098591557</v>
      </c>
      <c r="F41" s="124">
        <v>132</v>
      </c>
      <c r="G41" s="125">
        <v>599.90583333333325</v>
      </c>
      <c r="H41" s="124">
        <v>34263</v>
      </c>
      <c r="I41" s="125">
        <v>1037.489394390451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702</v>
      </c>
      <c r="E42" s="125">
        <v>469.41757834757834</v>
      </c>
      <c r="F42" s="124">
        <v>86</v>
      </c>
      <c r="G42" s="125">
        <v>633.18779069767436</v>
      </c>
      <c r="H42" s="124">
        <v>22387</v>
      </c>
      <c r="I42" s="125">
        <v>1037.5593746370662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3574</v>
      </c>
      <c r="E43" s="125">
        <v>476.62654728595408</v>
      </c>
      <c r="F43" s="124">
        <v>671</v>
      </c>
      <c r="G43" s="125">
        <v>665.73918032786889</v>
      </c>
      <c r="H43" s="124">
        <v>118094</v>
      </c>
      <c r="I43" s="125">
        <v>1206.5037228817719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1610</v>
      </c>
      <c r="E44" s="125">
        <v>456.38775155279507</v>
      </c>
      <c r="F44" s="124">
        <v>413</v>
      </c>
      <c r="G44" s="125">
        <v>541.59334140435828</v>
      </c>
      <c r="H44" s="124">
        <v>47772</v>
      </c>
      <c r="I44" s="125">
        <v>920.34224399229709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14966</v>
      </c>
      <c r="E46" s="119">
        <v>433.62433916878268</v>
      </c>
      <c r="F46" s="118">
        <v>2587</v>
      </c>
      <c r="G46" s="119">
        <v>579.37867027444918</v>
      </c>
      <c r="H46" s="118">
        <v>381447</v>
      </c>
      <c r="I46" s="119">
        <v>1008.9285239627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2958</v>
      </c>
      <c r="E47" s="125">
        <v>431.62111223799866</v>
      </c>
      <c r="F47" s="124">
        <v>725</v>
      </c>
      <c r="G47" s="125">
        <v>545.30292413793109</v>
      </c>
      <c r="H47" s="124">
        <v>73312</v>
      </c>
      <c r="I47" s="125">
        <v>973.63893318965518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4207</v>
      </c>
      <c r="E48" s="125">
        <v>455.0877680057049</v>
      </c>
      <c r="F48" s="124">
        <v>855</v>
      </c>
      <c r="G48" s="125">
        <v>610.28274853801179</v>
      </c>
      <c r="H48" s="124">
        <v>100399</v>
      </c>
      <c r="I48" s="125">
        <v>1013.0082059582263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1643</v>
      </c>
      <c r="E49" s="125">
        <v>442.71057212416309</v>
      </c>
      <c r="F49" s="124">
        <v>317</v>
      </c>
      <c r="G49" s="125">
        <v>570.82208201892752</v>
      </c>
      <c r="H49" s="124">
        <v>44560</v>
      </c>
      <c r="I49" s="125">
        <v>925.32283864452404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1600</v>
      </c>
      <c r="E50" s="125">
        <v>441.62566875000005</v>
      </c>
      <c r="F50" s="124">
        <v>119</v>
      </c>
      <c r="G50" s="125">
        <v>657.85445378151258</v>
      </c>
      <c r="H50" s="124">
        <v>43407</v>
      </c>
      <c r="I50" s="125">
        <v>1156.5142195959181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4558</v>
      </c>
      <c r="E51" s="125">
        <v>409.02980035103116</v>
      </c>
      <c r="F51" s="124">
        <v>571</v>
      </c>
      <c r="G51" s="125">
        <v>564.76527145359023</v>
      </c>
      <c r="H51" s="124">
        <v>119769</v>
      </c>
      <c r="I51" s="125">
        <v>1004.7268652155402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50646</v>
      </c>
      <c r="E53" s="119">
        <v>434.97274157880173</v>
      </c>
      <c r="F53" s="118">
        <v>1348</v>
      </c>
      <c r="G53" s="119">
        <v>705.46996290801189</v>
      </c>
      <c r="H53" s="118">
        <v>1756974</v>
      </c>
      <c r="I53" s="119">
        <v>1134.4696089469737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37353</v>
      </c>
      <c r="E54" s="125">
        <v>449.7168516585013</v>
      </c>
      <c r="F54" s="124">
        <v>1050</v>
      </c>
      <c r="G54" s="125">
        <v>720.8189142857143</v>
      </c>
      <c r="H54" s="124">
        <v>1318745</v>
      </c>
      <c r="I54" s="125">
        <v>1170.8973329112148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4491</v>
      </c>
      <c r="E55" s="125">
        <v>380.39503006012023</v>
      </c>
      <c r="F55" s="124">
        <v>56</v>
      </c>
      <c r="G55" s="125">
        <v>699.52571428571434</v>
      </c>
      <c r="H55" s="124">
        <v>162117</v>
      </c>
      <c r="I55" s="125">
        <v>1015.7278868965014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3254</v>
      </c>
      <c r="E56" s="125">
        <v>396.4013859864782</v>
      </c>
      <c r="F56" s="124">
        <v>61</v>
      </c>
      <c r="G56" s="125">
        <v>633.13114754098376</v>
      </c>
      <c r="H56" s="124">
        <v>100723</v>
      </c>
      <c r="I56" s="125">
        <v>973.19478252236331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5548</v>
      </c>
      <c r="E57" s="125">
        <v>402.5075198269646</v>
      </c>
      <c r="F57" s="124">
        <v>181</v>
      </c>
      <c r="G57" s="125">
        <v>642.64756906077344</v>
      </c>
      <c r="H57" s="124">
        <v>175389</v>
      </c>
      <c r="I57" s="125">
        <v>1062.9443551191928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37702</v>
      </c>
      <c r="E59" s="119">
        <v>413.3937958198506</v>
      </c>
      <c r="F59" s="118">
        <v>2628</v>
      </c>
      <c r="G59" s="119">
        <v>627.91852739726028</v>
      </c>
      <c r="H59" s="118">
        <v>1018873</v>
      </c>
      <c r="I59" s="119">
        <v>1005.7254483924878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12442</v>
      </c>
      <c r="E60" s="125">
        <v>387.4088482559074</v>
      </c>
      <c r="F60" s="124">
        <v>1225</v>
      </c>
      <c r="G60" s="125">
        <v>617.17164897959185</v>
      </c>
      <c r="H60" s="124">
        <v>329947</v>
      </c>
      <c r="I60" s="125">
        <v>944.99618341733628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4540</v>
      </c>
      <c r="E61" s="125">
        <v>409.46915418502198</v>
      </c>
      <c r="F61" s="124">
        <v>239</v>
      </c>
      <c r="G61" s="125">
        <v>593.4054811715481</v>
      </c>
      <c r="H61" s="124">
        <v>134942</v>
      </c>
      <c r="I61" s="125">
        <v>976.37873642009185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20720</v>
      </c>
      <c r="E62" s="125">
        <v>429.85724131274134</v>
      </c>
      <c r="F62" s="124">
        <v>1164</v>
      </c>
      <c r="G62" s="125">
        <v>646.31504295532648</v>
      </c>
      <c r="H62" s="124">
        <v>553984</v>
      </c>
      <c r="I62" s="125">
        <v>1049.0435637130304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9675</v>
      </c>
      <c r="E64" s="119">
        <v>428.98492093023259</v>
      </c>
      <c r="F64" s="118">
        <v>2067</v>
      </c>
      <c r="G64" s="119">
        <v>566.62639574262221</v>
      </c>
      <c r="H64" s="118">
        <v>232778</v>
      </c>
      <c r="I64" s="119">
        <v>909.86784773475165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6184</v>
      </c>
      <c r="E65" s="125">
        <v>425.4447315653299</v>
      </c>
      <c r="F65" s="124">
        <v>1442</v>
      </c>
      <c r="G65" s="125">
        <v>563.90857836338421</v>
      </c>
      <c r="H65" s="124">
        <v>136409</v>
      </c>
      <c r="I65" s="125">
        <v>915.68096012726437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3491</v>
      </c>
      <c r="E66" s="125">
        <v>435.2560555714694</v>
      </c>
      <c r="F66" s="124">
        <v>625</v>
      </c>
      <c r="G66" s="125">
        <v>572.89694399999996</v>
      </c>
      <c r="H66" s="124">
        <v>96369</v>
      </c>
      <c r="I66" s="125">
        <v>901.63946673722876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23423</v>
      </c>
      <c r="E68" s="119">
        <v>432.34040473039306</v>
      </c>
      <c r="F68" s="118">
        <v>6819</v>
      </c>
      <c r="G68" s="119">
        <v>566.84385687050894</v>
      </c>
      <c r="H68" s="118">
        <v>767586</v>
      </c>
      <c r="I68" s="119">
        <v>931.74385336626779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9276</v>
      </c>
      <c r="E69" s="125">
        <v>446.32929818887447</v>
      </c>
      <c r="F69" s="124">
        <v>2458</v>
      </c>
      <c r="G69" s="125">
        <v>587.72092758340125</v>
      </c>
      <c r="H69" s="124">
        <v>301695</v>
      </c>
      <c r="I69" s="125">
        <v>977.9112326356086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3028</v>
      </c>
      <c r="E70" s="125">
        <v>428.69514200792599</v>
      </c>
      <c r="F70" s="124">
        <v>1015</v>
      </c>
      <c r="G70" s="125">
        <v>522.60577339901477</v>
      </c>
      <c r="H70" s="124">
        <v>114006</v>
      </c>
      <c r="I70" s="125">
        <v>837.01254828693243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2788</v>
      </c>
      <c r="E71" s="125">
        <v>419.59658895265426</v>
      </c>
      <c r="F71" s="124">
        <v>1205</v>
      </c>
      <c r="G71" s="125">
        <v>530.59941078838176</v>
      </c>
      <c r="H71" s="124">
        <v>106566</v>
      </c>
      <c r="I71" s="125">
        <v>809.55570697971234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8331</v>
      </c>
      <c r="E72" s="125">
        <v>422.3544052334654</v>
      </c>
      <c r="F72" s="124">
        <v>2141</v>
      </c>
      <c r="G72" s="125">
        <v>584.24711349836525</v>
      </c>
      <c r="H72" s="124">
        <v>245319</v>
      </c>
      <c r="I72" s="125">
        <v>972.06919174625705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36034</v>
      </c>
      <c r="E74" s="119">
        <v>472.69824027307544</v>
      </c>
      <c r="F74" s="118">
        <v>2739</v>
      </c>
      <c r="G74" s="119">
        <v>726.67696969696965</v>
      </c>
      <c r="H74" s="118">
        <v>1207964</v>
      </c>
      <c r="I74" s="119">
        <v>1275.6659886635694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11746</v>
      </c>
      <c r="E76" s="119">
        <v>400.23086156989609</v>
      </c>
      <c r="F76" s="118">
        <v>1436</v>
      </c>
      <c r="G76" s="119">
        <v>592.27529247910866</v>
      </c>
      <c r="H76" s="118">
        <v>254302</v>
      </c>
      <c r="I76" s="119">
        <v>964.26238948179662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4265</v>
      </c>
      <c r="E78" s="119">
        <v>462.58281594372801</v>
      </c>
      <c r="F78" s="118">
        <v>390</v>
      </c>
      <c r="G78" s="119">
        <v>686.75579487179493</v>
      </c>
      <c r="H78" s="118">
        <v>140988</v>
      </c>
      <c r="I78" s="119">
        <v>1252.9350345419464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15902</v>
      </c>
      <c r="E80" s="119">
        <v>526.80374732738039</v>
      </c>
      <c r="F80" s="118">
        <v>2248</v>
      </c>
      <c r="G80" s="119">
        <v>798.9062944839859</v>
      </c>
      <c r="H80" s="118">
        <v>568526</v>
      </c>
      <c r="I80" s="119">
        <v>1352.7085920432839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2063</v>
      </c>
      <c r="E81" s="125">
        <v>487.99778477944739</v>
      </c>
      <c r="F81" s="124">
        <v>159</v>
      </c>
      <c r="G81" s="125">
        <v>765.38723270440244</v>
      </c>
      <c r="H81" s="124">
        <v>80307</v>
      </c>
      <c r="I81" s="125">
        <v>1373.8665814935182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4870</v>
      </c>
      <c r="E82" s="125">
        <v>514.97272689938393</v>
      </c>
      <c r="F82" s="124">
        <v>537</v>
      </c>
      <c r="G82" s="125">
        <v>789.26860335195533</v>
      </c>
      <c r="H82" s="124">
        <v>192562</v>
      </c>
      <c r="I82" s="125">
        <v>1325.1090147588823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8969</v>
      </c>
      <c r="E83" s="125">
        <v>542.15370498383322</v>
      </c>
      <c r="F83" s="124">
        <v>1552</v>
      </c>
      <c r="G83" s="125">
        <v>805.67496134020621</v>
      </c>
      <c r="H83" s="124">
        <v>295657</v>
      </c>
      <c r="I83" s="125">
        <v>1364.9372730562789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2033</v>
      </c>
      <c r="E85" s="119">
        <v>430.00571077225777</v>
      </c>
      <c r="F85" s="118">
        <v>163</v>
      </c>
      <c r="G85" s="119">
        <v>620.11699386503051</v>
      </c>
      <c r="H85" s="118">
        <v>71620</v>
      </c>
      <c r="I85" s="119">
        <v>1074.5751531695055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780</v>
      </c>
      <c r="E87" s="125">
        <v>368.09271794871796</v>
      </c>
      <c r="F87" s="124">
        <v>45</v>
      </c>
      <c r="G87" s="125">
        <v>718.45777777777778</v>
      </c>
      <c r="H87" s="124">
        <v>8877</v>
      </c>
      <c r="I87" s="125">
        <v>1100.9697713191395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791</v>
      </c>
      <c r="E88" s="125">
        <v>345.70975979772436</v>
      </c>
      <c r="F88" s="124">
        <v>26</v>
      </c>
      <c r="G88" s="125">
        <v>674.06461538461542</v>
      </c>
      <c r="H88" s="124">
        <v>8359</v>
      </c>
      <c r="I88" s="125">
        <v>1057.1888096662281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1"/>
      <c r="C90" s="392" t="s">
        <v>45</v>
      </c>
      <c r="D90" s="399">
        <v>343182</v>
      </c>
      <c r="E90" s="400">
        <v>438.55147650517733</v>
      </c>
      <c r="F90" s="399">
        <v>44480</v>
      </c>
      <c r="G90" s="400">
        <v>638.98956519784235</v>
      </c>
      <c r="H90" s="399">
        <v>9948815</v>
      </c>
      <c r="I90" s="400">
        <v>1091.2846038568414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19"/>
      <c r="C91" s="327"/>
      <c r="D91" s="327"/>
      <c r="E91" s="327"/>
      <c r="F91" s="327"/>
      <c r="G91" s="327"/>
      <c r="H91" s="327"/>
      <c r="I91" s="327"/>
    </row>
    <row r="92" spans="1:258" ht="18" customHeight="1">
      <c r="B92" s="393"/>
      <c r="C92" s="327"/>
      <c r="D92" s="327"/>
      <c r="E92" s="327"/>
      <c r="F92" s="327"/>
      <c r="G92" s="327"/>
      <c r="H92" s="327"/>
      <c r="I92" s="327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I97" sqref="I97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Agosto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3" t="s">
        <v>166</v>
      </c>
      <c r="C7" s="324" t="s">
        <v>47</v>
      </c>
      <c r="D7" s="323" t="s">
        <v>110</v>
      </c>
      <c r="E7" s="325" t="s">
        <v>111</v>
      </c>
      <c r="F7" s="323" t="s">
        <v>112</v>
      </c>
      <c r="G7" s="323" t="s">
        <v>113</v>
      </c>
      <c r="H7" s="323" t="s">
        <v>114</v>
      </c>
      <c r="I7" s="323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1615584</v>
      </c>
      <c r="E9" s="281">
        <v>0.16238959112215878</v>
      </c>
      <c r="F9" s="281">
        <v>9.5450316157692505E-3</v>
      </c>
      <c r="G9" s="192">
        <v>975.53431499692999</v>
      </c>
      <c r="H9" s="281">
        <v>0.893932079266193</v>
      </c>
      <c r="I9" s="281">
        <v>5.2958386262022428E-2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110701</v>
      </c>
      <c r="E10" s="282">
        <v>1.1127053825003279E-2</v>
      </c>
      <c r="F10" s="282">
        <v>1.239185704095247E-2</v>
      </c>
      <c r="G10" s="193">
        <v>886.5963850371719</v>
      </c>
      <c r="H10" s="282">
        <v>0.81243369685941136</v>
      </c>
      <c r="I10" s="282">
        <v>5.4886370520288885E-2</v>
      </c>
    </row>
    <row r="11" spans="1:255" s="152" customFormat="1" ht="18" customHeight="1">
      <c r="B11" s="145">
        <v>11</v>
      </c>
      <c r="C11" s="149" t="s">
        <v>54</v>
      </c>
      <c r="D11" s="150">
        <v>226458</v>
      </c>
      <c r="E11" s="282">
        <v>2.2762308877992E-2</v>
      </c>
      <c r="F11" s="282">
        <v>8.6092862710165363E-3</v>
      </c>
      <c r="G11" s="193">
        <v>1081.5271689673141</v>
      </c>
      <c r="H11" s="282">
        <v>0.99105876243920021</v>
      </c>
      <c r="I11" s="282">
        <v>5.1245382074368351E-2</v>
      </c>
    </row>
    <row r="12" spans="1:255" s="152" customFormat="1" ht="18" customHeight="1">
      <c r="B12" s="145">
        <v>14</v>
      </c>
      <c r="C12" s="149" t="s">
        <v>55</v>
      </c>
      <c r="D12" s="150">
        <v>174732</v>
      </c>
      <c r="E12" s="282">
        <v>1.756309671051276E-2</v>
      </c>
      <c r="F12" s="282">
        <v>4.2646129087877682E-3</v>
      </c>
      <c r="G12" s="193">
        <v>905.39121311494171</v>
      </c>
      <c r="H12" s="282">
        <v>0.82965636087514538</v>
      </c>
      <c r="I12" s="282">
        <v>5.6934911103402541E-2</v>
      </c>
    </row>
    <row r="13" spans="1:255" s="152" customFormat="1" ht="18" customHeight="1">
      <c r="B13" s="145">
        <v>18</v>
      </c>
      <c r="C13" s="149" t="s">
        <v>56</v>
      </c>
      <c r="D13" s="150">
        <v>192022</v>
      </c>
      <c r="E13" s="282">
        <v>1.9300992128208235E-2</v>
      </c>
      <c r="F13" s="282">
        <v>9.9192157192746766E-3</v>
      </c>
      <c r="G13" s="193">
        <v>927.14445745799969</v>
      </c>
      <c r="H13" s="282">
        <v>0.84958997330418295</v>
      </c>
      <c r="I13" s="282">
        <v>5.5899782027108991E-2</v>
      </c>
    </row>
    <row r="14" spans="1:255" s="152" customFormat="1" ht="18" customHeight="1">
      <c r="B14" s="145">
        <v>21</v>
      </c>
      <c r="C14" s="149" t="s">
        <v>57</v>
      </c>
      <c r="D14" s="150">
        <v>100570</v>
      </c>
      <c r="E14" s="282">
        <v>1.0108741593848112E-2</v>
      </c>
      <c r="F14" s="282">
        <v>1.0499874403416154E-2</v>
      </c>
      <c r="G14" s="193">
        <v>990.24547300387815</v>
      </c>
      <c r="H14" s="282">
        <v>0.90741266714854352</v>
      </c>
      <c r="I14" s="282">
        <v>5.1081967487559998E-2</v>
      </c>
    </row>
    <row r="15" spans="1:255" s="152" customFormat="1" ht="18" customHeight="1">
      <c r="B15" s="145">
        <v>23</v>
      </c>
      <c r="C15" s="149" t="s">
        <v>58</v>
      </c>
      <c r="D15" s="150">
        <v>144730</v>
      </c>
      <c r="E15" s="282">
        <v>1.4547461180050087E-2</v>
      </c>
      <c r="F15" s="282">
        <v>5.6630650036479935E-3</v>
      </c>
      <c r="G15" s="193">
        <v>896.56458598770121</v>
      </c>
      <c r="H15" s="282">
        <v>0.82156807016157241</v>
      </c>
      <c r="I15" s="282">
        <v>5.460184435821902E-2</v>
      </c>
    </row>
    <row r="16" spans="1:255" s="152" customFormat="1" ht="18" customHeight="1">
      <c r="B16" s="145">
        <v>29</v>
      </c>
      <c r="C16" s="149" t="s">
        <v>59</v>
      </c>
      <c r="D16" s="150">
        <v>277751</v>
      </c>
      <c r="E16" s="282">
        <v>2.7917998274166321E-2</v>
      </c>
      <c r="F16" s="282">
        <v>1.2094070662313383E-2</v>
      </c>
      <c r="G16" s="193">
        <v>991.78445395336178</v>
      </c>
      <c r="H16" s="282">
        <v>0.90882291425002781</v>
      </c>
      <c r="I16" s="282">
        <v>5.1633051759507609E-2</v>
      </c>
    </row>
    <row r="17" spans="1:457" s="152" customFormat="1" ht="18" customHeight="1">
      <c r="B17" s="145">
        <v>41</v>
      </c>
      <c r="C17" s="149" t="s">
        <v>60</v>
      </c>
      <c r="D17" s="150">
        <v>388620</v>
      </c>
      <c r="E17" s="282">
        <v>3.9061938532377979E-2</v>
      </c>
      <c r="F17" s="282">
        <v>1.0872958068879335E-2</v>
      </c>
      <c r="G17" s="193">
        <v>1008.5409670886731</v>
      </c>
      <c r="H17" s="282">
        <v>0.92417776584061218</v>
      </c>
      <c r="I17" s="282">
        <v>5.1246631749475968E-2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307255</v>
      </c>
      <c r="E19" s="281">
        <v>3.088357759190416E-2</v>
      </c>
      <c r="F19" s="281">
        <v>6.1497755233694829E-3</v>
      </c>
      <c r="G19" s="192">
        <v>1153.8808969748254</v>
      </c>
      <c r="H19" s="281">
        <v>1.0573601908216745</v>
      </c>
      <c r="I19" s="281">
        <v>5.597407652406039E-2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53678</v>
      </c>
      <c r="E20" s="282">
        <v>5.3954164390432428E-3</v>
      </c>
      <c r="F20" s="282">
        <v>3.5709611681342679E-3</v>
      </c>
      <c r="G20" s="193">
        <v>1044.9121873020608</v>
      </c>
      <c r="H20" s="282">
        <v>0.95750657858555854</v>
      </c>
      <c r="I20" s="282">
        <v>5.4511434443007323E-2</v>
      </c>
    </row>
    <row r="21" spans="1:457" s="152" customFormat="1" ht="18" customHeight="1">
      <c r="B21" s="145">
        <v>40</v>
      </c>
      <c r="C21" s="149" t="s">
        <v>63</v>
      </c>
      <c r="D21" s="150">
        <v>35831</v>
      </c>
      <c r="E21" s="282">
        <v>3.6015344541033278E-3</v>
      </c>
      <c r="F21" s="282">
        <v>-1.0594106331373032E-3</v>
      </c>
      <c r="G21" s="193">
        <v>1052.4004563087826</v>
      </c>
      <c r="H21" s="282">
        <v>0.96436846317575309</v>
      </c>
      <c r="I21" s="282">
        <v>5.6008400614213638E-2</v>
      </c>
    </row>
    <row r="22" spans="1:457" s="152" customFormat="1" ht="18" customHeight="1">
      <c r="B22" s="145">
        <v>50</v>
      </c>
      <c r="C22" s="152" t="s">
        <v>64</v>
      </c>
      <c r="D22" s="154">
        <v>217746</v>
      </c>
      <c r="E22" s="283">
        <v>2.1886626698757589E-2</v>
      </c>
      <c r="F22" s="283">
        <v>7.9853347591205548E-3</v>
      </c>
      <c r="G22" s="194">
        <v>1197.4425149486099</v>
      </c>
      <c r="H22" s="283">
        <v>1.0972779334708682</v>
      </c>
      <c r="I22" s="283">
        <v>5.6047996234705577E-2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299314</v>
      </c>
      <c r="E24" s="281">
        <v>3.0085392079358196E-2</v>
      </c>
      <c r="F24" s="281">
        <v>-2.642390880585932E-3</v>
      </c>
      <c r="G24" s="192">
        <v>1280.5165302992834</v>
      </c>
      <c r="H24" s="281">
        <v>1.1734029104540231</v>
      </c>
      <c r="I24" s="281">
        <v>5.0912717667391361E-2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201532</v>
      </c>
      <c r="E26" s="281">
        <v>2.0256884865182435E-2</v>
      </c>
      <c r="F26" s="281">
        <v>1.5438257048995263E-2</v>
      </c>
      <c r="G26" s="192">
        <v>1017.4751917313382</v>
      </c>
      <c r="H26" s="281">
        <v>0.93236465367087162</v>
      </c>
      <c r="I26" s="281">
        <v>5.4514280575036711E-2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347135</v>
      </c>
      <c r="E28" s="281">
        <v>3.4892095189226056E-2</v>
      </c>
      <c r="F28" s="281">
        <v>1.9749597546502518E-2</v>
      </c>
      <c r="G28" s="192">
        <v>994.98801711149792</v>
      </c>
      <c r="H28" s="281">
        <v>0.91175850332258879</v>
      </c>
      <c r="I28" s="281">
        <v>5.1232626431230832E-2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182310</v>
      </c>
      <c r="E29" s="282">
        <v>1.8324795465590626E-2</v>
      </c>
      <c r="F29" s="282">
        <v>1.9283130475620691E-2</v>
      </c>
      <c r="G29" s="193">
        <v>1010.2594606988092</v>
      </c>
      <c r="H29" s="282">
        <v>0.92575250959129141</v>
      </c>
      <c r="I29" s="282">
        <v>5.2164356864869754E-2</v>
      </c>
    </row>
    <row r="30" spans="1:457" s="152" customFormat="1" ht="18" customHeight="1">
      <c r="B30" s="145">
        <v>38</v>
      </c>
      <c r="C30" s="149" t="s">
        <v>68</v>
      </c>
      <c r="D30" s="150">
        <v>164825</v>
      </c>
      <c r="E30" s="282">
        <v>1.6567299723635426E-2</v>
      </c>
      <c r="F30" s="282">
        <v>2.0266046016428341E-2</v>
      </c>
      <c r="G30" s="193">
        <v>978.0965450629451</v>
      </c>
      <c r="H30" s="282">
        <v>0.89627998196449887</v>
      </c>
      <c r="I30" s="282">
        <v>5.018663318296146E-2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143610</v>
      </c>
      <c r="E32" s="281">
        <v>1.4434884958660906E-2</v>
      </c>
      <c r="F32" s="281">
        <v>4.0550933370622211E-3</v>
      </c>
      <c r="G32" s="192">
        <v>1153.1533985794856</v>
      </c>
      <c r="H32" s="281">
        <v>1.0566935467649652</v>
      </c>
      <c r="I32" s="281">
        <v>5.3773172325309426E-2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616091</v>
      </c>
      <c r="E34" s="281">
        <v>6.1926068582037155E-2</v>
      </c>
      <c r="F34" s="281">
        <v>3.3074943816564506E-3</v>
      </c>
      <c r="G34" s="192">
        <v>1087.2406322767256</v>
      </c>
      <c r="H34" s="281">
        <v>0.99629430162780319</v>
      </c>
      <c r="I34" s="281">
        <v>5.6565642106833458E-2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38788</v>
      </c>
      <c r="E35" s="282">
        <v>3.8987557814674409E-3</v>
      </c>
      <c r="F35" s="282">
        <v>-2.8351246166136157E-4</v>
      </c>
      <c r="G35" s="193">
        <v>951.28568732597739</v>
      </c>
      <c r="H35" s="282">
        <v>0.87171181923022023</v>
      </c>
      <c r="I35" s="282">
        <v>5.7234950954592856E-2</v>
      </c>
    </row>
    <row r="36" spans="1:255" s="152" customFormat="1" ht="18" customHeight="1">
      <c r="B36" s="145">
        <v>9</v>
      </c>
      <c r="C36" s="149" t="s">
        <v>72</v>
      </c>
      <c r="D36" s="150">
        <v>91338</v>
      </c>
      <c r="E36" s="282">
        <v>9.1807918832544372E-3</v>
      </c>
      <c r="F36" s="282">
        <v>5.0064368473752285E-3</v>
      </c>
      <c r="G36" s="193">
        <v>1168.6111826403032</v>
      </c>
      <c r="H36" s="282">
        <v>1.0708583063576382</v>
      </c>
      <c r="I36" s="282">
        <v>5.804911479112973E-2</v>
      </c>
    </row>
    <row r="37" spans="1:255" s="152" customFormat="1" ht="18" customHeight="1">
      <c r="B37" s="145">
        <v>24</v>
      </c>
      <c r="C37" s="149" t="s">
        <v>73</v>
      </c>
      <c r="D37" s="150">
        <v>139783</v>
      </c>
      <c r="E37" s="282">
        <v>1.4050216030753411E-2</v>
      </c>
      <c r="F37" s="282">
        <v>-4.167616550780795E-3</v>
      </c>
      <c r="G37" s="193">
        <v>1083.6747973644865</v>
      </c>
      <c r="H37" s="282">
        <v>0.99302674438413208</v>
      </c>
      <c r="I37" s="282">
        <v>5.6407777923191516E-2</v>
      </c>
    </row>
    <row r="38" spans="1:255" s="152" customFormat="1" ht="18" customHeight="1">
      <c r="B38" s="145">
        <v>34</v>
      </c>
      <c r="C38" s="152" t="s">
        <v>74</v>
      </c>
      <c r="D38" s="154">
        <v>42715</v>
      </c>
      <c r="E38" s="283">
        <v>4.2934761577132557E-3</v>
      </c>
      <c r="F38" s="283">
        <v>5.0351756429261041E-3</v>
      </c>
      <c r="G38" s="194">
        <v>1114.7302544773488</v>
      </c>
      <c r="H38" s="283">
        <v>1.0214844510200596</v>
      </c>
      <c r="I38" s="283">
        <v>5.8024779740184274E-2</v>
      </c>
    </row>
    <row r="39" spans="1:255" s="152" customFormat="1" ht="18" customHeight="1">
      <c r="B39" s="145">
        <v>37</v>
      </c>
      <c r="C39" s="152" t="s">
        <v>75</v>
      </c>
      <c r="D39" s="154">
        <v>80951</v>
      </c>
      <c r="E39" s="283">
        <v>8.1367479443531718E-3</v>
      </c>
      <c r="F39" s="283">
        <v>2.8368970045340447E-3</v>
      </c>
      <c r="G39" s="194">
        <v>1011.5291071141805</v>
      </c>
      <c r="H39" s="283">
        <v>0.92691595165845164</v>
      </c>
      <c r="I39" s="283">
        <v>5.7260077217878624E-2</v>
      </c>
    </row>
    <row r="40" spans="1:255" s="152" customFormat="1" ht="18" customHeight="1">
      <c r="B40" s="145">
        <v>40</v>
      </c>
      <c r="C40" s="149" t="s">
        <v>76</v>
      </c>
      <c r="D40" s="150">
        <v>34263</v>
      </c>
      <c r="E40" s="282">
        <v>3.4439277441584751E-3</v>
      </c>
      <c r="F40" s="282">
        <v>1.2380333293936951E-2</v>
      </c>
      <c r="G40" s="193">
        <v>1037.489394390451</v>
      </c>
      <c r="H40" s="282">
        <v>0.950704693096314</v>
      </c>
      <c r="I40" s="282">
        <v>6.3683704046802125E-2</v>
      </c>
    </row>
    <row r="41" spans="1:255" s="152" customFormat="1" ht="18" customHeight="1">
      <c r="B41" s="145">
        <v>42</v>
      </c>
      <c r="C41" s="149" t="s">
        <v>77</v>
      </c>
      <c r="D41" s="150">
        <v>22387</v>
      </c>
      <c r="E41" s="282">
        <v>2.2502177394996287E-3</v>
      </c>
      <c r="F41" s="282">
        <v>3.4963467658792879E-3</v>
      </c>
      <c r="G41" s="193">
        <v>1037.5593746370662</v>
      </c>
      <c r="H41" s="282">
        <v>0.95076881958207937</v>
      </c>
      <c r="I41" s="282">
        <v>6.1560247322469008E-2</v>
      </c>
    </row>
    <row r="42" spans="1:255" s="152" customFormat="1" ht="18" customHeight="1">
      <c r="B42" s="145">
        <v>47</v>
      </c>
      <c r="C42" s="149" t="s">
        <v>78</v>
      </c>
      <c r="D42" s="150">
        <v>118094</v>
      </c>
      <c r="E42" s="282">
        <v>1.1870157400655255E-2</v>
      </c>
      <c r="F42" s="282">
        <v>1.2344197370000254E-2</v>
      </c>
      <c r="G42" s="193">
        <v>1206.5037228817719</v>
      </c>
      <c r="H42" s="282">
        <v>1.1055811825968409</v>
      </c>
      <c r="I42" s="282">
        <v>5.0295486444936977E-2</v>
      </c>
    </row>
    <row r="43" spans="1:255" s="152" customFormat="1" ht="18" customHeight="1">
      <c r="B43" s="145">
        <v>49</v>
      </c>
      <c r="C43" s="149" t="s">
        <v>79</v>
      </c>
      <c r="D43" s="150">
        <v>47772</v>
      </c>
      <c r="E43" s="282">
        <v>4.8017779001820818E-3</v>
      </c>
      <c r="F43" s="282">
        <v>-4.3351396415173271E-3</v>
      </c>
      <c r="G43" s="193">
        <v>920.34224399229709</v>
      </c>
      <c r="H43" s="282">
        <v>0.84335675655974973</v>
      </c>
      <c r="I43" s="282">
        <v>5.697132738590871E-2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381447</v>
      </c>
      <c r="E45" s="281">
        <v>3.8340948143070305E-2</v>
      </c>
      <c r="F45" s="281">
        <v>8.4200897790420726E-3</v>
      </c>
      <c r="G45" s="192">
        <v>1008.9285239627</v>
      </c>
      <c r="H45" s="281">
        <v>0.92453290406271948</v>
      </c>
      <c r="I45" s="281">
        <v>5.4513352452488784E-2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73312</v>
      </c>
      <c r="E46" s="282">
        <v>7.3689178057889304E-3</v>
      </c>
      <c r="F46" s="282">
        <v>3.7514718365783128E-3</v>
      </c>
      <c r="G46" s="193">
        <v>973.63893318965518</v>
      </c>
      <c r="H46" s="282">
        <v>0.89219524379671411</v>
      </c>
      <c r="I46" s="282">
        <v>5.6064887132253105E-2</v>
      </c>
    </row>
    <row r="47" spans="1:255" s="152" customFormat="1" ht="18" customHeight="1">
      <c r="B47" s="145">
        <v>13</v>
      </c>
      <c r="C47" s="149" t="s">
        <v>82</v>
      </c>
      <c r="D47" s="150">
        <v>100399</v>
      </c>
      <c r="E47" s="282">
        <v>1.0091553617189586E-2</v>
      </c>
      <c r="F47" s="282">
        <v>4.1908381676334372E-3</v>
      </c>
      <c r="G47" s="193">
        <v>1013.0082059582263</v>
      </c>
      <c r="H47" s="282">
        <v>0.9282713257183608</v>
      </c>
      <c r="I47" s="282">
        <v>5.2964539714262626E-2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44560</v>
      </c>
      <c r="E48" s="282">
        <v>4.4789253795552535E-3</v>
      </c>
      <c r="F48" s="282">
        <v>1.1908239153390898E-3</v>
      </c>
      <c r="G48" s="193">
        <v>925.32283864452404</v>
      </c>
      <c r="H48" s="282">
        <v>0.84792073064554219</v>
      </c>
      <c r="I48" s="282">
        <v>5.3450515649259289E-2</v>
      </c>
    </row>
    <row r="49" spans="1:255" s="152" customFormat="1" ht="18" customHeight="1">
      <c r="B49" s="145">
        <v>19</v>
      </c>
      <c r="C49" s="152" t="s">
        <v>84</v>
      </c>
      <c r="D49" s="154">
        <v>43407</v>
      </c>
      <c r="E49" s="283">
        <v>4.3630321802144278E-3</v>
      </c>
      <c r="F49" s="283">
        <v>1.9637781588405234E-2</v>
      </c>
      <c r="G49" s="194">
        <v>1156.5142195959181</v>
      </c>
      <c r="H49" s="283">
        <v>1.0597732392709847</v>
      </c>
      <c r="I49" s="283">
        <v>5.7164796138252649E-2</v>
      </c>
    </row>
    <row r="50" spans="1:255" s="152" customFormat="1" ht="18" customHeight="1">
      <c r="B50" s="145">
        <v>45</v>
      </c>
      <c r="C50" s="149" t="s">
        <v>85</v>
      </c>
      <c r="D50" s="150">
        <v>119769</v>
      </c>
      <c r="E50" s="282">
        <v>1.2038519160322109E-2</v>
      </c>
      <c r="F50" s="282">
        <v>1.3565661865511336E-2</v>
      </c>
      <c r="G50" s="193">
        <v>1004.7268652155402</v>
      </c>
      <c r="H50" s="282">
        <v>0.92068270885946069</v>
      </c>
      <c r="I50" s="282">
        <v>5.3256366063989313E-2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1756974</v>
      </c>
      <c r="E52" s="281">
        <v>0.17660133392770899</v>
      </c>
      <c r="F52" s="281">
        <v>8.127683526995888E-3</v>
      </c>
      <c r="G52" s="192">
        <v>1134.4696089469737</v>
      </c>
      <c r="H52" s="281">
        <v>1.0395726329662371</v>
      </c>
      <c r="I52" s="281">
        <v>5.4237584172589504E-2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1318745</v>
      </c>
      <c r="E53" s="283">
        <v>0.13255297238917399</v>
      </c>
      <c r="F53" s="283">
        <v>7.3399555126434368E-3</v>
      </c>
      <c r="G53" s="194">
        <v>1170.8973329112148</v>
      </c>
      <c r="H53" s="283">
        <v>1.0729532229933461</v>
      </c>
      <c r="I53" s="283">
        <v>5.3581047071959764E-2</v>
      </c>
    </row>
    <row r="54" spans="1:255" s="152" customFormat="1" ht="18" customHeight="1">
      <c r="B54" s="145">
        <v>17</v>
      </c>
      <c r="C54" s="152" t="s">
        <v>183</v>
      </c>
      <c r="D54" s="154">
        <v>162117</v>
      </c>
      <c r="E54" s="283">
        <v>1.629510650263373E-2</v>
      </c>
      <c r="F54" s="283">
        <v>9.9992523923444487E-3</v>
      </c>
      <c r="G54" s="194">
        <v>1015.7278868965014</v>
      </c>
      <c r="H54" s="283">
        <v>0.93076350871871028</v>
      </c>
      <c r="I54" s="283">
        <v>5.6901775534076826E-2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100723</v>
      </c>
      <c r="E55" s="282">
        <v>1.012412030980574E-2</v>
      </c>
      <c r="F55" s="282">
        <v>8.1776870258043477E-3</v>
      </c>
      <c r="G55" s="193">
        <v>973.19478252236331</v>
      </c>
      <c r="H55" s="282">
        <v>0.8917882457819688</v>
      </c>
      <c r="I55" s="282">
        <v>5.8449625537100758E-2</v>
      </c>
    </row>
    <row r="56" spans="1:255" s="152" customFormat="1" ht="18" customHeight="1">
      <c r="B56" s="145">
        <v>43</v>
      </c>
      <c r="C56" s="152" t="s">
        <v>88</v>
      </c>
      <c r="D56" s="154">
        <v>175389</v>
      </c>
      <c r="E56" s="283">
        <v>1.7629134726095518E-2</v>
      </c>
      <c r="F56" s="283">
        <v>1.2317104845459115E-2</v>
      </c>
      <c r="G56" s="194">
        <v>1062.9443551191928</v>
      </c>
      <c r="H56" s="283">
        <v>0.97403037792571445</v>
      </c>
      <c r="I56" s="283">
        <v>5.585585345495292E-2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</row>
    <row r="58" spans="1:255" s="148" customFormat="1" ht="18" customHeight="1">
      <c r="A58" s="12"/>
      <c r="B58" s="145"/>
      <c r="C58" s="146" t="s">
        <v>89</v>
      </c>
      <c r="D58" s="147">
        <v>1018873</v>
      </c>
      <c r="E58" s="281">
        <v>0.10241149322808797</v>
      </c>
      <c r="F58" s="281">
        <v>9.5508078404016317E-3</v>
      </c>
      <c r="G58" s="192">
        <v>1005.7254483924878</v>
      </c>
      <c r="H58" s="281">
        <v>0.92159776179195729</v>
      </c>
      <c r="I58" s="281">
        <v>5.320316925720503E-2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329947</v>
      </c>
      <c r="E59" s="283">
        <v>3.3164452248835664E-2</v>
      </c>
      <c r="F59" s="283">
        <v>1.3795985337540673E-2</v>
      </c>
      <c r="G59" s="194">
        <v>944.99618341733628</v>
      </c>
      <c r="H59" s="283">
        <v>0.86594842452418974</v>
      </c>
      <c r="I59" s="283">
        <v>5.3256629887383333E-2</v>
      </c>
    </row>
    <row r="60" spans="1:255" s="152" customFormat="1" ht="18" customHeight="1">
      <c r="B60" s="145">
        <v>12</v>
      </c>
      <c r="C60" s="152" t="s">
        <v>91</v>
      </c>
      <c r="D60" s="154">
        <v>134942</v>
      </c>
      <c r="E60" s="283">
        <v>1.3563625416695355E-2</v>
      </c>
      <c r="F60" s="283">
        <v>7.638945930002361E-3</v>
      </c>
      <c r="G60" s="194">
        <v>976.37873642009185</v>
      </c>
      <c r="H60" s="283">
        <v>0.89470586588443857</v>
      </c>
      <c r="I60" s="283">
        <v>5.6855661143637493E-2</v>
      </c>
    </row>
    <row r="61" spans="1:255" s="152" customFormat="1" ht="18" customHeight="1">
      <c r="B61" s="145">
        <v>46</v>
      </c>
      <c r="C61" s="152" t="s">
        <v>92</v>
      </c>
      <c r="D61" s="154">
        <v>553984</v>
      </c>
      <c r="E61" s="283">
        <v>5.5683415562556945E-2</v>
      </c>
      <c r="F61" s="283">
        <v>7.5037555150603286E-3</v>
      </c>
      <c r="G61" s="194">
        <v>1049.0435637130304</v>
      </c>
      <c r="H61" s="283">
        <v>0.96129237048289529</v>
      </c>
      <c r="I61" s="283">
        <v>5.2576291954238297E-2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232778</v>
      </c>
      <c r="E63" s="281">
        <v>2.3397560412973806E-2</v>
      </c>
      <c r="F63" s="281">
        <v>6.8775195944426049E-3</v>
      </c>
      <c r="G63" s="192">
        <v>909.86784773475165</v>
      </c>
      <c r="H63" s="281">
        <v>0.83375853056029314</v>
      </c>
      <c r="I63" s="281">
        <v>5.5064107957659481E-2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136409</v>
      </c>
      <c r="E64" s="283">
        <v>1.3711080163818504E-2</v>
      </c>
      <c r="F64" s="283">
        <v>8.3158392714586249E-3</v>
      </c>
      <c r="G64" s="194">
        <v>915.68096012726437</v>
      </c>
      <c r="H64" s="283">
        <v>0.83908538330976645</v>
      </c>
      <c r="I64" s="283">
        <v>5.4621598157135853E-2</v>
      </c>
    </row>
    <row r="65" spans="1:255" s="152" customFormat="1" ht="18" customHeight="1">
      <c r="B65" s="145">
        <v>10</v>
      </c>
      <c r="C65" s="149" t="s">
        <v>95</v>
      </c>
      <c r="D65" s="150">
        <v>96369</v>
      </c>
      <c r="E65" s="282">
        <v>9.6864802491553013E-3</v>
      </c>
      <c r="F65" s="282">
        <v>4.8485985985986524E-3</v>
      </c>
      <c r="G65" s="193">
        <v>901.63946673722876</v>
      </c>
      <c r="H65" s="282">
        <v>0.82621844342954653</v>
      </c>
      <c r="I65" s="282">
        <v>5.5665541229167781E-2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767586</v>
      </c>
      <c r="E67" s="281">
        <v>7.7153510242174567E-2</v>
      </c>
      <c r="F67" s="281">
        <v>1.6690438688411469E-3</v>
      </c>
      <c r="G67" s="192">
        <v>931.74385336626779</v>
      </c>
      <c r="H67" s="281">
        <v>0.85380463544824026</v>
      </c>
      <c r="I67" s="281">
        <v>5.5638534464343747E-2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301695</v>
      </c>
      <c r="E68" s="284">
        <v>3.0324717064293585E-2</v>
      </c>
      <c r="F68" s="284">
        <v>4.0435303514376741E-3</v>
      </c>
      <c r="G68" s="195">
        <v>977.9112326356086</v>
      </c>
      <c r="H68" s="284">
        <v>0.89611017069191101</v>
      </c>
      <c r="I68" s="284">
        <v>5.4679649370782624E-2</v>
      </c>
    </row>
    <row r="69" spans="1:255" s="152" customFormat="1" ht="18" customHeight="1">
      <c r="B69" s="145">
        <v>27</v>
      </c>
      <c r="C69" s="157" t="s">
        <v>97</v>
      </c>
      <c r="D69" s="158">
        <v>114006</v>
      </c>
      <c r="E69" s="284">
        <v>1.1459254192584745E-2</v>
      </c>
      <c r="F69" s="284">
        <v>-7.9015611674817521E-3</v>
      </c>
      <c r="G69" s="195">
        <v>837.01254828693243</v>
      </c>
      <c r="H69" s="284">
        <v>0.76699748656651512</v>
      </c>
      <c r="I69" s="284">
        <v>6.0362786986551065E-2</v>
      </c>
    </row>
    <row r="70" spans="1:255" s="152" customFormat="1" ht="18" customHeight="1">
      <c r="B70" s="159">
        <v>32</v>
      </c>
      <c r="C70" s="157" t="s">
        <v>185</v>
      </c>
      <c r="D70" s="158">
        <v>106566</v>
      </c>
      <c r="E70" s="284">
        <v>1.0711426436213761E-2</v>
      </c>
      <c r="F70" s="284">
        <v>4.6921481592798742E-5</v>
      </c>
      <c r="G70" s="195">
        <v>809.55570697971234</v>
      </c>
      <c r="H70" s="284">
        <v>0.74183737598657884</v>
      </c>
      <c r="I70" s="284">
        <v>5.7263489420362523E-2</v>
      </c>
    </row>
    <row r="71" spans="1:255" s="152" customFormat="1" ht="18" customHeight="1">
      <c r="B71" s="160">
        <v>36</v>
      </c>
      <c r="C71" s="161" t="s">
        <v>98</v>
      </c>
      <c r="D71" s="158">
        <v>245319</v>
      </c>
      <c r="E71" s="284">
        <v>2.465811254908248E-2</v>
      </c>
      <c r="F71" s="284">
        <v>3.9574057097957471E-3</v>
      </c>
      <c r="G71" s="195">
        <v>972.06919174625705</v>
      </c>
      <c r="H71" s="284">
        <v>0.89075680927848644</v>
      </c>
      <c r="I71" s="284">
        <v>5.353410398793601E-2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1207964</v>
      </c>
      <c r="E73" s="285">
        <v>0.12141787740550006</v>
      </c>
      <c r="F73" s="285">
        <v>1.7646756533394203E-2</v>
      </c>
      <c r="G73" s="196">
        <v>1275.6659886635694</v>
      </c>
      <c r="H73" s="285">
        <v>1.1689581106111855</v>
      </c>
      <c r="I73" s="285">
        <v>4.9761900987509433E-2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254302</v>
      </c>
      <c r="E75" s="285">
        <v>2.5561034153313737E-2</v>
      </c>
      <c r="F75" s="285">
        <v>8.1227973502793205E-3</v>
      </c>
      <c r="G75" s="196">
        <v>964.26238948179662</v>
      </c>
      <c r="H75" s="285">
        <v>0.88360303634256354</v>
      </c>
      <c r="I75" s="285">
        <v>5.4325742447488334E-2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140988</v>
      </c>
      <c r="E77" s="285">
        <v>1.4171335983230164E-2</v>
      </c>
      <c r="F77" s="285">
        <v>1.0746367097047127E-2</v>
      </c>
      <c r="G77" s="196">
        <v>1252.9350345419464</v>
      </c>
      <c r="H77" s="285">
        <v>1.1481285726141435</v>
      </c>
      <c r="I77" s="285">
        <v>5.2531000296842212E-2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568526</v>
      </c>
      <c r="E79" s="281">
        <v>5.7145097179915394E-2</v>
      </c>
      <c r="F79" s="281">
        <v>4.5125907288698919E-3</v>
      </c>
      <c r="G79" s="192">
        <v>1352.7085920432839</v>
      </c>
      <c r="H79" s="281">
        <v>1.2395561957554539</v>
      </c>
      <c r="I79" s="281">
        <v>5.2717160682333786E-2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80307</v>
      </c>
      <c r="E80" s="282">
        <v>8.0720166170543933E-3</v>
      </c>
      <c r="F80" s="286">
        <v>1.3056312443233464E-2</v>
      </c>
      <c r="G80" s="193">
        <v>1373.8665814935182</v>
      </c>
      <c r="H80" s="286">
        <v>1.258944345625302</v>
      </c>
      <c r="I80" s="286">
        <v>5.1293447791874947E-2</v>
      </c>
    </row>
    <row r="81" spans="1:255" s="152" customFormat="1" ht="18" customHeight="1">
      <c r="B81" s="145">
        <v>20</v>
      </c>
      <c r="C81" s="164" t="s">
        <v>187</v>
      </c>
      <c r="D81" s="150">
        <v>192562</v>
      </c>
      <c r="E81" s="282">
        <v>1.9355269949235161E-2</v>
      </c>
      <c r="F81" s="286">
        <v>4.1299473327423009E-3</v>
      </c>
      <c r="G81" s="193">
        <v>1325.1090147588823</v>
      </c>
      <c r="H81" s="286">
        <v>1.2142652888858265</v>
      </c>
      <c r="I81" s="286">
        <v>5.3155746175727492E-2</v>
      </c>
    </row>
    <row r="82" spans="1:255" s="152" customFormat="1" ht="18" customHeight="1">
      <c r="B82" s="145">
        <v>48</v>
      </c>
      <c r="C82" s="164" t="s">
        <v>188</v>
      </c>
      <c r="D82" s="150">
        <v>295657</v>
      </c>
      <c r="E82" s="282">
        <v>2.9717810613625845E-2</v>
      </c>
      <c r="F82" s="286">
        <v>2.4649916929440074E-3</v>
      </c>
      <c r="G82" s="193">
        <v>1364.9372730562789</v>
      </c>
      <c r="H82" s="286">
        <v>1.250761962765981</v>
      </c>
      <c r="I82" s="286">
        <v>5.2802768188608074E-2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71620</v>
      </c>
      <c r="E84" s="281">
        <v>7.1988472999045617E-3</v>
      </c>
      <c r="F84" s="281">
        <v>7.2003150137818217E-3</v>
      </c>
      <c r="G84" s="192">
        <v>1074.5751531695055</v>
      </c>
      <c r="H84" s="281">
        <v>0.98468827414197813</v>
      </c>
      <c r="I84" s="281">
        <v>5.5515449097398584E-2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8877</v>
      </c>
      <c r="E86" s="282">
        <v>8.9226706899263883E-4</v>
      </c>
      <c r="F86" s="286">
        <v>4.9813200498132204E-3</v>
      </c>
      <c r="G86" s="193">
        <v>1100.9697713191395</v>
      </c>
      <c r="H86" s="286">
        <v>1.0088750152142425</v>
      </c>
      <c r="I86" s="286">
        <v>5.460754267507939E-2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8359</v>
      </c>
      <c r="E87" s="282">
        <v>8.4020056660014282E-4</v>
      </c>
      <c r="F87" s="286">
        <v>3.2995551161641101E-2</v>
      </c>
      <c r="G87" s="193">
        <v>1057.1888096662281</v>
      </c>
      <c r="H87" s="286">
        <v>0.96875627671268227</v>
      </c>
      <c r="I87" s="286">
        <v>5.1782802037478204E-2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2" t="s">
        <v>45</v>
      </c>
      <c r="D89" s="333">
        <v>9948815</v>
      </c>
      <c r="E89" s="335">
        <v>1</v>
      </c>
      <c r="F89" s="335">
        <v>8.7695327887626906E-3</v>
      </c>
      <c r="G89" s="334">
        <v>1091.2846038568414</v>
      </c>
      <c r="H89" s="335">
        <v>1</v>
      </c>
      <c r="I89" s="335">
        <v>5.3385792484644812E-2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9" sqref="K29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9">
      <c r="B1" s="171"/>
    </row>
    <row r="2" spans="1:9" s="172" customFormat="1" ht="22.7" customHeight="1">
      <c r="B2" s="177"/>
      <c r="C2" s="581" t="s">
        <v>161</v>
      </c>
      <c r="D2" s="582"/>
      <c r="E2" s="582"/>
      <c r="F2" s="582"/>
      <c r="G2" s="582"/>
    </row>
    <row r="3" spans="1:9" s="172" customFormat="1" ht="18.95" customHeight="1">
      <c r="A3" s="314"/>
      <c r="B3" s="315"/>
      <c r="C3" s="583" t="s">
        <v>151</v>
      </c>
      <c r="D3" s="584"/>
      <c r="E3" s="584"/>
      <c r="F3" s="584"/>
      <c r="G3" s="584"/>
    </row>
    <row r="4" spans="1:9" ht="19.7" customHeight="1">
      <c r="A4" s="314"/>
      <c r="B4" s="589" t="s">
        <v>166</v>
      </c>
      <c r="C4" s="585" t="s">
        <v>225</v>
      </c>
      <c r="D4" s="587" t="s">
        <v>162</v>
      </c>
      <c r="E4" s="316" t="s">
        <v>163</v>
      </c>
      <c r="F4" s="316"/>
      <c r="G4" s="316"/>
      <c r="I4" s="9" t="s">
        <v>177</v>
      </c>
    </row>
    <row r="5" spans="1:9" ht="19.7" customHeight="1">
      <c r="A5" s="314"/>
      <c r="B5" s="590"/>
      <c r="C5" s="586"/>
      <c r="D5" s="588"/>
      <c r="E5" s="316" t="s">
        <v>4</v>
      </c>
      <c r="F5" s="316" t="s">
        <v>3</v>
      </c>
      <c r="G5" s="316" t="s">
        <v>6</v>
      </c>
    </row>
    <row r="6" spans="1:9">
      <c r="B6" s="178">
        <v>4</v>
      </c>
      <c r="C6" s="180" t="s">
        <v>53</v>
      </c>
      <c r="D6" s="181">
        <v>35624</v>
      </c>
      <c r="E6" s="287">
        <v>0.38883757525998908</v>
      </c>
      <c r="F6" s="287">
        <v>0.24677910293470146</v>
      </c>
      <c r="G6" s="287">
        <v>0.32180377774365182</v>
      </c>
    </row>
    <row r="7" spans="1:9">
      <c r="B7" s="179">
        <v>11</v>
      </c>
      <c r="C7" s="180" t="s">
        <v>54</v>
      </c>
      <c r="D7" s="181">
        <v>66230</v>
      </c>
      <c r="E7" s="287">
        <v>0.36373846470621268</v>
      </c>
      <c r="F7" s="287">
        <v>0.22879166631831521</v>
      </c>
      <c r="G7" s="287">
        <v>0.2924604120852432</v>
      </c>
      <c r="H7" s="172"/>
    </row>
    <row r="8" spans="1:9">
      <c r="B8" s="179">
        <v>14</v>
      </c>
      <c r="C8" s="180" t="s">
        <v>55</v>
      </c>
      <c r="D8" s="181">
        <v>56033</v>
      </c>
      <c r="E8" s="287">
        <v>0.38172992523186583</v>
      </c>
      <c r="F8" s="287">
        <v>0.24867474087286243</v>
      </c>
      <c r="G8" s="287">
        <v>0.32067966943662296</v>
      </c>
      <c r="H8" s="172"/>
    </row>
    <row r="9" spans="1:9">
      <c r="B9" s="179">
        <v>18</v>
      </c>
      <c r="C9" s="180" t="s">
        <v>56</v>
      </c>
      <c r="D9" s="181">
        <v>61141</v>
      </c>
      <c r="E9" s="287">
        <v>0.38077961363940954</v>
      </c>
      <c r="F9" s="287">
        <v>0.24399547733528248</v>
      </c>
      <c r="G9" s="287">
        <v>0.31840622428680049</v>
      </c>
      <c r="H9" s="172"/>
    </row>
    <row r="10" spans="1:9">
      <c r="B10" s="179">
        <v>21</v>
      </c>
      <c r="C10" s="180" t="s">
        <v>57</v>
      </c>
      <c r="D10" s="181">
        <v>29819</v>
      </c>
      <c r="E10" s="287">
        <v>0.3758980669233517</v>
      </c>
      <c r="F10" s="287">
        <v>0.21678224135182528</v>
      </c>
      <c r="G10" s="287">
        <v>0.29649995028338472</v>
      </c>
      <c r="H10" s="172"/>
    </row>
    <row r="11" spans="1:9">
      <c r="B11" s="179">
        <v>23</v>
      </c>
      <c r="C11" s="180" t="s">
        <v>58</v>
      </c>
      <c r="D11" s="181">
        <v>53363</v>
      </c>
      <c r="E11" s="287">
        <v>0.45</v>
      </c>
      <c r="F11" s="287">
        <v>0.28228082679971489</v>
      </c>
      <c r="G11" s="287">
        <v>0.36870724797899534</v>
      </c>
      <c r="H11" s="172"/>
    </row>
    <row r="12" spans="1:9">
      <c r="B12" s="179">
        <v>29</v>
      </c>
      <c r="C12" s="180" t="s">
        <v>59</v>
      </c>
      <c r="D12" s="181">
        <v>76817</v>
      </c>
      <c r="E12" s="287">
        <v>0.34400678503399468</v>
      </c>
      <c r="F12" s="287">
        <v>0.20412232552929316</v>
      </c>
      <c r="G12" s="287">
        <v>0.27656786114181409</v>
      </c>
      <c r="H12" s="172"/>
    </row>
    <row r="13" spans="1:9">
      <c r="B13" s="179">
        <v>41</v>
      </c>
      <c r="C13" s="180" t="s">
        <v>60</v>
      </c>
      <c r="D13" s="181">
        <v>108855</v>
      </c>
      <c r="E13" s="287">
        <v>0.33855780896199772</v>
      </c>
      <c r="F13" s="287">
        <v>0.21579129419649129</v>
      </c>
      <c r="G13" s="287">
        <v>0.28010653080129688</v>
      </c>
      <c r="H13" s="172"/>
    </row>
    <row r="14" spans="1:9" s="186" customFormat="1">
      <c r="B14" s="182"/>
      <c r="C14" s="183" t="s">
        <v>52</v>
      </c>
      <c r="D14" s="184">
        <v>487882</v>
      </c>
      <c r="E14" s="288">
        <v>0.36855471737800216</v>
      </c>
      <c r="F14" s="288">
        <v>0.23046819328621226</v>
      </c>
      <c r="G14" s="288">
        <v>0.3019849169093034</v>
      </c>
      <c r="H14" s="185"/>
    </row>
    <row r="15" spans="1:9">
      <c r="B15" s="179">
        <v>22</v>
      </c>
      <c r="C15" s="180" t="s">
        <v>62</v>
      </c>
      <c r="D15" s="181">
        <v>12801</v>
      </c>
      <c r="E15" s="287">
        <v>0.31913144223941398</v>
      </c>
      <c r="F15" s="287">
        <v>0.15831507001968723</v>
      </c>
      <c r="G15" s="287">
        <v>0.23847758858377735</v>
      </c>
      <c r="H15" s="172"/>
    </row>
    <row r="16" spans="1:9">
      <c r="B16" s="179">
        <v>44</v>
      </c>
      <c r="C16" s="180" t="s">
        <v>63</v>
      </c>
      <c r="D16" s="181">
        <v>8522</v>
      </c>
      <c r="E16" s="287">
        <v>0.29993720385910827</v>
      </c>
      <c r="F16" s="287">
        <v>0.1784427214153107</v>
      </c>
      <c r="G16" s="287">
        <v>0.23783874298791549</v>
      </c>
      <c r="H16" s="172"/>
    </row>
    <row r="17" spans="2:8">
      <c r="B17" s="179">
        <v>50</v>
      </c>
      <c r="C17" s="180" t="s">
        <v>64</v>
      </c>
      <c r="D17" s="181">
        <v>39770</v>
      </c>
      <c r="E17" s="287">
        <v>0.25182552561027233</v>
      </c>
      <c r="F17" s="287">
        <v>0.10747072464879161</v>
      </c>
      <c r="G17" s="287">
        <v>0.18264399805277709</v>
      </c>
      <c r="H17" s="172"/>
    </row>
    <row r="18" spans="2:8" s="186" customFormat="1">
      <c r="B18" s="179"/>
      <c r="C18" s="183" t="s">
        <v>61</v>
      </c>
      <c r="D18" s="184">
        <v>61093</v>
      </c>
      <c r="E18" s="288">
        <v>0.26859310187358088</v>
      </c>
      <c r="F18" s="288">
        <v>0.12531001611081027</v>
      </c>
      <c r="G18" s="288">
        <v>0.19883484402206636</v>
      </c>
      <c r="H18" s="185"/>
    </row>
    <row r="19" spans="2:8" s="186" customFormat="1">
      <c r="B19" s="179">
        <v>33</v>
      </c>
      <c r="C19" s="183" t="s">
        <v>65</v>
      </c>
      <c r="D19" s="184">
        <v>44631</v>
      </c>
      <c r="E19" s="288">
        <v>0.21055112851371438</v>
      </c>
      <c r="F19" s="288">
        <v>8.5071836924042521E-2</v>
      </c>
      <c r="G19" s="288">
        <v>0.1491109670780518</v>
      </c>
      <c r="H19" s="185"/>
    </row>
    <row r="20" spans="2:8" s="186" customFormat="1">
      <c r="B20" s="179">
        <v>7</v>
      </c>
      <c r="C20" s="183" t="s">
        <v>182</v>
      </c>
      <c r="D20" s="184">
        <v>34746</v>
      </c>
      <c r="E20" s="288">
        <v>0.22166304367681713</v>
      </c>
      <c r="F20" s="288">
        <v>0.11382352302109815</v>
      </c>
      <c r="G20" s="288">
        <v>0.17240934442172956</v>
      </c>
      <c r="H20" s="185"/>
    </row>
    <row r="21" spans="2:8">
      <c r="B21" s="179">
        <v>35</v>
      </c>
      <c r="C21" s="180" t="s">
        <v>67</v>
      </c>
      <c r="D21" s="181">
        <v>48166</v>
      </c>
      <c r="E21" s="287">
        <v>0.32232015797195779</v>
      </c>
      <c r="F21" s="287">
        <v>0.20671823349079763</v>
      </c>
      <c r="G21" s="287">
        <v>0.26419834348088422</v>
      </c>
      <c r="H21" s="172"/>
    </row>
    <row r="22" spans="2:8">
      <c r="B22" s="179">
        <v>38</v>
      </c>
      <c r="C22" s="180" t="s">
        <v>68</v>
      </c>
      <c r="D22" s="181">
        <v>50212</v>
      </c>
      <c r="E22" s="287">
        <v>0.35851057491808164</v>
      </c>
      <c r="F22" s="287">
        <v>0.24872368567437605</v>
      </c>
      <c r="G22" s="287">
        <v>0.30463825269224937</v>
      </c>
      <c r="H22" s="172"/>
    </row>
    <row r="23" spans="2:8" s="186" customFormat="1">
      <c r="B23" s="179"/>
      <c r="C23" s="183" t="s">
        <v>66</v>
      </c>
      <c r="D23" s="184">
        <v>98378</v>
      </c>
      <c r="E23" s="288">
        <v>0.33971840021996402</v>
      </c>
      <c r="F23" s="288">
        <v>0.22641082998180323</v>
      </c>
      <c r="G23" s="288">
        <v>0.28339983003730534</v>
      </c>
      <c r="H23" s="185"/>
    </row>
    <row r="24" spans="2:8" s="186" customFormat="1">
      <c r="B24" s="179">
        <v>39</v>
      </c>
      <c r="C24" s="183" t="s">
        <v>69</v>
      </c>
      <c r="D24" s="184">
        <v>24019</v>
      </c>
      <c r="E24" s="288">
        <v>0.22263478390019309</v>
      </c>
      <c r="F24" s="288">
        <v>0.1082736605987404</v>
      </c>
      <c r="G24" s="288">
        <v>0.16725158415152147</v>
      </c>
      <c r="H24" s="185"/>
    </row>
    <row r="25" spans="2:8">
      <c r="B25" s="179">
        <v>5</v>
      </c>
      <c r="C25" s="180" t="s">
        <v>71</v>
      </c>
      <c r="D25" s="181">
        <v>14145</v>
      </c>
      <c r="E25" s="287">
        <v>0.44857647318472743</v>
      </c>
      <c r="F25" s="287">
        <v>0.29108594657375148</v>
      </c>
      <c r="G25" s="287">
        <v>0.36467464164174485</v>
      </c>
      <c r="H25" s="172"/>
    </row>
    <row r="26" spans="2:8">
      <c r="B26" s="179">
        <v>9</v>
      </c>
      <c r="C26" s="180" t="s">
        <v>72</v>
      </c>
      <c r="D26" s="181">
        <v>17101</v>
      </c>
      <c r="E26" s="287">
        <v>0.25545116888791786</v>
      </c>
      <c r="F26" s="287">
        <v>0.11870172050561797</v>
      </c>
      <c r="G26" s="287">
        <v>0.18722765990058901</v>
      </c>
      <c r="H26" s="172"/>
    </row>
    <row r="27" spans="2:8">
      <c r="B27" s="179">
        <v>24</v>
      </c>
      <c r="C27" s="180" t="s">
        <v>73</v>
      </c>
      <c r="D27" s="181">
        <v>28910</v>
      </c>
      <c r="E27" s="287">
        <v>0.27039338638472571</v>
      </c>
      <c r="F27" s="287">
        <v>0.14096159168038219</v>
      </c>
      <c r="G27" s="287">
        <v>0.20682057188642397</v>
      </c>
      <c r="H27" s="172"/>
    </row>
    <row r="28" spans="2:8">
      <c r="B28" s="179">
        <v>34</v>
      </c>
      <c r="C28" s="180" t="s">
        <v>74</v>
      </c>
      <c r="D28" s="181">
        <v>10208</v>
      </c>
      <c r="E28" s="287">
        <v>0.31971001800223814</v>
      </c>
      <c r="F28" s="287">
        <v>0.16410973738832235</v>
      </c>
      <c r="G28" s="287">
        <v>0.2389792812829217</v>
      </c>
      <c r="H28" s="172"/>
    </row>
    <row r="29" spans="2:8">
      <c r="B29" s="179">
        <v>37</v>
      </c>
      <c r="C29" s="180" t="s">
        <v>75</v>
      </c>
      <c r="D29" s="181">
        <v>26063</v>
      </c>
      <c r="E29" s="287">
        <v>0.38410031347962381</v>
      </c>
      <c r="F29" s="287">
        <v>0.2616433353621424</v>
      </c>
      <c r="G29" s="287">
        <v>0.32196019814455656</v>
      </c>
      <c r="H29" s="172"/>
    </row>
    <row r="30" spans="2:8">
      <c r="B30" s="179">
        <v>40</v>
      </c>
      <c r="C30" s="180" t="s">
        <v>76</v>
      </c>
      <c r="D30" s="181">
        <v>9113</v>
      </c>
      <c r="E30" s="287">
        <v>0.35536204222831924</v>
      </c>
      <c r="F30" s="287">
        <v>0.18031662570726409</v>
      </c>
      <c r="G30" s="287">
        <v>0.26597203980970724</v>
      </c>
      <c r="H30" s="172"/>
    </row>
    <row r="31" spans="2:8">
      <c r="B31" s="179">
        <v>42</v>
      </c>
      <c r="C31" s="180" t="s">
        <v>77</v>
      </c>
      <c r="D31" s="181">
        <v>5310</v>
      </c>
      <c r="E31" s="287">
        <v>0.31212634960292673</v>
      </c>
      <c r="F31" s="287">
        <v>0.16207513416815741</v>
      </c>
      <c r="G31" s="287">
        <v>0.23719122705141377</v>
      </c>
      <c r="H31" s="172"/>
    </row>
    <row r="32" spans="2:8">
      <c r="B32" s="179">
        <v>47</v>
      </c>
      <c r="C32" s="180" t="s">
        <v>78</v>
      </c>
      <c r="D32" s="181">
        <v>23432</v>
      </c>
      <c r="E32" s="287">
        <v>0.27683990046366747</v>
      </c>
      <c r="F32" s="287">
        <v>0.12803085080742346</v>
      </c>
      <c r="G32" s="287">
        <v>0.19841820922316122</v>
      </c>
      <c r="H32" s="172"/>
    </row>
    <row r="33" spans="2:8">
      <c r="B33" s="179">
        <v>49</v>
      </c>
      <c r="C33" s="180" t="s">
        <v>79</v>
      </c>
      <c r="D33" s="181">
        <v>18676</v>
      </c>
      <c r="E33" s="287">
        <v>0.45413358646876079</v>
      </c>
      <c r="F33" s="287">
        <v>0.33139534883720928</v>
      </c>
      <c r="G33" s="287">
        <v>0.39094029975717992</v>
      </c>
      <c r="H33" s="172"/>
    </row>
    <row r="34" spans="2:8" s="186" customFormat="1">
      <c r="B34" s="179"/>
      <c r="C34" s="183" t="s">
        <v>70</v>
      </c>
      <c r="D34" s="184">
        <v>152958</v>
      </c>
      <c r="E34" s="288">
        <v>0.31867775808712673</v>
      </c>
      <c r="F34" s="288">
        <v>0.18037585210787097</v>
      </c>
      <c r="G34" s="288">
        <v>0.24827176504769588</v>
      </c>
      <c r="H34" s="185"/>
    </row>
    <row r="35" spans="2:8">
      <c r="B35" s="179">
        <v>2</v>
      </c>
      <c r="C35" s="180" t="s">
        <v>81</v>
      </c>
      <c r="D35" s="181">
        <v>26881</v>
      </c>
      <c r="E35" s="287">
        <v>0.44258170221481025</v>
      </c>
      <c r="F35" s="287">
        <v>0.3003603097130299</v>
      </c>
      <c r="G35" s="287">
        <v>0.36666575731121781</v>
      </c>
      <c r="H35" s="172"/>
    </row>
    <row r="36" spans="2:8">
      <c r="B36" s="179">
        <v>13</v>
      </c>
      <c r="C36" s="180" t="s">
        <v>82</v>
      </c>
      <c r="D36" s="181">
        <v>36350</v>
      </c>
      <c r="E36" s="287">
        <v>0.46167459351841611</v>
      </c>
      <c r="F36" s="287">
        <v>0.28046526796390914</v>
      </c>
      <c r="G36" s="287">
        <v>0.36205539895815697</v>
      </c>
      <c r="H36" s="172"/>
    </row>
    <row r="37" spans="2:8">
      <c r="B37" s="179">
        <v>16</v>
      </c>
      <c r="C37" s="180" t="s">
        <v>83</v>
      </c>
      <c r="D37" s="181">
        <v>18266</v>
      </c>
      <c r="E37" s="287">
        <v>0.48532510167083148</v>
      </c>
      <c r="F37" s="287">
        <v>0.34619684485114488</v>
      </c>
      <c r="G37" s="287">
        <v>0.40991921005385995</v>
      </c>
      <c r="H37" s="172"/>
    </row>
    <row r="38" spans="2:8">
      <c r="B38" s="179">
        <v>19</v>
      </c>
      <c r="C38" s="180" t="s">
        <v>84</v>
      </c>
      <c r="D38" s="181">
        <v>8835</v>
      </c>
      <c r="E38" s="287">
        <v>0.29301616945987125</v>
      </c>
      <c r="F38" s="287">
        <v>0.12458803122289679</v>
      </c>
      <c r="G38" s="287">
        <v>0.20353859976501487</v>
      </c>
      <c r="H38" s="172"/>
    </row>
    <row r="39" spans="2:8">
      <c r="B39" s="179">
        <v>45</v>
      </c>
      <c r="C39" s="180" t="s">
        <v>85</v>
      </c>
      <c r="D39" s="181">
        <v>38836</v>
      </c>
      <c r="E39" s="287">
        <v>0.43269391159299414</v>
      </c>
      <c r="F39" s="287">
        <v>0.23536025769593097</v>
      </c>
      <c r="G39" s="287">
        <v>0.32425752907680616</v>
      </c>
      <c r="H39" s="172"/>
    </row>
    <row r="40" spans="2:8" s="188" customFormat="1">
      <c r="B40" s="179"/>
      <c r="C40" s="183" t="s">
        <v>80</v>
      </c>
      <c r="D40" s="184">
        <v>129168</v>
      </c>
      <c r="E40" s="288">
        <v>0.43200551423073608</v>
      </c>
      <c r="F40" s="288">
        <v>0.26022415988271153</v>
      </c>
      <c r="G40" s="288">
        <v>0.33862633603095582</v>
      </c>
      <c r="H40" s="187"/>
    </row>
    <row r="41" spans="2:8">
      <c r="B41" s="179">
        <v>8</v>
      </c>
      <c r="C41" s="180" t="s">
        <v>87</v>
      </c>
      <c r="D41" s="181">
        <v>179552</v>
      </c>
      <c r="E41" s="287">
        <v>0.1829994234941654</v>
      </c>
      <c r="F41" s="287">
        <v>7.6130655004912881E-2</v>
      </c>
      <c r="G41" s="287">
        <v>0.13615369157797755</v>
      </c>
      <c r="H41" s="172"/>
    </row>
    <row r="42" spans="2:8">
      <c r="B42" s="179">
        <v>17</v>
      </c>
      <c r="C42" s="180" t="s">
        <v>183</v>
      </c>
      <c r="D42" s="181">
        <v>25735</v>
      </c>
      <c r="E42" s="287">
        <v>0.20492752332390729</v>
      </c>
      <c r="F42" s="287">
        <v>0.10136247320008299</v>
      </c>
      <c r="G42" s="287">
        <v>0.1587433766970768</v>
      </c>
      <c r="H42" s="172"/>
    </row>
    <row r="43" spans="2:8">
      <c r="B43" s="179">
        <v>25</v>
      </c>
      <c r="C43" s="180" t="s">
        <v>189</v>
      </c>
      <c r="D43" s="181">
        <v>20654</v>
      </c>
      <c r="E43" s="287">
        <v>0.26915905104772453</v>
      </c>
      <c r="F43" s="287">
        <v>0.13048240903818892</v>
      </c>
      <c r="G43" s="287">
        <v>0.20505743474678079</v>
      </c>
      <c r="H43" s="172"/>
    </row>
    <row r="44" spans="2:8">
      <c r="B44" s="179">
        <v>43</v>
      </c>
      <c r="C44" s="180" t="s">
        <v>88</v>
      </c>
      <c r="D44" s="181">
        <v>31416</v>
      </c>
      <c r="E44" s="287">
        <v>0.24113145046927265</v>
      </c>
      <c r="F44" s="287">
        <v>0.11011793617713315</v>
      </c>
      <c r="G44" s="287">
        <v>0.1791218377435301</v>
      </c>
      <c r="H44" s="172"/>
    </row>
    <row r="45" spans="2:8" s="188" customFormat="1">
      <c r="B45" s="179"/>
      <c r="C45" s="183" t="s">
        <v>86</v>
      </c>
      <c r="D45" s="184">
        <v>257357</v>
      </c>
      <c r="E45" s="288">
        <v>0.19528818371539139</v>
      </c>
      <c r="F45" s="288">
        <v>8.5331360521888971E-2</v>
      </c>
      <c r="G45" s="288">
        <v>0.14647740945512</v>
      </c>
      <c r="H45" s="187"/>
    </row>
    <row r="46" spans="2:8">
      <c r="B46" s="179">
        <v>3</v>
      </c>
      <c r="C46" s="180" t="s">
        <v>90</v>
      </c>
      <c r="D46" s="181">
        <v>90585</v>
      </c>
      <c r="E46" s="287">
        <v>0.33101695404788722</v>
      </c>
      <c r="F46" s="287">
        <v>0.21221067397819296</v>
      </c>
      <c r="G46" s="287">
        <v>0.27454409344531089</v>
      </c>
      <c r="H46" s="172"/>
    </row>
    <row r="47" spans="2:8">
      <c r="B47" s="179">
        <v>12</v>
      </c>
      <c r="C47" s="180" t="s">
        <v>91</v>
      </c>
      <c r="D47" s="181">
        <v>30950</v>
      </c>
      <c r="E47" s="287">
        <v>0.30060106234274531</v>
      </c>
      <c r="F47" s="287">
        <v>0.14897241368432673</v>
      </c>
      <c r="G47" s="287">
        <v>0.22935779816513763</v>
      </c>
      <c r="H47" s="172"/>
    </row>
    <row r="48" spans="2:8">
      <c r="B48" s="179">
        <v>46</v>
      </c>
      <c r="C48" s="180" t="s">
        <v>92</v>
      </c>
      <c r="D48" s="181">
        <v>130555</v>
      </c>
      <c r="E48" s="287">
        <v>0.30653510633927228</v>
      </c>
      <c r="F48" s="287">
        <v>0.15662323975929376</v>
      </c>
      <c r="G48" s="287">
        <v>0.23566565099353051</v>
      </c>
      <c r="H48" s="172"/>
    </row>
    <row r="49" spans="2:8" s="188" customFormat="1">
      <c r="B49" s="179"/>
      <c r="C49" s="183" t="s">
        <v>89</v>
      </c>
      <c r="D49" s="184">
        <v>252090</v>
      </c>
      <c r="E49" s="288">
        <v>0.31364033543305031</v>
      </c>
      <c r="F49" s="288">
        <v>0.17369904610196069</v>
      </c>
      <c r="G49" s="288">
        <v>0.24742043414635584</v>
      </c>
      <c r="H49" s="187"/>
    </row>
    <row r="50" spans="2:8">
      <c r="B50" s="179">
        <v>6</v>
      </c>
      <c r="C50" s="180" t="s">
        <v>94</v>
      </c>
      <c r="D50" s="181">
        <v>58399</v>
      </c>
      <c r="E50" s="287">
        <v>0.49576304249442094</v>
      </c>
      <c r="F50" s="287">
        <v>0.36818747407714641</v>
      </c>
      <c r="G50" s="287">
        <v>0.42811691310690642</v>
      </c>
      <c r="H50" s="172"/>
    </row>
    <row r="51" spans="2:8">
      <c r="B51" s="179">
        <v>10</v>
      </c>
      <c r="C51" s="180" t="s">
        <v>95</v>
      </c>
      <c r="D51" s="181">
        <v>37522</v>
      </c>
      <c r="E51" s="287">
        <v>0.45571802434262454</v>
      </c>
      <c r="F51" s="287">
        <v>0.32310308359081769</v>
      </c>
      <c r="G51" s="287">
        <v>0.38935757349355082</v>
      </c>
      <c r="H51" s="172"/>
    </row>
    <row r="52" spans="2:8" s="188" customFormat="1">
      <c r="B52" s="179"/>
      <c r="C52" s="183" t="s">
        <v>93</v>
      </c>
      <c r="D52" s="184">
        <v>95921</v>
      </c>
      <c r="E52" s="288">
        <v>0.47858320338605481</v>
      </c>
      <c r="F52" s="288">
        <v>0.35015304471892034</v>
      </c>
      <c r="G52" s="288">
        <v>0.41207072833343356</v>
      </c>
      <c r="H52" s="187"/>
    </row>
    <row r="53" spans="2:8">
      <c r="B53" s="179">
        <v>15</v>
      </c>
      <c r="C53" s="180" t="s">
        <v>184</v>
      </c>
      <c r="D53" s="181">
        <v>80719</v>
      </c>
      <c r="E53" s="287">
        <v>0.34488800287267368</v>
      </c>
      <c r="F53" s="287">
        <v>0.17844046514946138</v>
      </c>
      <c r="G53" s="287">
        <v>0.26755166641807121</v>
      </c>
      <c r="H53" s="172"/>
    </row>
    <row r="54" spans="2:8">
      <c r="B54" s="179">
        <v>27</v>
      </c>
      <c r="C54" s="180" t="s">
        <v>97</v>
      </c>
      <c r="D54" s="181">
        <v>35056</v>
      </c>
      <c r="E54" s="287">
        <v>0.34608448030374939</v>
      </c>
      <c r="F54" s="287">
        <v>0.25946924954720846</v>
      </c>
      <c r="G54" s="287">
        <v>0.30749258810939772</v>
      </c>
      <c r="H54" s="172"/>
    </row>
    <row r="55" spans="2:8">
      <c r="B55" s="179">
        <v>32</v>
      </c>
      <c r="C55" s="180" t="s">
        <v>185</v>
      </c>
      <c r="D55" s="181">
        <v>36843</v>
      </c>
      <c r="E55" s="287">
        <v>0.40751702193177541</v>
      </c>
      <c r="F55" s="287">
        <v>0.27066012637179915</v>
      </c>
      <c r="G55" s="287">
        <v>0.34572940712797701</v>
      </c>
      <c r="H55" s="172"/>
    </row>
    <row r="56" spans="2:8">
      <c r="B56" s="179">
        <v>36</v>
      </c>
      <c r="C56" s="180" t="s">
        <v>98</v>
      </c>
      <c r="D56" s="181">
        <v>61786</v>
      </c>
      <c r="E56" s="287">
        <v>0.33159460077785402</v>
      </c>
      <c r="F56" s="287">
        <v>0.16029565019397665</v>
      </c>
      <c r="G56" s="287">
        <v>0.25185982333206969</v>
      </c>
      <c r="H56" s="172"/>
    </row>
    <row r="57" spans="2:8" s="188" customFormat="1">
      <c r="B57" s="179"/>
      <c r="C57" s="183" t="s">
        <v>96</v>
      </c>
      <c r="D57" s="184">
        <v>214404</v>
      </c>
      <c r="E57" s="288">
        <v>0.34969926336419543</v>
      </c>
      <c r="F57" s="288">
        <v>0.19678600039063937</v>
      </c>
      <c r="G57" s="288">
        <v>0.27932244725672434</v>
      </c>
      <c r="H57" s="187"/>
    </row>
    <row r="58" spans="2:8" s="188" customFormat="1">
      <c r="B58" s="179">
        <v>28</v>
      </c>
      <c r="C58" s="183" t="s">
        <v>99</v>
      </c>
      <c r="D58" s="184">
        <v>175129</v>
      </c>
      <c r="E58" s="288">
        <v>0.20093646727395151</v>
      </c>
      <c r="F58" s="288">
        <v>8.0637899154130485E-2</v>
      </c>
      <c r="G58" s="288">
        <v>0.14497865830438655</v>
      </c>
      <c r="H58" s="187"/>
    </row>
    <row r="59" spans="2:8" s="188" customFormat="1">
      <c r="B59" s="179">
        <v>30</v>
      </c>
      <c r="C59" s="183" t="s">
        <v>100</v>
      </c>
      <c r="D59" s="184">
        <v>70630</v>
      </c>
      <c r="E59" s="288">
        <v>0.35154966765423762</v>
      </c>
      <c r="F59" s="288">
        <v>0.20019997419687782</v>
      </c>
      <c r="G59" s="288">
        <v>0.2777406390826655</v>
      </c>
      <c r="H59" s="187"/>
    </row>
    <row r="60" spans="2:8" s="188" customFormat="1">
      <c r="B60" s="179">
        <v>31</v>
      </c>
      <c r="C60" s="183" t="s">
        <v>101</v>
      </c>
      <c r="D60" s="184">
        <v>21979</v>
      </c>
      <c r="E60" s="288">
        <v>0.22616952939533586</v>
      </c>
      <c r="F60" s="288">
        <v>8.3354954020006339E-2</v>
      </c>
      <c r="G60" s="288">
        <v>0.15589270008795075</v>
      </c>
      <c r="H60" s="187"/>
    </row>
    <row r="61" spans="2:8">
      <c r="B61" s="179">
        <v>1</v>
      </c>
      <c r="C61" s="180" t="s">
        <v>186</v>
      </c>
      <c r="D61" s="181">
        <v>8199</v>
      </c>
      <c r="E61" s="287">
        <v>0.15211614173228347</v>
      </c>
      <c r="F61" s="287">
        <v>5.0848312199057152E-2</v>
      </c>
      <c r="G61" s="287">
        <v>0.10209570772161829</v>
      </c>
      <c r="H61" s="172"/>
    </row>
    <row r="62" spans="2:8">
      <c r="B62" s="179">
        <v>20</v>
      </c>
      <c r="C62" s="180" t="s">
        <v>187</v>
      </c>
      <c r="D62" s="181">
        <v>18436</v>
      </c>
      <c r="E62" s="287">
        <v>0.13959348720002343</v>
      </c>
      <c r="F62" s="287">
        <v>4.5953048936005055E-2</v>
      </c>
      <c r="G62" s="287">
        <v>9.5740592640292471E-2</v>
      </c>
      <c r="H62" s="172"/>
    </row>
    <row r="63" spans="2:8">
      <c r="B63" s="179">
        <v>48</v>
      </c>
      <c r="C63" s="180" t="s">
        <v>188</v>
      </c>
      <c r="D63" s="181">
        <v>32840</v>
      </c>
      <c r="E63" s="287">
        <v>0.16166330058759323</v>
      </c>
      <c r="F63" s="287">
        <v>5.6813800741628638E-2</v>
      </c>
      <c r="G63" s="287">
        <v>0.11107465745779738</v>
      </c>
      <c r="H63" s="172"/>
    </row>
    <row r="64" spans="2:8" s="188" customFormat="1">
      <c r="B64" s="179">
        <v>16</v>
      </c>
      <c r="C64" s="183" t="s">
        <v>164</v>
      </c>
      <c r="D64" s="184">
        <v>59475</v>
      </c>
      <c r="E64" s="288">
        <v>0.15271941085061821</v>
      </c>
      <c r="F64" s="288">
        <v>5.2351333003064167E-2</v>
      </c>
      <c r="G64" s="288">
        <v>0.10461262985334004</v>
      </c>
      <c r="H64" s="187"/>
    </row>
    <row r="65" spans="2:9" s="188" customFormat="1">
      <c r="B65" s="179">
        <v>26</v>
      </c>
      <c r="C65" s="183" t="s">
        <v>160</v>
      </c>
      <c r="D65" s="184">
        <v>15054</v>
      </c>
      <c r="E65" s="288">
        <v>0.2775552467369683</v>
      </c>
      <c r="F65" s="288">
        <v>0.13940036081440968</v>
      </c>
      <c r="G65" s="288">
        <v>0.21019268360793075</v>
      </c>
      <c r="H65" s="187"/>
    </row>
    <row r="66" spans="2:9">
      <c r="B66" s="179">
        <v>51</v>
      </c>
      <c r="C66" s="180" t="s">
        <v>104</v>
      </c>
      <c r="D66" s="181">
        <v>2086</v>
      </c>
      <c r="E66" s="287">
        <v>0.28829416884247172</v>
      </c>
      <c r="F66" s="287">
        <v>0.17776220509226817</v>
      </c>
      <c r="G66" s="287">
        <v>0.23498929818632422</v>
      </c>
      <c r="H66" s="172"/>
    </row>
    <row r="67" spans="2:9">
      <c r="B67" s="179">
        <v>52</v>
      </c>
      <c r="C67" s="180" t="s">
        <v>105</v>
      </c>
      <c r="D67" s="181">
        <v>2266</v>
      </c>
      <c r="E67" s="287">
        <v>0.31486611265004616</v>
      </c>
      <c r="F67" s="287">
        <v>0.22398808045691582</v>
      </c>
      <c r="G67" s="287">
        <v>0.2710850580212944</v>
      </c>
      <c r="H67" s="172"/>
    </row>
    <row r="68" spans="2:9" ht="18.600000000000001" customHeight="1">
      <c r="B68" s="402"/>
      <c r="C68" s="403" t="s">
        <v>45</v>
      </c>
      <c r="D68" s="404">
        <f>'Pensiones - mínimos'!$C$14</f>
        <v>2199266</v>
      </c>
      <c r="E68" s="405">
        <f>'Pensiones - mínimos'!E14</f>
        <v>0.28100000000000003</v>
      </c>
      <c r="F68" s="405">
        <f>'Pensiones - mínimos'!F14</f>
        <v>0.156</v>
      </c>
      <c r="G68" s="405">
        <f>'Pensiones - mínimos'!G14</f>
        <v>0.221</v>
      </c>
    </row>
    <row r="69" spans="2:9">
      <c r="C69" s="190"/>
      <c r="D69" s="217"/>
      <c r="E69" s="223"/>
      <c r="F69" s="218"/>
      <c r="G69" s="213"/>
      <c r="H69" s="218"/>
      <c r="I69" s="213"/>
    </row>
    <row r="70" spans="2:9">
      <c r="F70" s="258"/>
      <c r="G70" s="258"/>
      <c r="H70" s="172"/>
      <c r="I70" s="172"/>
    </row>
    <row r="71" spans="2:9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40" activePane="bottomLeft" state="frozen"/>
      <selection pane="bottomLeft" activeCell="M73" sqref="M7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91" t="s">
        <v>198</v>
      </c>
      <c r="C2" s="591"/>
      <c r="D2" s="591"/>
      <c r="E2" s="591"/>
      <c r="F2" s="591"/>
      <c r="G2" s="591"/>
      <c r="H2" s="591"/>
      <c r="I2" s="591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7"/>
      <c r="B5" s="595" t="s">
        <v>226</v>
      </c>
      <c r="C5" s="596"/>
      <c r="D5" s="596"/>
      <c r="E5" s="596"/>
      <c r="F5" s="596"/>
      <c r="G5" s="596"/>
      <c r="H5" s="596"/>
      <c r="I5" s="597"/>
    </row>
    <row r="6" spans="1:226" ht="2.4500000000000002" customHeight="1">
      <c r="A6" s="318"/>
      <c r="B6" s="598"/>
      <c r="C6" s="599"/>
      <c r="D6" s="599"/>
      <c r="E6" s="599"/>
      <c r="F6" s="599"/>
      <c r="G6" s="599"/>
      <c r="H6" s="599"/>
      <c r="I6" s="600"/>
    </row>
    <row r="7" spans="1:226" ht="52.5" customHeight="1">
      <c r="A7" s="318"/>
      <c r="B7" s="323" t="s">
        <v>166</v>
      </c>
      <c r="C7" s="324" t="s">
        <v>47</v>
      </c>
      <c r="D7" s="323" t="s">
        <v>192</v>
      </c>
      <c r="E7" s="325" t="s">
        <v>193</v>
      </c>
      <c r="F7" s="323" t="s">
        <v>194</v>
      </c>
      <c r="G7" s="323" t="s">
        <v>195</v>
      </c>
      <c r="H7" s="323" t="s">
        <v>196</v>
      </c>
      <c r="I7" s="323" t="s">
        <v>197</v>
      </c>
    </row>
    <row r="8" spans="1:226" ht="6.75" customHeight="1">
      <c r="B8" s="439"/>
      <c r="C8" s="440"/>
      <c r="D8" s="440"/>
      <c r="E8" s="441"/>
      <c r="F8" s="440"/>
      <c r="G8" s="440"/>
      <c r="H8" s="440"/>
      <c r="I8" s="440"/>
    </row>
    <row r="9" spans="1:226" s="148" customFormat="1" ht="18" customHeight="1">
      <c r="A9" s="12"/>
      <c r="B9" s="145"/>
      <c r="C9" s="146" t="s">
        <v>52</v>
      </c>
      <c r="D9" s="147">
        <v>51133</v>
      </c>
      <c r="E9" s="147">
        <v>68.266710440622177</v>
      </c>
      <c r="F9" s="147">
        <v>7631</v>
      </c>
      <c r="G9" s="147">
        <v>21979</v>
      </c>
      <c r="H9" s="147">
        <v>12940</v>
      </c>
      <c r="I9" s="147">
        <v>8583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3543</v>
      </c>
      <c r="E10" s="150">
        <v>69.915080440304834</v>
      </c>
      <c r="F10" s="150">
        <v>440</v>
      </c>
      <c r="G10" s="150">
        <v>1502</v>
      </c>
      <c r="H10" s="150">
        <v>965</v>
      </c>
      <c r="I10" s="150">
        <v>636</v>
      </c>
    </row>
    <row r="11" spans="1:226" s="152" customFormat="1" ht="18" customHeight="1">
      <c r="B11" s="145">
        <v>11</v>
      </c>
      <c r="C11" s="149" t="s">
        <v>54</v>
      </c>
      <c r="D11" s="150">
        <v>6022</v>
      </c>
      <c r="E11" s="150">
        <v>69.210365327133843</v>
      </c>
      <c r="F11" s="150">
        <v>1000</v>
      </c>
      <c r="G11" s="150">
        <v>2340</v>
      </c>
      <c r="H11" s="150">
        <v>1472</v>
      </c>
      <c r="I11" s="150">
        <v>1210</v>
      </c>
    </row>
    <row r="12" spans="1:226" s="152" customFormat="1" ht="18" customHeight="1">
      <c r="B12" s="145">
        <v>14</v>
      </c>
      <c r="C12" s="149" t="s">
        <v>55</v>
      </c>
      <c r="D12" s="150">
        <v>5988</v>
      </c>
      <c r="E12" s="150">
        <v>68.111831997327982</v>
      </c>
      <c r="F12" s="150">
        <v>849</v>
      </c>
      <c r="G12" s="150">
        <v>2618</v>
      </c>
      <c r="H12" s="150">
        <v>1567</v>
      </c>
      <c r="I12" s="150">
        <v>954</v>
      </c>
    </row>
    <row r="13" spans="1:226" s="152" customFormat="1" ht="18" customHeight="1">
      <c r="B13" s="145">
        <v>18</v>
      </c>
      <c r="C13" s="149" t="s">
        <v>56</v>
      </c>
      <c r="D13" s="150">
        <v>6394</v>
      </c>
      <c r="E13" s="150">
        <v>68.348279637159834</v>
      </c>
      <c r="F13" s="150">
        <v>952</v>
      </c>
      <c r="G13" s="150">
        <v>2677</v>
      </c>
      <c r="H13" s="150">
        <v>1641</v>
      </c>
      <c r="I13" s="150">
        <v>1124</v>
      </c>
    </row>
    <row r="14" spans="1:226" s="152" customFormat="1" ht="18" customHeight="1">
      <c r="B14" s="145">
        <v>21</v>
      </c>
      <c r="C14" s="149" t="s">
        <v>57</v>
      </c>
      <c r="D14" s="150">
        <v>3390</v>
      </c>
      <c r="E14" s="150">
        <v>66.95316519174041</v>
      </c>
      <c r="F14" s="150">
        <v>513</v>
      </c>
      <c r="G14" s="150">
        <v>1490</v>
      </c>
      <c r="H14" s="150">
        <v>899</v>
      </c>
      <c r="I14" s="150">
        <v>488</v>
      </c>
    </row>
    <row r="15" spans="1:226" s="152" customFormat="1" ht="18" customHeight="1">
      <c r="B15" s="145">
        <v>23</v>
      </c>
      <c r="C15" s="149" t="s">
        <v>58</v>
      </c>
      <c r="D15" s="150">
        <v>4844</v>
      </c>
      <c r="E15" s="150">
        <v>69.875992981007414</v>
      </c>
      <c r="F15" s="150">
        <v>607</v>
      </c>
      <c r="G15" s="150">
        <v>2082</v>
      </c>
      <c r="H15" s="150">
        <v>1277</v>
      </c>
      <c r="I15" s="150">
        <v>878</v>
      </c>
    </row>
    <row r="16" spans="1:226" s="152" customFormat="1" ht="18" customHeight="1">
      <c r="B16" s="145">
        <v>29</v>
      </c>
      <c r="C16" s="149" t="s">
        <v>59</v>
      </c>
      <c r="D16" s="150">
        <v>8566</v>
      </c>
      <c r="E16" s="150">
        <v>66.315200793836098</v>
      </c>
      <c r="F16" s="150">
        <v>1390</v>
      </c>
      <c r="G16" s="150">
        <v>3785</v>
      </c>
      <c r="H16" s="150">
        <v>2072</v>
      </c>
      <c r="I16" s="150">
        <v>1319</v>
      </c>
    </row>
    <row r="17" spans="1:428" s="152" customFormat="1" ht="18" customHeight="1">
      <c r="B17" s="145">
        <v>41</v>
      </c>
      <c r="C17" s="149" t="s">
        <v>60</v>
      </c>
      <c r="D17" s="150">
        <v>12386</v>
      </c>
      <c r="E17" s="150">
        <v>67.403767156466984</v>
      </c>
      <c r="F17" s="150">
        <v>1880</v>
      </c>
      <c r="G17" s="150">
        <v>5485</v>
      </c>
      <c r="H17" s="150">
        <v>3047</v>
      </c>
      <c r="I17" s="150">
        <v>1974</v>
      </c>
    </row>
    <row r="18" spans="1:428" s="153" customFormat="1" ht="18" customHeight="1">
      <c r="A18" s="12"/>
      <c r="B18" s="145"/>
      <c r="C18" s="146" t="s">
        <v>61</v>
      </c>
      <c r="D18" s="147">
        <v>10206</v>
      </c>
      <c r="E18" s="147">
        <v>58.225481337925231</v>
      </c>
      <c r="F18" s="147">
        <v>2468</v>
      </c>
      <c r="G18" s="147">
        <v>5326</v>
      </c>
      <c r="H18" s="147">
        <v>1666</v>
      </c>
      <c r="I18" s="147">
        <v>746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1823</v>
      </c>
      <c r="E19" s="150">
        <v>57.970680197476682</v>
      </c>
      <c r="F19" s="150">
        <v>419</v>
      </c>
      <c r="G19" s="150">
        <v>963</v>
      </c>
      <c r="H19" s="150">
        <v>296</v>
      </c>
      <c r="I19" s="150">
        <v>145</v>
      </c>
    </row>
    <row r="20" spans="1:428" s="152" customFormat="1" ht="18" customHeight="1">
      <c r="B20" s="145">
        <v>40</v>
      </c>
      <c r="C20" s="149" t="s">
        <v>63</v>
      </c>
      <c r="D20" s="150">
        <v>1104</v>
      </c>
      <c r="E20" s="150">
        <v>59.622862318840582</v>
      </c>
      <c r="F20" s="150">
        <v>230</v>
      </c>
      <c r="G20" s="150">
        <v>581</v>
      </c>
      <c r="H20" s="150">
        <v>208</v>
      </c>
      <c r="I20" s="150">
        <v>85</v>
      </c>
    </row>
    <row r="21" spans="1:428" s="152" customFormat="1" ht="18" customHeight="1">
      <c r="B21" s="145">
        <v>50</v>
      </c>
      <c r="C21" s="152" t="s">
        <v>64</v>
      </c>
      <c r="D21" s="154">
        <v>7279</v>
      </c>
      <c r="E21" s="154">
        <v>57.082901497458437</v>
      </c>
      <c r="F21" s="154">
        <v>1819</v>
      </c>
      <c r="G21" s="154">
        <v>3782</v>
      </c>
      <c r="H21" s="154">
        <v>1162</v>
      </c>
      <c r="I21" s="154">
        <v>516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8224</v>
      </c>
      <c r="E22" s="147">
        <v>54.996673151750976</v>
      </c>
      <c r="F22" s="147">
        <v>2673</v>
      </c>
      <c r="G22" s="147">
        <v>3684</v>
      </c>
      <c r="H22" s="147">
        <v>1245</v>
      </c>
      <c r="I22" s="147">
        <v>622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5834</v>
      </c>
      <c r="E23" s="147">
        <v>60.079444634898863</v>
      </c>
      <c r="F23" s="147">
        <v>1285</v>
      </c>
      <c r="G23" s="147">
        <v>2880</v>
      </c>
      <c r="H23" s="147">
        <v>1129</v>
      </c>
      <c r="I23" s="147">
        <v>540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10489</v>
      </c>
      <c r="E24" s="147">
        <v>65.566041699570945</v>
      </c>
      <c r="F24" s="147">
        <v>2154</v>
      </c>
      <c r="G24" s="147">
        <v>4276</v>
      </c>
      <c r="H24" s="147">
        <v>2287</v>
      </c>
      <c r="I24" s="147">
        <v>1772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5217</v>
      </c>
      <c r="E25" s="150">
        <v>66.533703277745829</v>
      </c>
      <c r="F25" s="150">
        <v>1077</v>
      </c>
      <c r="G25" s="150">
        <v>2022</v>
      </c>
      <c r="H25" s="150">
        <v>1143</v>
      </c>
      <c r="I25" s="150">
        <v>975</v>
      </c>
    </row>
    <row r="26" spans="1:428" s="152" customFormat="1" ht="18" customHeight="1">
      <c r="B26" s="145">
        <v>38</v>
      </c>
      <c r="C26" s="149" t="s">
        <v>68</v>
      </c>
      <c r="D26" s="150">
        <v>5272</v>
      </c>
      <c r="E26" s="150">
        <v>64.598380121396062</v>
      </c>
      <c r="F26" s="150">
        <v>1077</v>
      </c>
      <c r="G26" s="150">
        <v>2254</v>
      </c>
      <c r="H26" s="150">
        <v>1144</v>
      </c>
      <c r="I26" s="150">
        <v>797</v>
      </c>
    </row>
    <row r="27" spans="1:428" s="152" customFormat="1" ht="18" customHeight="1">
      <c r="B27" s="145">
        <v>39</v>
      </c>
      <c r="C27" s="146" t="s">
        <v>69</v>
      </c>
      <c r="D27" s="147">
        <v>4196</v>
      </c>
      <c r="E27" s="147">
        <v>59.939792659675888</v>
      </c>
      <c r="F27" s="147">
        <v>1067</v>
      </c>
      <c r="G27" s="147">
        <v>1885</v>
      </c>
      <c r="H27" s="147">
        <v>793</v>
      </c>
      <c r="I27" s="147">
        <v>451</v>
      </c>
    </row>
    <row r="28" spans="1:428" s="148" customFormat="1" ht="18" customHeight="1">
      <c r="A28" s="12"/>
      <c r="B28" s="145"/>
      <c r="C28" s="146" t="s">
        <v>70</v>
      </c>
      <c r="D28" s="147">
        <v>19234</v>
      </c>
      <c r="E28" s="147">
        <v>62.806771470349673</v>
      </c>
      <c r="F28" s="147">
        <v>4154</v>
      </c>
      <c r="G28" s="147">
        <v>8879</v>
      </c>
      <c r="H28" s="147">
        <v>3767</v>
      </c>
      <c r="I28" s="147">
        <v>2434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1218</v>
      </c>
      <c r="E29" s="150">
        <v>64.228727422003274</v>
      </c>
      <c r="F29" s="150">
        <v>226</v>
      </c>
      <c r="G29" s="150">
        <v>540</v>
      </c>
      <c r="H29" s="150">
        <v>297</v>
      </c>
      <c r="I29" s="150">
        <v>155</v>
      </c>
    </row>
    <row r="30" spans="1:428" s="152" customFormat="1" ht="18" customHeight="1">
      <c r="B30" s="145">
        <v>9</v>
      </c>
      <c r="C30" s="149" t="s">
        <v>72</v>
      </c>
      <c r="D30" s="150">
        <v>2844</v>
      </c>
      <c r="E30" s="150">
        <v>62.612605485232066</v>
      </c>
      <c r="F30" s="150">
        <v>559</v>
      </c>
      <c r="G30" s="150">
        <v>1382</v>
      </c>
      <c r="H30" s="150">
        <v>525</v>
      </c>
      <c r="I30" s="150">
        <v>378</v>
      </c>
    </row>
    <row r="31" spans="1:428" s="152" customFormat="1" ht="18" customHeight="1">
      <c r="B31" s="145">
        <v>24</v>
      </c>
      <c r="C31" s="149" t="s">
        <v>73</v>
      </c>
      <c r="D31" s="150">
        <v>3995</v>
      </c>
      <c r="E31" s="150">
        <v>59.757834793491874</v>
      </c>
      <c r="F31" s="150">
        <v>1023</v>
      </c>
      <c r="G31" s="150">
        <v>1776</v>
      </c>
      <c r="H31" s="150">
        <v>730</v>
      </c>
      <c r="I31" s="150">
        <v>466</v>
      </c>
    </row>
    <row r="32" spans="1:428" s="152" customFormat="1" ht="18" customHeight="1">
      <c r="B32" s="145">
        <v>34</v>
      </c>
      <c r="C32" s="152" t="s">
        <v>74</v>
      </c>
      <c r="D32" s="154">
        <v>1391</v>
      </c>
      <c r="E32" s="154">
        <v>63.134198418404026</v>
      </c>
      <c r="F32" s="154">
        <v>299</v>
      </c>
      <c r="G32" s="154">
        <v>618</v>
      </c>
      <c r="H32" s="154">
        <v>283</v>
      </c>
      <c r="I32" s="154">
        <v>191</v>
      </c>
    </row>
    <row r="33" spans="1:226" s="152" customFormat="1" ht="18" customHeight="1">
      <c r="B33" s="145">
        <v>37</v>
      </c>
      <c r="C33" s="152" t="s">
        <v>75</v>
      </c>
      <c r="D33" s="154">
        <v>2593</v>
      </c>
      <c r="E33" s="154">
        <v>62.032672580023139</v>
      </c>
      <c r="F33" s="154">
        <v>580</v>
      </c>
      <c r="G33" s="154">
        <v>1175</v>
      </c>
      <c r="H33" s="154">
        <v>499</v>
      </c>
      <c r="I33" s="154">
        <v>339</v>
      </c>
    </row>
    <row r="34" spans="1:226" s="152" customFormat="1" ht="18" customHeight="1">
      <c r="B34" s="145">
        <v>40</v>
      </c>
      <c r="C34" s="149" t="s">
        <v>76</v>
      </c>
      <c r="D34" s="150">
        <v>1221</v>
      </c>
      <c r="E34" s="150">
        <v>65.885749385749392</v>
      </c>
      <c r="F34" s="150">
        <v>176</v>
      </c>
      <c r="G34" s="150">
        <v>579</v>
      </c>
      <c r="H34" s="150">
        <v>288</v>
      </c>
      <c r="I34" s="150">
        <v>178</v>
      </c>
    </row>
    <row r="35" spans="1:226" s="152" customFormat="1" ht="18" customHeight="1">
      <c r="B35" s="145">
        <v>42</v>
      </c>
      <c r="C35" s="149" t="s">
        <v>77</v>
      </c>
      <c r="D35" s="150">
        <v>729</v>
      </c>
      <c r="E35" s="150">
        <v>64.24245541838134</v>
      </c>
      <c r="F35" s="150">
        <v>123</v>
      </c>
      <c r="G35" s="150">
        <v>355</v>
      </c>
      <c r="H35" s="150">
        <v>157</v>
      </c>
      <c r="I35" s="150">
        <v>94</v>
      </c>
    </row>
    <row r="36" spans="1:226" s="152" customFormat="1" ht="18" customHeight="1">
      <c r="B36" s="145">
        <v>47</v>
      </c>
      <c r="C36" s="149" t="s">
        <v>78</v>
      </c>
      <c r="D36" s="150">
        <v>3776</v>
      </c>
      <c r="E36" s="150">
        <v>61.109112817796607</v>
      </c>
      <c r="F36" s="150">
        <v>844</v>
      </c>
      <c r="G36" s="150">
        <v>1801</v>
      </c>
      <c r="H36" s="150">
        <v>700</v>
      </c>
      <c r="I36" s="150">
        <v>431</v>
      </c>
    </row>
    <row r="37" spans="1:226" s="152" customFormat="1" ht="18" customHeight="1">
      <c r="B37" s="145">
        <v>49</v>
      </c>
      <c r="C37" s="149" t="s">
        <v>79</v>
      </c>
      <c r="D37" s="150">
        <v>1467</v>
      </c>
      <c r="E37" s="150">
        <v>62.257586912065442</v>
      </c>
      <c r="F37" s="150">
        <v>324</v>
      </c>
      <c r="G37" s="150">
        <v>653</v>
      </c>
      <c r="H37" s="150">
        <v>288</v>
      </c>
      <c r="I37" s="150">
        <v>202</v>
      </c>
    </row>
    <row r="38" spans="1:226" s="148" customFormat="1" ht="18" customHeight="1">
      <c r="A38" s="12"/>
      <c r="B38" s="145"/>
      <c r="C38" s="146" t="s">
        <v>80</v>
      </c>
      <c r="D38" s="147">
        <v>11736</v>
      </c>
      <c r="E38" s="147">
        <v>66.334332991027424</v>
      </c>
      <c r="F38" s="147">
        <v>1855</v>
      </c>
      <c r="G38" s="147">
        <v>5208</v>
      </c>
      <c r="H38" s="147">
        <v>2910</v>
      </c>
      <c r="I38" s="147">
        <v>1763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2561</v>
      </c>
      <c r="E39" s="150">
        <v>66.680163998438104</v>
      </c>
      <c r="F39" s="150">
        <v>420</v>
      </c>
      <c r="G39" s="150">
        <v>1098</v>
      </c>
      <c r="H39" s="150">
        <v>632</v>
      </c>
      <c r="I39" s="150">
        <v>411</v>
      </c>
    </row>
    <row r="40" spans="1:226" s="152" customFormat="1" ht="18" customHeight="1">
      <c r="B40" s="145">
        <v>13</v>
      </c>
      <c r="C40" s="149" t="s">
        <v>82</v>
      </c>
      <c r="D40" s="150">
        <v>2874</v>
      </c>
      <c r="E40" s="150">
        <v>68.40735560194851</v>
      </c>
      <c r="F40" s="150">
        <v>441</v>
      </c>
      <c r="G40" s="150">
        <v>1202</v>
      </c>
      <c r="H40" s="150">
        <v>729</v>
      </c>
      <c r="I40" s="150">
        <v>502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1423</v>
      </c>
      <c r="E41" s="150">
        <v>66.808531271960646</v>
      </c>
      <c r="F41" s="150">
        <v>199</v>
      </c>
      <c r="G41" s="150">
        <v>665</v>
      </c>
      <c r="H41" s="150">
        <v>356</v>
      </c>
      <c r="I41" s="150">
        <v>203</v>
      </c>
    </row>
    <row r="42" spans="1:226" s="152" customFormat="1" ht="18" customHeight="1">
      <c r="B42" s="145">
        <v>19</v>
      </c>
      <c r="C42" s="152" t="s">
        <v>84</v>
      </c>
      <c r="D42" s="154">
        <v>1286</v>
      </c>
      <c r="E42" s="154">
        <v>63.883888024883362</v>
      </c>
      <c r="F42" s="154">
        <v>228</v>
      </c>
      <c r="G42" s="154">
        <v>615</v>
      </c>
      <c r="H42" s="154">
        <v>284</v>
      </c>
      <c r="I42" s="154">
        <v>159</v>
      </c>
    </row>
    <row r="43" spans="1:226" s="152" customFormat="1" ht="18" customHeight="1">
      <c r="B43" s="145">
        <v>45</v>
      </c>
      <c r="C43" s="149" t="s">
        <v>85</v>
      </c>
      <c r="D43" s="150">
        <v>3592</v>
      </c>
      <c r="E43" s="150">
        <v>65.891726057906467</v>
      </c>
      <c r="F43" s="150">
        <v>567</v>
      </c>
      <c r="G43" s="150">
        <v>1628</v>
      </c>
      <c r="H43" s="150">
        <v>909</v>
      </c>
      <c r="I43" s="150">
        <v>488</v>
      </c>
    </row>
    <row r="44" spans="1:226" s="148" customFormat="1" ht="18" customHeight="1">
      <c r="A44" s="12"/>
      <c r="B44" s="145"/>
      <c r="C44" s="146" t="s">
        <v>86</v>
      </c>
      <c r="D44" s="147">
        <v>48848</v>
      </c>
      <c r="E44" s="147">
        <v>58.502488407311084</v>
      </c>
      <c r="F44" s="147">
        <v>11287</v>
      </c>
      <c r="G44" s="147">
        <v>25268</v>
      </c>
      <c r="H44" s="147">
        <v>8456</v>
      </c>
      <c r="I44" s="147">
        <v>3837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35869</v>
      </c>
      <c r="E45" s="154">
        <v>58.424578326688788</v>
      </c>
      <c r="F45" s="154">
        <v>8292</v>
      </c>
      <c r="G45" s="154">
        <v>18675</v>
      </c>
      <c r="H45" s="154">
        <v>6118</v>
      </c>
      <c r="I45" s="154">
        <v>2784</v>
      </c>
    </row>
    <row r="46" spans="1:226" s="152" customFormat="1" ht="18" customHeight="1">
      <c r="B46" s="145">
        <v>17</v>
      </c>
      <c r="C46" s="152" t="s">
        <v>183</v>
      </c>
      <c r="D46" s="154">
        <v>4228</v>
      </c>
      <c r="E46" s="154">
        <v>58.068176442762535</v>
      </c>
      <c r="F46" s="154">
        <v>1054</v>
      </c>
      <c r="G46" s="154">
        <v>2083</v>
      </c>
      <c r="H46" s="154">
        <v>743</v>
      </c>
      <c r="I46" s="154">
        <v>348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3194</v>
      </c>
      <c r="E47" s="150">
        <v>58.112028804007515</v>
      </c>
      <c r="F47" s="150">
        <v>766</v>
      </c>
      <c r="G47" s="150">
        <v>1616</v>
      </c>
      <c r="H47" s="150">
        <v>556</v>
      </c>
      <c r="I47" s="150">
        <v>256</v>
      </c>
      <c r="L47" s="411"/>
    </row>
    <row r="48" spans="1:226" s="152" customFormat="1" ht="18" customHeight="1">
      <c r="B48" s="145">
        <v>43</v>
      </c>
      <c r="C48" s="152" t="s">
        <v>88</v>
      </c>
      <c r="D48" s="154">
        <v>5557</v>
      </c>
      <c r="E48" s="154">
        <v>59.405170055785504</v>
      </c>
      <c r="F48" s="154">
        <v>1175</v>
      </c>
      <c r="G48" s="154">
        <v>2894</v>
      </c>
      <c r="H48" s="154">
        <v>1039</v>
      </c>
      <c r="I48" s="154">
        <v>449</v>
      </c>
    </row>
    <row r="49" spans="1:226" s="148" customFormat="1" ht="18" customHeight="1">
      <c r="A49" s="12"/>
      <c r="B49" s="145"/>
      <c r="C49" s="146" t="s">
        <v>89</v>
      </c>
      <c r="D49" s="147">
        <v>32438</v>
      </c>
      <c r="E49" s="147">
        <v>60.300720600267056</v>
      </c>
      <c r="F49" s="147">
        <v>6592</v>
      </c>
      <c r="G49" s="147">
        <v>16328</v>
      </c>
      <c r="H49" s="147">
        <v>6366</v>
      </c>
      <c r="I49" s="147">
        <v>3152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10985</v>
      </c>
      <c r="E50" s="154">
        <v>62.625788802913064</v>
      </c>
      <c r="F50" s="154">
        <v>2053</v>
      </c>
      <c r="G50" s="154">
        <v>5219</v>
      </c>
      <c r="H50" s="154">
        <v>2415</v>
      </c>
      <c r="I50" s="154">
        <v>1298</v>
      </c>
    </row>
    <row r="51" spans="1:226" s="152" customFormat="1" ht="18" customHeight="1">
      <c r="B51" s="145">
        <v>12</v>
      </c>
      <c r="C51" s="152" t="s">
        <v>91</v>
      </c>
      <c r="D51" s="154">
        <v>4303</v>
      </c>
      <c r="E51" s="154">
        <v>58.509082035788978</v>
      </c>
      <c r="F51" s="154">
        <v>886</v>
      </c>
      <c r="G51" s="154">
        <v>2336</v>
      </c>
      <c r="H51" s="154">
        <v>759</v>
      </c>
      <c r="I51" s="154">
        <v>322</v>
      </c>
    </row>
    <row r="52" spans="1:226" s="152" customFormat="1" ht="18" customHeight="1">
      <c r="B52" s="145">
        <v>46</v>
      </c>
      <c r="C52" s="152" t="s">
        <v>92</v>
      </c>
      <c r="D52" s="154">
        <v>17150</v>
      </c>
      <c r="E52" s="154">
        <v>59.767290962099125</v>
      </c>
      <c r="F52" s="154">
        <v>3653</v>
      </c>
      <c r="G52" s="154">
        <v>8773</v>
      </c>
      <c r="H52" s="154">
        <v>3192</v>
      </c>
      <c r="I52" s="154">
        <v>1532</v>
      </c>
    </row>
    <row r="53" spans="1:226" s="148" customFormat="1" ht="18" customHeight="1">
      <c r="A53" s="12"/>
      <c r="B53" s="145"/>
      <c r="C53" s="146" t="s">
        <v>93</v>
      </c>
      <c r="D53" s="147">
        <v>7915</v>
      </c>
      <c r="E53" s="147">
        <v>66.445166962481366</v>
      </c>
      <c r="F53" s="147">
        <v>1278</v>
      </c>
      <c r="G53" s="147">
        <v>3513</v>
      </c>
      <c r="H53" s="147">
        <v>1877</v>
      </c>
      <c r="I53" s="147">
        <v>1247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4686</v>
      </c>
      <c r="E54" s="154">
        <v>67.068999146393523</v>
      </c>
      <c r="F54" s="154">
        <v>758</v>
      </c>
      <c r="G54" s="154">
        <v>2032</v>
      </c>
      <c r="H54" s="154">
        <v>1141</v>
      </c>
      <c r="I54" s="154">
        <v>755</v>
      </c>
    </row>
    <row r="55" spans="1:226" s="152" customFormat="1" ht="18" customHeight="1">
      <c r="B55" s="145">
        <v>10</v>
      </c>
      <c r="C55" s="149" t="s">
        <v>95</v>
      </c>
      <c r="D55" s="150">
        <v>3229</v>
      </c>
      <c r="E55" s="150">
        <v>65.821334778569209</v>
      </c>
      <c r="F55" s="150">
        <v>520</v>
      </c>
      <c r="G55" s="150">
        <v>1481</v>
      </c>
      <c r="H55" s="150">
        <v>736</v>
      </c>
      <c r="I55" s="150">
        <v>492</v>
      </c>
    </row>
    <row r="56" spans="1:226" s="148" customFormat="1" ht="18" customHeight="1">
      <c r="A56" s="12"/>
      <c r="B56" s="145"/>
      <c r="C56" s="146" t="s">
        <v>96</v>
      </c>
      <c r="D56" s="147">
        <v>23128</v>
      </c>
      <c r="E56" s="147">
        <v>55.037138288107563</v>
      </c>
      <c r="F56" s="147">
        <v>6957</v>
      </c>
      <c r="G56" s="147">
        <v>10260</v>
      </c>
      <c r="H56" s="147">
        <v>3937</v>
      </c>
      <c r="I56" s="147">
        <v>1974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8199</v>
      </c>
      <c r="E57" s="158">
        <v>54.774067569215767</v>
      </c>
      <c r="F57" s="158">
        <v>2560</v>
      </c>
      <c r="G57" s="158">
        <v>3664</v>
      </c>
      <c r="H57" s="158">
        <v>1313</v>
      </c>
      <c r="I57" s="158">
        <v>662</v>
      </c>
    </row>
    <row r="58" spans="1:226" s="152" customFormat="1" ht="18" customHeight="1">
      <c r="B58" s="145">
        <v>27</v>
      </c>
      <c r="C58" s="157" t="s">
        <v>97</v>
      </c>
      <c r="D58" s="158">
        <v>3447</v>
      </c>
      <c r="E58" s="158">
        <v>53.731604293588617</v>
      </c>
      <c r="F58" s="158">
        <v>1236</v>
      </c>
      <c r="G58" s="158">
        <v>1442</v>
      </c>
      <c r="H58" s="158">
        <v>508</v>
      </c>
      <c r="I58" s="158">
        <v>261</v>
      </c>
    </row>
    <row r="59" spans="1:226" s="152" customFormat="1" ht="18" customHeight="1">
      <c r="B59" s="159">
        <v>32</v>
      </c>
      <c r="C59" s="157" t="s">
        <v>185</v>
      </c>
      <c r="D59" s="158">
        <v>3193</v>
      </c>
      <c r="E59" s="158">
        <v>52.936796116504858</v>
      </c>
      <c r="F59" s="158">
        <v>1055</v>
      </c>
      <c r="G59" s="158">
        <v>1442</v>
      </c>
      <c r="H59" s="158">
        <v>465</v>
      </c>
      <c r="I59" s="158">
        <v>231</v>
      </c>
    </row>
    <row r="60" spans="1:226" s="152" customFormat="1" ht="18" customHeight="1">
      <c r="B60" s="159">
        <v>36</v>
      </c>
      <c r="C60" s="161" t="s">
        <v>98</v>
      </c>
      <c r="D60" s="158">
        <v>8289</v>
      </c>
      <c r="E60" s="158">
        <v>58.706085173121004</v>
      </c>
      <c r="F60" s="158">
        <v>2106</v>
      </c>
      <c r="G60" s="158">
        <v>3712</v>
      </c>
      <c r="H60" s="158">
        <v>1651</v>
      </c>
      <c r="I60" s="158">
        <v>820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35463</v>
      </c>
      <c r="E61" s="163">
        <v>60.649594788934948</v>
      </c>
      <c r="F61" s="163">
        <v>7490</v>
      </c>
      <c r="G61" s="163">
        <v>17684</v>
      </c>
      <c r="H61" s="163">
        <v>6934</v>
      </c>
      <c r="I61" s="163">
        <v>3355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8445</v>
      </c>
      <c r="E62" s="163">
        <v>68.562678507992885</v>
      </c>
      <c r="F62" s="163">
        <v>1237</v>
      </c>
      <c r="G62" s="163">
        <v>3537</v>
      </c>
      <c r="H62" s="163">
        <v>2203</v>
      </c>
      <c r="I62" s="163">
        <v>1468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4446</v>
      </c>
      <c r="E63" s="163">
        <v>60.720872694556903</v>
      </c>
      <c r="F63" s="163">
        <v>996</v>
      </c>
      <c r="G63" s="163">
        <v>2133</v>
      </c>
      <c r="H63" s="163">
        <v>800</v>
      </c>
      <c r="I63" s="163">
        <v>517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18004</v>
      </c>
      <c r="E64" s="147">
        <v>57.875033249335296</v>
      </c>
      <c r="F64" s="147">
        <v>4632</v>
      </c>
      <c r="G64" s="147">
        <v>9019</v>
      </c>
      <c r="H64" s="147">
        <v>2886</v>
      </c>
      <c r="I64" s="147">
        <v>1467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2476</v>
      </c>
      <c r="E65" s="150">
        <v>57.773743941841687</v>
      </c>
      <c r="F65" s="150">
        <v>633</v>
      </c>
      <c r="G65" s="150">
        <v>1245</v>
      </c>
      <c r="H65" s="150">
        <v>396</v>
      </c>
      <c r="I65" s="150">
        <v>202</v>
      </c>
    </row>
    <row r="66" spans="1:226" s="152" customFormat="1" ht="18" customHeight="1">
      <c r="B66" s="145">
        <v>20</v>
      </c>
      <c r="C66" s="164" t="s">
        <v>187</v>
      </c>
      <c r="D66" s="150">
        <v>5646</v>
      </c>
      <c r="E66" s="150">
        <v>59.015384342897633</v>
      </c>
      <c r="F66" s="150">
        <v>1272</v>
      </c>
      <c r="G66" s="150">
        <v>2929</v>
      </c>
      <c r="H66" s="150">
        <v>951</v>
      </c>
      <c r="I66" s="150">
        <v>494</v>
      </c>
    </row>
    <row r="67" spans="1:226" s="152" customFormat="1" ht="18" customHeight="1">
      <c r="B67" s="145">
        <v>48</v>
      </c>
      <c r="C67" s="164" t="s">
        <v>188</v>
      </c>
      <c r="D67" s="150">
        <v>9882</v>
      </c>
      <c r="E67" s="150">
        <v>56.835971463266553</v>
      </c>
      <c r="F67" s="150">
        <v>2727</v>
      </c>
      <c r="G67" s="150">
        <v>4845</v>
      </c>
      <c r="H67" s="150">
        <v>1539</v>
      </c>
      <c r="I67" s="150">
        <v>771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2335</v>
      </c>
      <c r="E68" s="147">
        <v>58.076269807280511</v>
      </c>
      <c r="F68" s="147">
        <v>568</v>
      </c>
      <c r="G68" s="147">
        <v>1163</v>
      </c>
      <c r="H68" s="147">
        <v>420</v>
      </c>
      <c r="I68" s="147">
        <v>184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335</v>
      </c>
      <c r="E69" s="150">
        <v>69.707462686567169</v>
      </c>
      <c r="F69" s="150">
        <v>52</v>
      </c>
      <c r="G69" s="150">
        <v>130</v>
      </c>
      <c r="H69" s="150">
        <v>87</v>
      </c>
      <c r="I69" s="150">
        <v>66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167</v>
      </c>
      <c r="E70" s="150">
        <v>71.857125748502995</v>
      </c>
      <c r="F70" s="150">
        <v>25</v>
      </c>
      <c r="G70" s="150">
        <v>57</v>
      </c>
      <c r="H70" s="150">
        <v>50</v>
      </c>
      <c r="I70" s="150">
        <v>35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7" t="s">
        <v>45</v>
      </c>
      <c r="D71" s="395">
        <v>302576</v>
      </c>
      <c r="E71" s="396">
        <v>61.564928844323425</v>
      </c>
      <c r="F71" s="395">
        <v>64401</v>
      </c>
      <c r="G71" s="395">
        <v>143209</v>
      </c>
      <c r="H71" s="395">
        <v>60753</v>
      </c>
      <c r="I71" s="395">
        <v>34213</v>
      </c>
      <c r="L71" s="471"/>
      <c r="M71" s="305"/>
      <c r="N71" s="305"/>
      <c r="O71" s="305"/>
    </row>
    <row r="72" spans="1:226" ht="18" customHeight="1">
      <c r="B72" s="165"/>
      <c r="D72" s="124"/>
      <c r="E72" s="166"/>
      <c r="F72" s="166"/>
      <c r="G72" s="167"/>
      <c r="H72" s="166"/>
      <c r="I72" s="166"/>
      <c r="L72" s="303"/>
      <c r="M72" s="303"/>
      <c r="N72" s="303"/>
      <c r="O72" s="303"/>
    </row>
    <row r="73" spans="1:226" ht="18" customHeight="1">
      <c r="B73" s="326"/>
      <c r="C73" s="327"/>
      <c r="D73" s="328"/>
      <c r="E73" s="329"/>
      <c r="F73" s="327"/>
      <c r="G73" s="330"/>
      <c r="H73" s="166"/>
      <c r="I73" s="166"/>
      <c r="L73" s="303"/>
      <c r="M73" s="303"/>
      <c r="N73" s="303"/>
      <c r="O73" s="303"/>
    </row>
    <row r="74" spans="1:226" ht="18" customHeight="1">
      <c r="B74" s="326"/>
      <c r="C74" s="579" t="s">
        <v>199</v>
      </c>
      <c r="D74" s="442" t="s">
        <v>4</v>
      </c>
      <c r="E74" s="442" t="s">
        <v>3</v>
      </c>
      <c r="F74" s="442" t="s">
        <v>200</v>
      </c>
      <c r="G74" s="327"/>
      <c r="I74" s="166"/>
    </row>
    <row r="75" spans="1:226" ht="18" customHeight="1">
      <c r="B75" s="331"/>
      <c r="C75" s="579"/>
      <c r="D75" s="399">
        <v>281955</v>
      </c>
      <c r="E75" s="399">
        <v>20621</v>
      </c>
      <c r="F75" s="399">
        <f>SUM(D75:E75)</f>
        <v>302576</v>
      </c>
      <c r="G75" s="327"/>
    </row>
    <row r="76" spans="1:226" ht="18" customHeight="1">
      <c r="B76" s="331"/>
      <c r="C76" s="456"/>
      <c r="D76" s="457"/>
      <c r="E76" s="456"/>
      <c r="F76" s="456"/>
      <c r="G76" s="327"/>
    </row>
    <row r="77" spans="1:226" ht="18" customHeight="1">
      <c r="B77" s="454"/>
      <c r="C77" s="303"/>
      <c r="D77" s="305"/>
      <c r="E77" s="458"/>
      <c r="F77" s="303"/>
      <c r="G77" s="455"/>
    </row>
    <row r="78" spans="1:226" ht="18" customHeight="1">
      <c r="B78" s="136"/>
      <c r="C78" s="303"/>
      <c r="D78" s="305"/>
      <c r="E78" s="305"/>
      <c r="F78" s="305"/>
      <c r="G78" s="303"/>
    </row>
    <row r="79" spans="1:226" ht="18" customHeight="1">
      <c r="B79" s="136"/>
      <c r="C79" s="303"/>
      <c r="D79" s="305"/>
      <c r="E79" s="305"/>
      <c r="F79" s="305"/>
      <c r="G79" s="303"/>
      <c r="H79" s="303"/>
    </row>
    <row r="80" spans="1:226" ht="18" customHeight="1">
      <c r="B80" s="136"/>
      <c r="C80" s="303"/>
      <c r="D80" s="307"/>
      <c r="E80" s="303"/>
      <c r="F80" s="303"/>
      <c r="G80" s="303"/>
      <c r="H80" s="303"/>
    </row>
    <row r="81" spans="1:428" ht="18" customHeight="1">
      <c r="B81" s="136"/>
      <c r="C81" s="303"/>
      <c r="D81" s="307"/>
      <c r="E81" s="305"/>
      <c r="F81" s="305"/>
      <c r="G81" s="303"/>
      <c r="H81" s="303"/>
    </row>
    <row r="82" spans="1:428" ht="18" customHeight="1">
      <c r="B82" s="306"/>
      <c r="C82" s="303"/>
      <c r="D82" s="307"/>
      <c r="E82" s="303"/>
      <c r="F82" s="303"/>
      <c r="G82" s="303"/>
      <c r="H82" s="303"/>
      <c r="I82" s="303"/>
    </row>
    <row r="83" spans="1:428" ht="18" customHeight="1">
      <c r="B83" s="306"/>
      <c r="C83" s="303"/>
      <c r="D83" s="307"/>
      <c r="E83" s="303"/>
      <c r="F83" s="303"/>
      <c r="G83" s="303"/>
      <c r="H83" s="303"/>
      <c r="I83" s="303"/>
    </row>
    <row r="84" spans="1:428" ht="18" customHeight="1">
      <c r="B84" s="306"/>
      <c r="C84" s="593"/>
      <c r="D84" s="593"/>
      <c r="E84" s="593"/>
      <c r="F84" s="593"/>
      <c r="G84" s="593"/>
      <c r="H84" s="593"/>
      <c r="I84" s="303"/>
    </row>
    <row r="85" spans="1:428" ht="18" customHeight="1">
      <c r="B85" s="306"/>
      <c r="C85" s="593"/>
      <c r="D85" s="593"/>
      <c r="E85" s="593"/>
      <c r="F85" s="304"/>
      <c r="G85" s="304"/>
      <c r="H85" s="304"/>
      <c r="I85" s="303"/>
    </row>
    <row r="86" spans="1:428" ht="18" customHeight="1">
      <c r="B86" s="306"/>
      <c r="C86" s="594"/>
      <c r="D86" s="594"/>
      <c r="E86" s="594"/>
      <c r="F86" s="308"/>
      <c r="G86" s="308"/>
      <c r="H86" s="308"/>
      <c r="I86" s="303"/>
    </row>
    <row r="87" spans="1:428" ht="18" customHeight="1">
      <c r="B87" s="306"/>
      <c r="C87" s="594"/>
      <c r="D87" s="594"/>
      <c r="E87" s="594"/>
      <c r="F87" s="308"/>
      <c r="G87" s="308"/>
      <c r="H87" s="308"/>
      <c r="I87" s="303"/>
    </row>
    <row r="88" spans="1:428" ht="18" customHeight="1">
      <c r="B88" s="306"/>
      <c r="C88" s="594"/>
      <c r="D88" s="594"/>
      <c r="E88" s="594"/>
      <c r="F88" s="308"/>
      <c r="G88" s="308"/>
      <c r="H88" s="308"/>
      <c r="I88" s="303"/>
    </row>
    <row r="89" spans="1:428" s="112" customFormat="1">
      <c r="A89" s="143"/>
      <c r="B89" s="306"/>
      <c r="C89" s="594"/>
      <c r="D89" s="594"/>
      <c r="E89" s="594"/>
      <c r="F89" s="308"/>
      <c r="G89" s="308"/>
      <c r="H89" s="308"/>
      <c r="I89" s="30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6"/>
      <c r="C90" s="594"/>
      <c r="D90" s="594"/>
      <c r="E90" s="594"/>
      <c r="F90" s="308"/>
      <c r="G90" s="308"/>
      <c r="H90" s="308"/>
      <c r="I90" s="30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6"/>
      <c r="C91" s="592"/>
      <c r="D91" s="592"/>
      <c r="E91" s="592"/>
      <c r="F91" s="305"/>
      <c r="G91" s="305"/>
      <c r="H91" s="305"/>
      <c r="I91" s="30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6"/>
      <c r="C92" s="303"/>
      <c r="D92" s="307"/>
      <c r="E92" s="303"/>
      <c r="F92" s="303"/>
      <c r="G92" s="303"/>
      <c r="H92" s="303"/>
      <c r="I92" s="30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6"/>
      <c r="C93" s="303"/>
      <c r="D93" s="307"/>
      <c r="E93" s="303"/>
      <c r="F93" s="303"/>
      <c r="G93" s="303"/>
      <c r="H93" s="303"/>
      <c r="I93" s="30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>
    <pageSetUpPr fitToPage="1"/>
  </sheetPr>
  <dimension ref="A1:AB97"/>
  <sheetViews>
    <sheetView showGridLines="0" showRowColHeaders="0" showZeros="0" showOutlineSymbols="0" zoomScaleNormal="100" workbookViewId="0">
      <selection activeCell="X27" sqref="X27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5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12"/>
    <col min="21" max="16384" width="11.5703125" style="33"/>
  </cols>
  <sheetData>
    <row r="1" spans="2:28" ht="51.75" customHeight="1">
      <c r="B1" s="499" t="s">
        <v>227</v>
      </c>
      <c r="C1" s="30"/>
      <c r="D1" s="30"/>
      <c r="E1" s="30"/>
      <c r="F1" s="490"/>
      <c r="G1" s="30"/>
      <c r="H1" s="31"/>
      <c r="I1" s="30"/>
      <c r="P1" s="478" t="s">
        <v>177</v>
      </c>
    </row>
    <row r="2" spans="2:28" ht="46.5" customHeight="1">
      <c r="B2" s="35"/>
      <c r="C2" s="35"/>
      <c r="D2" s="35"/>
      <c r="E2" s="35"/>
      <c r="F2" s="491"/>
      <c r="G2" s="35"/>
      <c r="H2" s="35"/>
      <c r="I2" s="35"/>
      <c r="S2" s="528"/>
      <c r="T2" s="528"/>
      <c r="U2" s="529"/>
      <c r="V2" s="529"/>
      <c r="W2" s="529"/>
      <c r="X2" s="529"/>
      <c r="Y2" s="529"/>
    </row>
    <row r="3" spans="2:28" ht="27.95" customHeight="1">
      <c r="B3" s="505" t="s">
        <v>210</v>
      </c>
      <c r="C3" s="505"/>
      <c r="D3" s="506"/>
      <c r="E3" s="507" t="s">
        <v>211</v>
      </c>
      <c r="F3" s="535"/>
      <c r="G3" s="507" t="s">
        <v>203</v>
      </c>
      <c r="H3" s="535"/>
      <c r="I3" s="507" t="s">
        <v>204</v>
      </c>
      <c r="K3" s="603"/>
      <c r="S3" s="528"/>
      <c r="T3" s="528"/>
      <c r="U3" s="529"/>
      <c r="V3" s="529"/>
      <c r="W3" s="529"/>
      <c r="X3" s="529"/>
      <c r="Y3" s="529"/>
    </row>
    <row r="4" spans="2:28" ht="18.95" customHeight="1">
      <c r="B4" s="479" t="s">
        <v>205</v>
      </c>
      <c r="C4" s="422"/>
      <c r="D4" s="423"/>
      <c r="E4" s="476">
        <v>9015379</v>
      </c>
      <c r="F4" s="539">
        <f>-(I4/E4-1)</f>
        <v>0.49209800275728843</v>
      </c>
      <c r="G4" s="476">
        <v>4436407</v>
      </c>
      <c r="H4" s="539">
        <f>-(G4/$E$4-1)</f>
        <v>0.50790676687025582</v>
      </c>
      <c r="I4" s="476">
        <v>4578929</v>
      </c>
      <c r="J4" s="42"/>
      <c r="K4" s="604"/>
      <c r="L4" s="521">
        <f>H4/E4</f>
        <v>5.6337816399094905E-8</v>
      </c>
      <c r="M4" s="513"/>
      <c r="N4" s="513"/>
      <c r="O4" s="513"/>
      <c r="P4" s="522"/>
      <c r="Q4" s="513"/>
      <c r="R4" s="513"/>
      <c r="S4" s="530"/>
      <c r="T4" s="530"/>
      <c r="U4" s="531"/>
      <c r="V4" s="531"/>
      <c r="W4" s="531"/>
      <c r="X4" s="530"/>
      <c r="Y4" s="530"/>
      <c r="Z4" s="266"/>
      <c r="AA4" s="266"/>
      <c r="AB4" s="267"/>
    </row>
    <row r="5" spans="2:28" ht="18.95" customHeight="1">
      <c r="B5" s="472" t="s">
        <v>162</v>
      </c>
      <c r="C5" s="422"/>
      <c r="D5" s="423"/>
      <c r="E5" s="423">
        <v>9948815</v>
      </c>
      <c r="F5" s="536"/>
      <c r="G5" s="423">
        <v>5211700</v>
      </c>
      <c r="H5" s="537"/>
      <c r="I5" s="423">
        <v>4737070</v>
      </c>
      <c r="J5" s="42"/>
      <c r="K5" s="605"/>
      <c r="L5" s="266"/>
      <c r="M5" s="266"/>
      <c r="N5" s="266"/>
      <c r="O5" s="266"/>
      <c r="P5" s="267"/>
      <c r="Q5" s="266"/>
      <c r="R5" s="266"/>
      <c r="S5" s="530"/>
      <c r="T5" s="530"/>
      <c r="U5" s="531"/>
      <c r="V5" s="532"/>
      <c r="W5" s="530"/>
      <c r="X5" s="530"/>
      <c r="Y5" s="530"/>
      <c r="Z5" s="266"/>
      <c r="AA5" s="266"/>
      <c r="AB5" s="267"/>
    </row>
    <row r="6" spans="2:28" ht="18.95" customHeight="1">
      <c r="B6" s="472" t="s">
        <v>206</v>
      </c>
      <c r="C6" s="422"/>
      <c r="D6" s="423"/>
      <c r="E6" s="477">
        <v>1.1000000000000001</v>
      </c>
      <c r="F6" s="536"/>
      <c r="G6" s="477">
        <v>1.17</v>
      </c>
      <c r="H6" s="538"/>
      <c r="I6" s="477">
        <v>1.03</v>
      </c>
      <c r="J6" s="42"/>
      <c r="K6" s="605"/>
      <c r="L6" s="266"/>
      <c r="M6" s="266"/>
      <c r="N6" s="266"/>
      <c r="O6" s="266"/>
      <c r="P6" s="267"/>
      <c r="Q6" s="266"/>
      <c r="R6" s="266"/>
      <c r="S6" s="530"/>
      <c r="T6" s="530"/>
      <c r="U6" s="530"/>
      <c r="V6" s="532"/>
      <c r="W6" s="530"/>
      <c r="X6" s="530"/>
      <c r="Y6" s="530"/>
      <c r="Z6" s="266"/>
      <c r="AA6" s="266"/>
      <c r="AB6" s="267"/>
    </row>
    <row r="7" spans="2:28" ht="7.5" customHeight="1">
      <c r="B7" s="542"/>
      <c r="C7" s="542"/>
      <c r="D7" s="474"/>
      <c r="E7" s="518"/>
      <c r="F7" s="480"/>
      <c r="G7" s="474"/>
      <c r="H7" s="473"/>
      <c r="I7" s="474"/>
      <c r="K7" s="603"/>
      <c r="S7" s="528"/>
      <c r="T7" s="528"/>
      <c r="U7" s="529"/>
      <c r="V7" s="529"/>
      <c r="W7" s="529"/>
      <c r="X7" s="529"/>
      <c r="Y7" s="529"/>
    </row>
    <row r="8" spans="2:28" ht="7.5" customHeight="1">
      <c r="B8" s="473"/>
      <c r="C8" s="473"/>
      <c r="D8" s="474"/>
      <c r="E8" s="518"/>
      <c r="F8" s="480"/>
      <c r="G8" s="474"/>
      <c r="H8" s="473"/>
      <c r="I8" s="474"/>
      <c r="K8" s="603"/>
      <c r="S8" s="528"/>
      <c r="T8" s="528"/>
      <c r="U8" s="529"/>
      <c r="V8" s="529"/>
      <c r="W8" s="529"/>
      <c r="X8" s="529"/>
      <c r="Y8" s="529"/>
    </row>
    <row r="9" spans="2:28" ht="7.5" customHeight="1">
      <c r="B9" s="473"/>
      <c r="C9" s="473"/>
      <c r="D9" s="474"/>
      <c r="E9" s="518"/>
      <c r="F9" s="480"/>
      <c r="G9" s="474"/>
      <c r="H9" s="473"/>
      <c r="I9" s="474"/>
      <c r="S9" s="528"/>
      <c r="T9" s="528"/>
      <c r="U9" s="529"/>
      <c r="V9" s="529"/>
      <c r="W9" s="529"/>
      <c r="X9" s="529"/>
      <c r="Y9" s="529"/>
    </row>
    <row r="10" spans="2:28" ht="7.5" customHeight="1">
      <c r="B10" s="473"/>
      <c r="C10" s="473"/>
      <c r="D10" s="474"/>
      <c r="E10" s="518"/>
      <c r="F10" s="480"/>
      <c r="G10" s="474"/>
      <c r="H10" s="473"/>
      <c r="I10" s="474"/>
      <c r="S10" s="528"/>
      <c r="T10" s="528"/>
      <c r="U10" s="529"/>
      <c r="V10" s="529"/>
      <c r="W10" s="529"/>
      <c r="X10" s="529"/>
      <c r="Y10" s="529"/>
    </row>
    <row r="11" spans="2:28" ht="7.5" customHeight="1">
      <c r="B11" s="473"/>
      <c r="C11" s="473"/>
      <c r="D11" s="474"/>
      <c r="E11" s="518"/>
      <c r="F11" s="480"/>
      <c r="G11" s="474"/>
      <c r="H11" s="473"/>
      <c r="I11" s="474"/>
      <c r="S11" s="528"/>
      <c r="T11" s="528"/>
      <c r="U11" s="529"/>
      <c r="V11" s="529"/>
      <c r="W11" s="529"/>
      <c r="X11" s="529"/>
      <c r="Y11" s="529"/>
    </row>
    <row r="12" spans="2:28" ht="7.5" customHeight="1">
      <c r="B12" s="473"/>
      <c r="C12" s="473"/>
      <c r="D12" s="474"/>
      <c r="E12" s="518"/>
      <c r="F12" s="480"/>
      <c r="G12" s="474"/>
      <c r="H12" s="473"/>
      <c r="I12" s="474"/>
      <c r="S12" s="528"/>
      <c r="T12" s="528"/>
      <c r="U12" s="529"/>
      <c r="V12" s="529"/>
      <c r="W12" s="529"/>
      <c r="X12" s="529"/>
      <c r="Y12" s="529"/>
    </row>
    <row r="13" spans="2:28" ht="7.5" customHeight="1">
      <c r="B13" s="473"/>
      <c r="C13" s="473"/>
      <c r="D13" s="474"/>
      <c r="E13" s="518"/>
      <c r="F13" s="480"/>
      <c r="G13" s="474"/>
      <c r="H13" s="473"/>
      <c r="I13" s="474"/>
      <c r="S13" s="528"/>
      <c r="T13" s="528"/>
      <c r="U13" s="529"/>
      <c r="V13" s="529"/>
      <c r="W13" s="529"/>
      <c r="X13" s="529"/>
      <c r="Y13" s="529"/>
    </row>
    <row r="14" spans="2:28" ht="7.5" customHeight="1">
      <c r="B14" s="473"/>
      <c r="C14" s="473"/>
      <c r="D14" s="474"/>
      <c r="E14" s="518"/>
      <c r="F14" s="480"/>
      <c r="G14" s="474"/>
      <c r="H14" s="473"/>
      <c r="I14" s="474"/>
      <c r="S14" s="528"/>
      <c r="T14" s="528"/>
      <c r="U14" s="529"/>
      <c r="V14" s="529"/>
      <c r="W14" s="529"/>
      <c r="X14" s="529"/>
      <c r="Y14" s="529"/>
    </row>
    <row r="15" spans="2:28" ht="7.5" customHeight="1">
      <c r="B15" s="473"/>
      <c r="C15" s="473"/>
      <c r="D15" s="474"/>
      <c r="E15" s="518"/>
      <c r="F15" s="480"/>
      <c r="G15" s="474"/>
      <c r="H15" s="473"/>
      <c r="I15" s="474"/>
      <c r="S15" s="528"/>
      <c r="T15" s="528"/>
      <c r="U15" s="529"/>
      <c r="V15" s="529"/>
      <c r="W15" s="529"/>
      <c r="X15" s="529"/>
      <c r="Y15" s="529"/>
    </row>
    <row r="16" spans="2:28" ht="7.5" customHeight="1">
      <c r="B16" s="473"/>
      <c r="C16" s="473"/>
      <c r="D16" s="452"/>
      <c r="E16" s="452"/>
      <c r="F16" s="480"/>
      <c r="G16" s="452"/>
      <c r="H16" s="480"/>
      <c r="I16" s="452"/>
      <c r="S16" s="528"/>
      <c r="T16" s="528"/>
      <c r="U16" s="529"/>
      <c r="V16" s="529"/>
      <c r="W16" s="529"/>
      <c r="X16" s="529"/>
      <c r="Y16" s="529"/>
    </row>
    <row r="17" spans="1:28" s="481" customFormat="1" ht="18.75" customHeight="1">
      <c r="B17" s="509" t="s">
        <v>212</v>
      </c>
      <c r="C17" s="505"/>
      <c r="D17" s="506"/>
      <c r="E17" s="507" t="s">
        <v>211</v>
      </c>
      <c r="F17" s="508"/>
      <c r="G17" s="507" t="s">
        <v>203</v>
      </c>
      <c r="H17" s="508"/>
      <c r="I17" s="507" t="s">
        <v>204</v>
      </c>
      <c r="J17" s="484"/>
      <c r="K17" s="484"/>
      <c r="L17" s="488"/>
      <c r="M17" s="488"/>
      <c r="N17" s="488"/>
      <c r="O17" s="488"/>
      <c r="P17" s="489"/>
      <c r="Q17" s="488"/>
      <c r="R17" s="488"/>
      <c r="S17" s="533"/>
      <c r="T17" s="533"/>
      <c r="U17" s="533"/>
      <c r="V17" s="534"/>
      <c r="W17" s="533"/>
      <c r="X17" s="533"/>
      <c r="Y17" s="533"/>
      <c r="Z17" s="488"/>
      <c r="AA17" s="488"/>
      <c r="AB17" s="489"/>
    </row>
    <row r="18" spans="1:28" ht="6.75" customHeight="1">
      <c r="B18" s="29"/>
      <c r="C18" s="30"/>
      <c r="D18" s="467"/>
      <c r="E18" s="467"/>
      <c r="F18" s="492"/>
      <c r="G18" s="467"/>
      <c r="H18" s="468"/>
      <c r="I18" s="467"/>
      <c r="S18" s="528"/>
      <c r="T18" s="528"/>
      <c r="U18" s="529"/>
      <c r="V18" s="529"/>
      <c r="W18" s="529"/>
      <c r="X18" s="529"/>
      <c r="Y18" s="529"/>
    </row>
    <row r="19" spans="1:28" s="34" customFormat="1" ht="20.100000000000001" customHeight="1">
      <c r="A19" s="427"/>
      <c r="B19" s="33" t="s">
        <v>49</v>
      </c>
      <c r="C19" s="37"/>
      <c r="D19" s="39"/>
      <c r="E19" s="39">
        <v>6135715</v>
      </c>
      <c r="F19" s="480"/>
      <c r="G19" s="39">
        <v>2401084</v>
      </c>
      <c r="H19" s="473"/>
      <c r="I19" s="39">
        <v>3734601</v>
      </c>
      <c r="J19" s="33"/>
      <c r="K19" s="45"/>
      <c r="S19" s="528"/>
      <c r="T19" s="528"/>
      <c r="U19" s="528"/>
      <c r="V19" s="528"/>
      <c r="W19" s="528"/>
      <c r="X19" s="528"/>
      <c r="Y19" s="528"/>
    </row>
    <row r="20" spans="1:28" s="34" customFormat="1" ht="20.100000000000001" customHeight="1">
      <c r="B20" s="33" t="s">
        <v>50</v>
      </c>
      <c r="C20" s="37"/>
      <c r="D20" s="39"/>
      <c r="E20" s="39">
        <v>1563608</v>
      </c>
      <c r="F20" s="480"/>
      <c r="G20" s="39">
        <v>1500595</v>
      </c>
      <c r="H20" s="473"/>
      <c r="I20" s="39">
        <v>63004</v>
      </c>
      <c r="J20" s="33"/>
      <c r="K20" s="45"/>
      <c r="S20" s="528"/>
      <c r="T20" s="528"/>
      <c r="U20" s="528"/>
      <c r="V20" s="528"/>
      <c r="W20" s="528"/>
      <c r="X20" s="528"/>
      <c r="Y20" s="528"/>
    </row>
    <row r="21" spans="1:28" s="34" customFormat="1" ht="20.100000000000001" customHeight="1">
      <c r="B21" s="34" t="s">
        <v>48</v>
      </c>
      <c r="E21" s="423">
        <v>946478</v>
      </c>
      <c r="F21" s="493"/>
      <c r="G21" s="423">
        <v>351030</v>
      </c>
      <c r="I21" s="423">
        <v>595448</v>
      </c>
      <c r="J21" s="33"/>
      <c r="K21" s="45"/>
      <c r="T21" s="512"/>
    </row>
    <row r="22" spans="1:28" s="34" customFormat="1" ht="20.100000000000001" customHeight="1">
      <c r="B22" s="33" t="s">
        <v>107</v>
      </c>
      <c r="C22" s="37"/>
      <c r="D22" s="39"/>
      <c r="E22" s="39">
        <v>325853</v>
      </c>
      <c r="F22" s="480"/>
      <c r="G22" s="39">
        <v>154770</v>
      </c>
      <c r="H22" s="473"/>
      <c r="I22" s="39">
        <v>171079</v>
      </c>
      <c r="J22" s="33"/>
      <c r="K22" s="45"/>
      <c r="T22" s="512"/>
    </row>
    <row r="23" spans="1:28" s="34" customFormat="1" ht="20.100000000000001" customHeight="1">
      <c r="B23" s="33" t="s">
        <v>108</v>
      </c>
      <c r="C23" s="37"/>
      <c r="D23" s="39"/>
      <c r="E23" s="39">
        <v>43725</v>
      </c>
      <c r="F23" s="480"/>
      <c r="G23" s="39">
        <v>28928</v>
      </c>
      <c r="H23" s="473"/>
      <c r="I23" s="39">
        <v>14797</v>
      </c>
      <c r="J23" s="33"/>
      <c r="K23" s="45"/>
      <c r="T23" s="512"/>
    </row>
    <row r="24" spans="1:28" s="34" customFormat="1" ht="5.25" customHeight="1">
      <c r="B24" s="33"/>
      <c r="C24" s="37"/>
      <c r="D24" s="39"/>
      <c r="E24" s="39"/>
      <c r="F24" s="480"/>
      <c r="G24" s="39"/>
      <c r="H24" s="473"/>
      <c r="I24" s="39"/>
      <c r="J24" s="33"/>
      <c r="K24" s="45"/>
      <c r="T24" s="512"/>
    </row>
    <row r="25" spans="1:28" s="481" customFormat="1" ht="24" hidden="1" customHeight="1">
      <c r="B25" s="482" t="s">
        <v>45</v>
      </c>
      <c r="C25" s="483"/>
      <c r="D25" s="483"/>
      <c r="E25" s="483">
        <f>SUM(E19:E24)</f>
        <v>9015379</v>
      </c>
      <c r="F25" s="494"/>
      <c r="G25" s="483">
        <f>SUM(G19:G24)</f>
        <v>4436407</v>
      </c>
      <c r="H25" s="483">
        <f>SUM(H19:H24)</f>
        <v>0</v>
      </c>
      <c r="I25" s="483">
        <f>SUM(I19:I24)</f>
        <v>4578929</v>
      </c>
      <c r="J25" s="484"/>
      <c r="K25" s="485"/>
      <c r="T25" s="515"/>
    </row>
    <row r="26" spans="1:28" ht="9.9499999999999993" customHeight="1">
      <c r="B26" s="542"/>
      <c r="C26" s="542"/>
      <c r="D26" s="474"/>
      <c r="E26" s="518"/>
      <c r="F26" s="480"/>
      <c r="G26" s="474"/>
      <c r="H26" s="473"/>
      <c r="I26" s="474"/>
    </row>
    <row r="27" spans="1:28" ht="50.1" customHeight="1">
      <c r="B27" s="601"/>
      <c r="C27" s="601"/>
      <c r="D27" s="474" t="s">
        <v>132</v>
      </c>
      <c r="E27" s="518" t="s">
        <v>132</v>
      </c>
      <c r="F27" s="448"/>
      <c r="G27" s="474" t="s">
        <v>132</v>
      </c>
      <c r="H27" s="474"/>
      <c r="I27" s="474" t="s">
        <v>132</v>
      </c>
    </row>
    <row r="28" spans="1:28" s="481" customFormat="1" ht="18.75" customHeight="1">
      <c r="B28" s="504"/>
      <c r="C28" s="487"/>
      <c r="D28" s="487"/>
      <c r="E28" s="487"/>
      <c r="F28" s="486"/>
      <c r="G28" s="487"/>
      <c r="H28" s="486"/>
      <c r="I28" s="487"/>
      <c r="J28" s="484"/>
      <c r="K28" s="484"/>
      <c r="L28" s="488"/>
      <c r="M28" s="488"/>
      <c r="N28" s="488"/>
      <c r="O28" s="488"/>
      <c r="P28" s="489"/>
      <c r="Q28" s="488"/>
      <c r="R28" s="488"/>
      <c r="S28" s="488"/>
      <c r="T28" s="514"/>
      <c r="U28" s="488"/>
      <c r="V28" s="489"/>
      <c r="W28" s="488"/>
      <c r="X28" s="488"/>
      <c r="Y28" s="488"/>
      <c r="Z28" s="488"/>
      <c r="AA28" s="488"/>
      <c r="AB28" s="489"/>
    </row>
    <row r="29" spans="1:28">
      <c r="D29" s="40"/>
    </row>
    <row r="30" spans="1:28" s="176" customFormat="1" ht="19.7" customHeight="1">
      <c r="A30" s="314"/>
      <c r="B30" s="509" t="s">
        <v>207</v>
      </c>
      <c r="C30" s="505"/>
      <c r="D30" s="510"/>
      <c r="E30" s="507" t="s">
        <v>211</v>
      </c>
      <c r="F30" s="508"/>
      <c r="G30" s="507" t="s">
        <v>203</v>
      </c>
      <c r="H30" s="508"/>
      <c r="I30" s="507" t="s">
        <v>204</v>
      </c>
      <c r="T30" s="516"/>
    </row>
    <row r="31" spans="1:28" s="186" customFormat="1" ht="24.95" customHeight="1">
      <c r="C31" s="502" t="s">
        <v>52</v>
      </c>
      <c r="D31" s="496"/>
      <c r="E31" s="497">
        <v>1471904</v>
      </c>
      <c r="F31" s="497"/>
      <c r="G31" s="497">
        <v>719960</v>
      </c>
      <c r="H31" s="497"/>
      <c r="I31" s="497">
        <v>751941</v>
      </c>
      <c r="K31" s="511"/>
      <c r="T31" s="516"/>
    </row>
    <row r="32" spans="1:28" s="186" customFormat="1" ht="24.95" customHeight="1">
      <c r="C32" s="501" t="s">
        <v>61</v>
      </c>
      <c r="D32" s="496"/>
      <c r="E32" s="497">
        <v>280591</v>
      </c>
      <c r="F32" s="497"/>
      <c r="G32" s="497">
        <v>135535</v>
      </c>
      <c r="H32" s="497"/>
      <c r="I32" s="497">
        <v>145056</v>
      </c>
      <c r="T32" s="516"/>
    </row>
    <row r="33" spans="3:20" s="186" customFormat="1" ht="24.95" customHeight="1">
      <c r="C33" s="501" t="s">
        <v>65</v>
      </c>
      <c r="D33" s="496"/>
      <c r="E33" s="497">
        <v>270459</v>
      </c>
      <c r="F33" s="497"/>
      <c r="G33" s="497">
        <v>129026</v>
      </c>
      <c r="H33" s="497"/>
      <c r="I33" s="497">
        <v>141424</v>
      </c>
      <c r="T33" s="517">
        <v>1467756</v>
      </c>
    </row>
    <row r="34" spans="3:20" s="186" customFormat="1" ht="24.95" customHeight="1">
      <c r="C34" s="501" t="s">
        <v>182</v>
      </c>
      <c r="D34" s="496"/>
      <c r="E34" s="497">
        <v>179473</v>
      </c>
      <c r="F34" s="497"/>
      <c r="G34" s="497">
        <v>91062</v>
      </c>
      <c r="H34" s="497"/>
      <c r="I34" s="497">
        <v>88411</v>
      </c>
      <c r="T34" s="517">
        <v>280326</v>
      </c>
    </row>
    <row r="35" spans="3:20" s="186" customFormat="1" ht="24.95" customHeight="1">
      <c r="C35" s="501" t="s">
        <v>66</v>
      </c>
      <c r="D35" s="496"/>
      <c r="E35" s="497">
        <v>323781</v>
      </c>
      <c r="F35" s="497"/>
      <c r="G35" s="497">
        <v>155524</v>
      </c>
      <c r="H35" s="497"/>
      <c r="I35" s="497">
        <v>168254</v>
      </c>
      <c r="T35" s="517">
        <v>270289</v>
      </c>
    </row>
    <row r="36" spans="3:20" s="186" customFormat="1" ht="24.95" customHeight="1">
      <c r="C36" s="501" t="s">
        <v>69</v>
      </c>
      <c r="D36" s="496"/>
      <c r="E36" s="497">
        <v>129684</v>
      </c>
      <c r="F36" s="497"/>
      <c r="G36" s="497">
        <v>62379</v>
      </c>
      <c r="H36" s="497"/>
      <c r="I36" s="497">
        <v>67304</v>
      </c>
      <c r="K36" s="188"/>
      <c r="T36" s="517">
        <v>178292</v>
      </c>
    </row>
    <row r="37" spans="3:20" s="186" customFormat="1" ht="24.95" customHeight="1">
      <c r="C37" s="501" t="s">
        <v>70</v>
      </c>
      <c r="D37" s="496"/>
      <c r="E37" s="497">
        <v>565369</v>
      </c>
      <c r="F37" s="497"/>
      <c r="G37" s="497">
        <v>261445</v>
      </c>
      <c r="H37" s="497"/>
      <c r="I37" s="497">
        <v>303923</v>
      </c>
      <c r="K37" s="188"/>
      <c r="T37" s="517">
        <v>322017</v>
      </c>
    </row>
    <row r="38" spans="3:20" s="188" customFormat="1" ht="24.95" customHeight="1">
      <c r="C38" s="501" t="s">
        <v>80</v>
      </c>
      <c r="D38" s="496"/>
      <c r="E38" s="497">
        <v>361457</v>
      </c>
      <c r="F38" s="497"/>
      <c r="G38" s="497">
        <v>158104</v>
      </c>
      <c r="H38" s="497"/>
      <c r="I38" s="497">
        <v>203353</v>
      </c>
      <c r="T38" s="517">
        <v>129473</v>
      </c>
    </row>
    <row r="39" spans="3:20" s="188" customFormat="1" ht="24.95" customHeight="1">
      <c r="C39" s="501" t="s">
        <v>86</v>
      </c>
      <c r="D39" s="496"/>
      <c r="E39" s="497">
        <v>1547924</v>
      </c>
      <c r="F39" s="497"/>
      <c r="G39" s="497">
        <v>799958</v>
      </c>
      <c r="H39" s="497"/>
      <c r="I39" s="497">
        <v>747961</v>
      </c>
      <c r="T39" s="517">
        <v>565026</v>
      </c>
    </row>
    <row r="40" spans="3:20" s="188" customFormat="1" ht="24.95" customHeight="1">
      <c r="C40" s="501" t="s">
        <v>89</v>
      </c>
      <c r="D40" s="496"/>
      <c r="E40" s="497">
        <v>920066</v>
      </c>
      <c r="F40" s="497"/>
      <c r="G40" s="497">
        <v>453726</v>
      </c>
      <c r="H40" s="497"/>
      <c r="I40" s="497">
        <v>466335</v>
      </c>
      <c r="T40" s="517">
        <v>360756</v>
      </c>
    </row>
    <row r="41" spans="3:20" s="188" customFormat="1" ht="24.95" customHeight="1">
      <c r="C41" s="501" t="s">
        <v>93</v>
      </c>
      <c r="D41" s="496"/>
      <c r="E41" s="497">
        <v>217365</v>
      </c>
      <c r="F41" s="497"/>
      <c r="G41" s="497">
        <v>100033</v>
      </c>
      <c r="H41" s="497"/>
      <c r="I41" s="497">
        <v>117332</v>
      </c>
      <c r="T41" s="517">
        <v>1542221</v>
      </c>
    </row>
    <row r="42" spans="3:20" s="188" customFormat="1" ht="24.95" customHeight="1">
      <c r="C42" s="501" t="s">
        <v>96</v>
      </c>
      <c r="D42" s="496"/>
      <c r="E42" s="497">
        <v>680108</v>
      </c>
      <c r="F42" s="497"/>
      <c r="G42" s="497">
        <v>343170</v>
      </c>
      <c r="H42" s="497"/>
      <c r="I42" s="497">
        <v>336935</v>
      </c>
      <c r="T42" s="517">
        <v>917315</v>
      </c>
    </row>
    <row r="43" spans="3:20" s="188" customFormat="1" ht="24.95" customHeight="1">
      <c r="C43" s="501" t="s">
        <v>99</v>
      </c>
      <c r="D43" s="496"/>
      <c r="E43" s="497">
        <v>1110539</v>
      </c>
      <c r="F43" s="497"/>
      <c r="G43" s="497">
        <v>563282</v>
      </c>
      <c r="H43" s="497"/>
      <c r="I43" s="497">
        <v>547245</v>
      </c>
      <c r="T43" s="517">
        <v>217095</v>
      </c>
    </row>
    <row r="44" spans="3:20" s="188" customFormat="1" ht="24.95" customHeight="1">
      <c r="C44" s="501" t="s">
        <v>100</v>
      </c>
      <c r="D44" s="496"/>
      <c r="E44" s="497">
        <v>230807</v>
      </c>
      <c r="F44" s="497"/>
      <c r="G44" s="497">
        <v>110915</v>
      </c>
      <c r="H44" s="497"/>
      <c r="I44" s="497">
        <v>119892</v>
      </c>
      <c r="T44" s="517">
        <v>679402</v>
      </c>
    </row>
    <row r="45" spans="3:20" s="188" customFormat="1" ht="24.95" customHeight="1">
      <c r="C45" s="501" t="s">
        <v>101</v>
      </c>
      <c r="D45" s="496"/>
      <c r="E45" s="497">
        <v>129389</v>
      </c>
      <c r="F45" s="497"/>
      <c r="G45" s="497">
        <v>62072</v>
      </c>
      <c r="H45" s="497"/>
      <c r="I45" s="497">
        <v>67317</v>
      </c>
      <c r="T45" s="517">
        <v>1105001</v>
      </c>
    </row>
    <row r="46" spans="3:20" s="188" customFormat="1" ht="24.95" customHeight="1">
      <c r="C46" s="501" t="s">
        <v>164</v>
      </c>
      <c r="D46" s="496"/>
      <c r="E46" s="497">
        <v>514939</v>
      </c>
      <c r="F46" s="497"/>
      <c r="G46" s="497">
        <v>250713</v>
      </c>
      <c r="H46" s="497"/>
      <c r="I46" s="497">
        <v>264225</v>
      </c>
      <c r="T46" s="517">
        <v>230177</v>
      </c>
    </row>
    <row r="47" spans="3:20" s="188" customFormat="1" ht="24.95" customHeight="1">
      <c r="C47" s="501" t="s">
        <v>160</v>
      </c>
      <c r="D47" s="496"/>
      <c r="E47" s="497">
        <v>65126</v>
      </c>
      <c r="F47" s="497"/>
      <c r="G47" s="497">
        <v>31265</v>
      </c>
      <c r="H47" s="497"/>
      <c r="I47" s="497">
        <v>33861</v>
      </c>
      <c r="T47" s="517">
        <v>129080</v>
      </c>
    </row>
    <row r="48" spans="3:20" s="188" customFormat="1" ht="24.95" customHeight="1">
      <c r="C48" s="501" t="s">
        <v>208</v>
      </c>
      <c r="D48" s="496"/>
      <c r="E48" s="497">
        <v>8442</v>
      </c>
      <c r="F48" s="497"/>
      <c r="G48" s="497">
        <v>4244</v>
      </c>
      <c r="H48" s="497"/>
      <c r="I48" s="497">
        <v>4198</v>
      </c>
      <c r="T48" s="517">
        <v>514162</v>
      </c>
    </row>
    <row r="49" spans="2:20" s="188" customFormat="1" ht="24.95" customHeight="1">
      <c r="C49" s="501" t="s">
        <v>209</v>
      </c>
      <c r="D49" s="496"/>
      <c r="E49" s="497">
        <v>7956</v>
      </c>
      <c r="F49" s="497"/>
      <c r="G49" s="497">
        <v>3994</v>
      </c>
      <c r="H49" s="497"/>
      <c r="I49" s="497">
        <v>3962</v>
      </c>
      <c r="K49" s="176"/>
      <c r="T49" s="517">
        <v>65074</v>
      </c>
    </row>
    <row r="50" spans="2:20" s="188" customFormat="1" ht="17.25" customHeight="1">
      <c r="B50" s="498"/>
      <c r="C50" s="498"/>
      <c r="D50" s="496"/>
      <c r="E50" s="497"/>
      <c r="F50" s="497"/>
      <c r="G50" s="497"/>
      <c r="H50" s="497"/>
      <c r="I50" s="497"/>
      <c r="T50" s="517">
        <v>8388</v>
      </c>
    </row>
    <row r="51" spans="2:20" s="176" customFormat="1" ht="18.600000000000001" customHeight="1">
      <c r="C51" s="503" t="s">
        <v>45</v>
      </c>
      <c r="D51" s="495"/>
      <c r="E51" s="500">
        <v>9015379</v>
      </c>
      <c r="F51" s="500"/>
      <c r="G51" s="500">
        <v>4436407</v>
      </c>
      <c r="H51" s="500"/>
      <c r="I51" s="500">
        <v>4578929</v>
      </c>
      <c r="T51" s="517">
        <v>7802</v>
      </c>
    </row>
    <row r="52" spans="2:20">
      <c r="T52" s="512">
        <f>SUM(T33:T51)</f>
        <v>8989652</v>
      </c>
    </row>
    <row r="55" spans="2:20" ht="18">
      <c r="B55" s="520" t="s">
        <v>213</v>
      </c>
    </row>
    <row r="56" spans="2:20" ht="18">
      <c r="B56" s="520" t="s">
        <v>214</v>
      </c>
    </row>
    <row r="79" spans="3:4">
      <c r="C79" s="502"/>
      <c r="D79" s="496"/>
    </row>
    <row r="80" spans="3:4">
      <c r="C80" s="501"/>
      <c r="D80" s="496"/>
    </row>
    <row r="81" spans="3:4">
      <c r="C81" s="501"/>
      <c r="D81" s="496"/>
    </row>
    <row r="82" spans="3:4">
      <c r="C82" s="501"/>
      <c r="D82" s="496"/>
    </row>
    <row r="83" spans="3:4">
      <c r="C83" s="501"/>
      <c r="D83" s="496"/>
    </row>
    <row r="84" spans="3:4">
      <c r="C84" s="501"/>
      <c r="D84" s="496"/>
    </row>
    <row r="85" spans="3:4">
      <c r="C85" s="501"/>
      <c r="D85" s="496"/>
    </row>
    <row r="86" spans="3:4">
      <c r="C86" s="501"/>
      <c r="D86" s="496"/>
    </row>
    <row r="87" spans="3:4">
      <c r="C87" s="501"/>
      <c r="D87" s="496"/>
    </row>
    <row r="88" spans="3:4">
      <c r="C88" s="501"/>
      <c r="D88" s="496"/>
    </row>
    <row r="89" spans="3:4">
      <c r="C89" s="501"/>
      <c r="D89" s="496"/>
    </row>
    <row r="90" spans="3:4">
      <c r="C90" s="501"/>
      <c r="D90" s="496"/>
    </row>
    <row r="91" spans="3:4">
      <c r="C91" s="501"/>
      <c r="D91" s="496"/>
    </row>
    <row r="92" spans="3:4">
      <c r="C92" s="501"/>
      <c r="D92" s="496"/>
    </row>
    <row r="93" spans="3:4">
      <c r="C93" s="501"/>
      <c r="D93" s="496"/>
    </row>
    <row r="94" spans="3:4">
      <c r="C94" s="501"/>
      <c r="D94" s="496"/>
    </row>
    <row r="95" spans="3:4">
      <c r="C95" s="501"/>
      <c r="D95" s="496"/>
    </row>
    <row r="96" spans="3:4">
      <c r="C96" s="501"/>
      <c r="D96" s="496"/>
    </row>
    <row r="97" spans="3:4">
      <c r="C97" s="501"/>
      <c r="D97" s="496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13" sqref="L13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40" t="s">
        <v>165</v>
      </c>
      <c r="C7" s="540"/>
      <c r="D7" s="540"/>
      <c r="E7" s="540"/>
      <c r="F7" s="540"/>
      <c r="G7" s="540"/>
      <c r="H7" s="540"/>
      <c r="I7" s="540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191</v>
      </c>
      <c r="C21" s="9"/>
      <c r="D21" s="9"/>
      <c r="E21" s="9"/>
      <c r="F21" s="9"/>
      <c r="G21" s="9"/>
    </row>
    <row r="22" spans="2:9" ht="20.100000000000001" customHeight="1">
      <c r="B22" s="294" t="s">
        <v>202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Y38" sqref="Y38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216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6"/>
      <c r="M3" s="35"/>
      <c r="N3" s="426"/>
      <c r="O3" s="35"/>
      <c r="P3" s="35"/>
      <c r="Q3" s="35"/>
      <c r="R3" s="426"/>
      <c r="S3" s="35"/>
      <c r="T3" s="426"/>
      <c r="U3" s="35"/>
    </row>
    <row r="4" spans="2:40" ht="27.95" customHeight="1">
      <c r="B4" s="549" t="s">
        <v>139</v>
      </c>
      <c r="C4" s="549"/>
      <c r="D4" s="412"/>
      <c r="E4" s="544" t="s">
        <v>140</v>
      </c>
      <c r="F4" s="544"/>
      <c r="G4" s="544"/>
      <c r="H4" s="544"/>
      <c r="I4" s="544"/>
      <c r="J4" s="412"/>
      <c r="K4" s="544" t="s">
        <v>49</v>
      </c>
      <c r="L4" s="544"/>
      <c r="M4" s="544"/>
      <c r="N4" s="544"/>
      <c r="O4" s="544"/>
      <c r="P4" s="412"/>
      <c r="Q4" s="544" t="s">
        <v>50</v>
      </c>
      <c r="R4" s="544"/>
      <c r="S4" s="544"/>
      <c r="T4" s="544"/>
      <c r="U4" s="544"/>
    </row>
    <row r="5" spans="2:40" s="295" customFormat="1" ht="4.5" customHeight="1">
      <c r="B5" s="298"/>
      <c r="C5" s="413"/>
      <c r="D5" s="297"/>
      <c r="E5" s="298"/>
      <c r="F5" s="414"/>
      <c r="G5" s="414"/>
      <c r="H5" s="414"/>
      <c r="I5" s="414"/>
      <c r="J5" s="298"/>
      <c r="K5" s="298"/>
      <c r="L5" s="414"/>
      <c r="M5" s="414"/>
      <c r="N5" s="414"/>
      <c r="O5" s="414"/>
      <c r="P5" s="298"/>
      <c r="Q5" s="298"/>
      <c r="R5" s="414"/>
      <c r="S5" s="414"/>
      <c r="T5" s="414"/>
      <c r="U5" s="414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5" t="s">
        <v>141</v>
      </c>
      <c r="C6" s="416"/>
      <c r="D6" s="244"/>
      <c r="E6" s="417" t="s">
        <v>7</v>
      </c>
      <c r="F6" s="418"/>
      <c r="G6" s="417" t="s">
        <v>142</v>
      </c>
      <c r="H6" s="418"/>
      <c r="I6" s="417" t="s">
        <v>143</v>
      </c>
      <c r="J6" s="419"/>
      <c r="K6" s="417" t="s">
        <v>7</v>
      </c>
      <c r="L6" s="418"/>
      <c r="M6" s="417" t="s">
        <v>142</v>
      </c>
      <c r="N6" s="418"/>
      <c r="O6" s="417" t="s">
        <v>143</v>
      </c>
      <c r="P6" s="419"/>
      <c r="Q6" s="417" t="s">
        <v>7</v>
      </c>
      <c r="R6" s="418"/>
      <c r="S6" s="417" t="s">
        <v>142</v>
      </c>
      <c r="T6" s="418"/>
      <c r="U6" s="417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0"/>
      <c r="M7" s="36"/>
      <c r="N7" s="420"/>
      <c r="O7" s="36"/>
      <c r="P7" s="36"/>
      <c r="Q7" s="36"/>
      <c r="R7" s="420"/>
      <c r="S7" s="36"/>
      <c r="T7" s="420"/>
      <c r="U7" s="36"/>
    </row>
    <row r="8" spans="2:40" ht="18.95" customHeight="1">
      <c r="B8" s="36" t="s">
        <v>144</v>
      </c>
      <c r="C8" s="422"/>
      <c r="D8" s="407"/>
      <c r="E8" s="423">
        <v>726795</v>
      </c>
      <c r="F8" s="423"/>
      <c r="G8" s="423">
        <v>766442.08040000068</v>
      </c>
      <c r="H8" s="423"/>
      <c r="I8" s="424">
        <v>1054.5505684546547</v>
      </c>
      <c r="J8" s="464"/>
      <c r="K8" s="423">
        <v>4554043</v>
      </c>
      <c r="L8" s="425"/>
      <c r="M8" s="423">
        <v>6395815.5048300019</v>
      </c>
      <c r="N8" s="425"/>
      <c r="O8" s="424">
        <v>1404.4258046816865</v>
      </c>
      <c r="P8" s="464"/>
      <c r="Q8" s="423">
        <v>1741749</v>
      </c>
      <c r="R8" s="425"/>
      <c r="S8" s="423">
        <v>1445366.5298000006</v>
      </c>
      <c r="T8" s="425"/>
      <c r="U8" s="424">
        <v>829.83629087773306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2"/>
      <c r="D9" s="407"/>
      <c r="E9" s="423">
        <v>114801</v>
      </c>
      <c r="F9" s="423"/>
      <c r="G9" s="423">
        <v>90372.943440000017</v>
      </c>
      <c r="H9" s="423"/>
      <c r="I9" s="424">
        <v>787.21390440849825</v>
      </c>
      <c r="J9" s="464"/>
      <c r="K9" s="423">
        <v>1321110</v>
      </c>
      <c r="L9" s="425"/>
      <c r="M9" s="423">
        <v>1104533.2349900007</v>
      </c>
      <c r="N9" s="425"/>
      <c r="O9" s="424">
        <v>836.06454798616369</v>
      </c>
      <c r="P9" s="464"/>
      <c r="Q9" s="423">
        <v>466505</v>
      </c>
      <c r="R9" s="425"/>
      <c r="S9" s="423">
        <v>262196.19303999998</v>
      </c>
      <c r="T9" s="425"/>
      <c r="U9" s="424">
        <v>562.04369307938816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6783</v>
      </c>
      <c r="F10" s="39"/>
      <c r="G10" s="39">
        <v>7024.2453399999968</v>
      </c>
      <c r="H10" s="39"/>
      <c r="I10" s="40">
        <v>1035.566171310629</v>
      </c>
      <c r="J10" s="464"/>
      <c r="K10" s="39">
        <v>65706</v>
      </c>
      <c r="L10" s="41"/>
      <c r="M10" s="39">
        <v>91620.443339999911</v>
      </c>
      <c r="N10" s="41"/>
      <c r="O10" s="40">
        <v>1394.3999534289094</v>
      </c>
      <c r="P10" s="464"/>
      <c r="Q10" s="39">
        <v>40854</v>
      </c>
      <c r="R10" s="41"/>
      <c r="S10" s="39">
        <v>31461.855210000005</v>
      </c>
      <c r="T10" s="41"/>
      <c r="U10" s="40">
        <v>770.10464605668983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2057</v>
      </c>
      <c r="F11" s="39"/>
      <c r="G11" s="39">
        <v>3516.9185199999997</v>
      </c>
      <c r="H11" s="39"/>
      <c r="I11" s="40">
        <v>1709.731900826446</v>
      </c>
      <c r="J11" s="464"/>
      <c r="K11" s="39">
        <v>35311</v>
      </c>
      <c r="L11" s="41"/>
      <c r="M11" s="39">
        <v>86434.850610000009</v>
      </c>
      <c r="N11" s="41"/>
      <c r="O11" s="40">
        <v>2447.8165616946567</v>
      </c>
      <c r="P11" s="464"/>
      <c r="Q11" s="39">
        <v>20587</v>
      </c>
      <c r="R11" s="41"/>
      <c r="S11" s="39">
        <v>23587.118890000005</v>
      </c>
      <c r="T11" s="41"/>
      <c r="U11" s="40">
        <v>1145.7288040996748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85578</v>
      </c>
      <c r="F12" s="39"/>
      <c r="G12" s="39">
        <v>102465.57191000004</v>
      </c>
      <c r="H12" s="39"/>
      <c r="I12" s="40">
        <v>1197.335435625979</v>
      </c>
      <c r="J12" s="464"/>
      <c r="K12" s="39">
        <v>54279</v>
      </c>
      <c r="L12" s="41"/>
      <c r="M12" s="39">
        <v>72101.000010000003</v>
      </c>
      <c r="N12" s="41"/>
      <c r="O12" s="40">
        <v>1328.3406107334329</v>
      </c>
      <c r="P12" s="464"/>
      <c r="Q12" s="39">
        <v>51699</v>
      </c>
      <c r="R12" s="41"/>
      <c r="S12" s="39">
        <v>49285.86849999999</v>
      </c>
      <c r="T12" s="41"/>
      <c r="U12" s="40">
        <v>953.32343952494227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11799</v>
      </c>
      <c r="F13" s="39"/>
      <c r="G13" s="39">
        <v>13678.99209</v>
      </c>
      <c r="H13" s="39"/>
      <c r="I13" s="40">
        <v>1159.3348665141114</v>
      </c>
      <c r="J13" s="464"/>
      <c r="K13" s="39">
        <v>10479</v>
      </c>
      <c r="L13" s="41"/>
      <c r="M13" s="39">
        <v>18266.036769999999</v>
      </c>
      <c r="N13" s="41"/>
      <c r="O13" s="40">
        <v>1743.1087670579254</v>
      </c>
      <c r="P13" s="464"/>
      <c r="Q13" s="39">
        <v>9757</v>
      </c>
      <c r="R13" s="41"/>
      <c r="S13" s="39">
        <v>12262.13212</v>
      </c>
      <c r="T13" s="41"/>
      <c r="U13" s="40">
        <v>1256.7522927129241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4173</v>
      </c>
      <c r="F14" s="39"/>
      <c r="G14" s="39">
        <v>1805.5804400000011</v>
      </c>
      <c r="H14" s="39"/>
      <c r="I14" s="40">
        <v>432.68162952312514</v>
      </c>
      <c r="J14" s="464"/>
      <c r="K14" s="39">
        <v>217494</v>
      </c>
      <c r="L14" s="41"/>
      <c r="M14" s="39">
        <v>91305.498799999987</v>
      </c>
      <c r="N14" s="41"/>
      <c r="O14" s="40">
        <v>419.80697766375158</v>
      </c>
      <c r="P14" s="464"/>
      <c r="Q14" s="39">
        <v>19594</v>
      </c>
      <c r="R14" s="41"/>
      <c r="S14" s="39">
        <v>8520.808400000009</v>
      </c>
      <c r="T14" s="41"/>
      <c r="U14" s="40">
        <v>434.86824538123966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64"/>
      <c r="K15" s="39"/>
      <c r="L15" s="41"/>
      <c r="M15" s="39"/>
      <c r="N15" s="41"/>
      <c r="O15" s="40"/>
      <c r="P15" s="464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0" t="s">
        <v>151</v>
      </c>
      <c r="C16" s="336"/>
      <c r="D16" s="337"/>
      <c r="E16" s="336">
        <v>951986</v>
      </c>
      <c r="F16" s="336"/>
      <c r="G16" s="336">
        <v>985306.33213999961</v>
      </c>
      <c r="H16" s="336"/>
      <c r="I16" s="338">
        <v>1035.0008636051366</v>
      </c>
      <c r="J16" s="337"/>
      <c r="K16" s="336">
        <v>6258422</v>
      </c>
      <c r="L16" s="339"/>
      <c r="M16" s="336">
        <v>7860076.5693500005</v>
      </c>
      <c r="N16" s="339"/>
      <c r="O16" s="338">
        <v>1255.9198739474584</v>
      </c>
      <c r="P16" s="337"/>
      <c r="Q16" s="336">
        <v>2350745</v>
      </c>
      <c r="R16" s="339"/>
      <c r="S16" s="336">
        <v>1832680.5059600023</v>
      </c>
      <c r="T16" s="339"/>
      <c r="U16" s="338">
        <v>779.61688994765598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467"/>
      <c r="F17" s="467"/>
      <c r="G17" s="467"/>
      <c r="H17" s="467"/>
      <c r="I17" s="467"/>
      <c r="J17" s="468"/>
      <c r="K17" s="467"/>
      <c r="L17" s="469"/>
      <c r="M17" s="467"/>
      <c r="N17" s="469"/>
      <c r="O17" s="467"/>
      <c r="P17" s="468"/>
      <c r="Q17" s="467"/>
      <c r="R17" s="469"/>
      <c r="S17" s="467"/>
      <c r="T17" s="469"/>
      <c r="U17" s="467"/>
    </row>
    <row r="18" spans="1:32" s="34" customFormat="1" ht="50.25" customHeight="1">
      <c r="A18" s="427"/>
      <c r="B18" s="552"/>
      <c r="C18" s="552"/>
      <c r="D18" s="35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 t="s">
        <v>132</v>
      </c>
      <c r="P18" s="463"/>
      <c r="Q18" s="463" t="s">
        <v>132</v>
      </c>
      <c r="R18" s="463"/>
      <c r="S18" s="463" t="s">
        <v>132</v>
      </c>
      <c r="T18" s="463"/>
      <c r="U18" s="463" t="s">
        <v>132</v>
      </c>
      <c r="V18" s="33"/>
      <c r="W18" s="33"/>
    </row>
    <row r="19" spans="1:32" s="34" customFormat="1" ht="9.9499999999999993" customHeight="1">
      <c r="A19" s="427"/>
      <c r="B19" s="552"/>
      <c r="C19" s="552"/>
      <c r="D19" s="35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33"/>
      <c r="W19" s="33"/>
    </row>
    <row r="20" spans="1:32" ht="27.95" customHeight="1">
      <c r="A20" s="36"/>
      <c r="B20" s="549" t="s">
        <v>139</v>
      </c>
      <c r="C20" s="550"/>
      <c r="D20" s="412"/>
      <c r="E20" s="544" t="s">
        <v>107</v>
      </c>
      <c r="F20" s="544"/>
      <c r="G20" s="544"/>
      <c r="H20" s="544"/>
      <c r="I20" s="544"/>
      <c r="J20" s="470"/>
      <c r="K20" s="544" t="s">
        <v>108</v>
      </c>
      <c r="L20" s="544"/>
      <c r="M20" s="544"/>
      <c r="N20" s="544"/>
      <c r="O20" s="544"/>
      <c r="P20" s="470"/>
      <c r="Q20" s="544" t="s">
        <v>152</v>
      </c>
      <c r="R20" s="544"/>
      <c r="S20" s="544"/>
      <c r="T20" s="544"/>
      <c r="U20" s="544"/>
    </row>
    <row r="21" spans="1:32" s="295" customFormat="1" ht="4.5" customHeight="1">
      <c r="A21" s="300"/>
      <c r="B21" s="298"/>
      <c r="C21" s="413"/>
      <c r="D21" s="297"/>
      <c r="E21" s="298"/>
      <c r="F21" s="414"/>
      <c r="G21" s="414"/>
      <c r="H21" s="414"/>
      <c r="I21" s="414"/>
      <c r="J21" s="298"/>
      <c r="K21" s="298"/>
      <c r="L21" s="414"/>
      <c r="M21" s="414"/>
      <c r="N21" s="414"/>
      <c r="O21" s="414"/>
      <c r="P21" s="298"/>
      <c r="Q21" s="298"/>
      <c r="R21" s="414"/>
      <c r="S21" s="414"/>
      <c r="T21" s="414"/>
      <c r="U21" s="414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5" t="s">
        <v>141</v>
      </c>
      <c r="C22" s="416"/>
      <c r="D22" s="244"/>
      <c r="E22" s="417" t="s">
        <v>7</v>
      </c>
      <c r="F22" s="418"/>
      <c r="G22" s="417" t="s">
        <v>142</v>
      </c>
      <c r="H22" s="418"/>
      <c r="I22" s="417" t="s">
        <v>143</v>
      </c>
      <c r="J22" s="419"/>
      <c r="K22" s="417" t="s">
        <v>7</v>
      </c>
      <c r="L22" s="418"/>
      <c r="M22" s="417" t="s">
        <v>142</v>
      </c>
      <c r="N22" s="418"/>
      <c r="O22" s="417" t="s">
        <v>143</v>
      </c>
      <c r="P22" s="419"/>
      <c r="Q22" s="417" t="s">
        <v>7</v>
      </c>
      <c r="R22" s="418"/>
      <c r="S22" s="417" t="s">
        <v>142</v>
      </c>
      <c r="T22" s="418"/>
      <c r="U22" s="417" t="s">
        <v>143</v>
      </c>
    </row>
    <row r="23" spans="1:32" s="34" customFormat="1" ht="9.9499999999999993" customHeight="1">
      <c r="A23" s="427"/>
      <c r="B23" s="551"/>
      <c r="C23" s="551"/>
      <c r="D23" s="36"/>
      <c r="E23" s="465"/>
      <c r="F23" s="465"/>
      <c r="G23" s="465"/>
      <c r="H23" s="465"/>
      <c r="I23" s="465"/>
      <c r="J23" s="465"/>
      <c r="K23" s="465"/>
      <c r="L23" s="420"/>
      <c r="M23" s="465"/>
      <c r="N23" s="420"/>
      <c r="O23" s="465"/>
      <c r="P23" s="465"/>
      <c r="Q23" s="463"/>
      <c r="R23" s="421"/>
      <c r="S23" s="463"/>
      <c r="T23" s="421"/>
      <c r="U23" s="463"/>
      <c r="V23" s="33"/>
      <c r="W23" s="33"/>
    </row>
    <row r="24" spans="1:32" s="34" customFormat="1" ht="19.5" customHeight="1">
      <c r="A24" s="427"/>
      <c r="B24" s="36" t="s">
        <v>144</v>
      </c>
      <c r="C24" s="422"/>
      <c r="D24" s="407"/>
      <c r="E24" s="423">
        <v>260846</v>
      </c>
      <c r="F24" s="423"/>
      <c r="G24" s="423">
        <v>117637.91397000005</v>
      </c>
      <c r="H24" s="423"/>
      <c r="I24" s="424">
        <v>450.98607596052864</v>
      </c>
      <c r="J24" s="464"/>
      <c r="K24" s="423">
        <v>32001</v>
      </c>
      <c r="L24" s="425"/>
      <c r="M24" s="423">
        <v>21261.11855000001</v>
      </c>
      <c r="N24" s="425"/>
      <c r="O24" s="424">
        <v>664.38919252523397</v>
      </c>
      <c r="P24" s="464"/>
      <c r="Q24" s="423">
        <v>7315434</v>
      </c>
      <c r="R24" s="425"/>
      <c r="S24" s="423">
        <v>8746523.1475500278</v>
      </c>
      <c r="T24" s="425"/>
      <c r="U24" s="424">
        <v>1195.6260076367346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63737</v>
      </c>
      <c r="F25" s="39"/>
      <c r="G25" s="39">
        <v>23061.378479999992</v>
      </c>
      <c r="H25" s="39"/>
      <c r="I25" s="40">
        <v>361.82089649654034</v>
      </c>
      <c r="J25" s="464"/>
      <c r="K25" s="39">
        <v>9919</v>
      </c>
      <c r="L25" s="41"/>
      <c r="M25" s="39">
        <v>4919.6069600000028</v>
      </c>
      <c r="N25" s="41"/>
      <c r="O25" s="40">
        <v>495.97811876197227</v>
      </c>
      <c r="P25" s="464"/>
      <c r="Q25" s="39">
        <v>1976072</v>
      </c>
      <c r="R25" s="41"/>
      <c r="S25" s="39">
        <v>1485083.3569100001</v>
      </c>
      <c r="T25" s="41"/>
      <c r="U25" s="40">
        <v>751.53301950030163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4855</v>
      </c>
      <c r="F26" s="39"/>
      <c r="G26" s="39">
        <v>2556.2458299999994</v>
      </c>
      <c r="H26" s="39"/>
      <c r="I26" s="40">
        <v>526.51819361483001</v>
      </c>
      <c r="J26" s="464"/>
      <c r="K26" s="39">
        <v>1226</v>
      </c>
      <c r="L26" s="41"/>
      <c r="M26" s="39">
        <v>829.92939999999999</v>
      </c>
      <c r="N26" s="41"/>
      <c r="O26" s="40">
        <v>676.94078303425772</v>
      </c>
      <c r="P26" s="464"/>
      <c r="Q26" s="39">
        <v>119424</v>
      </c>
      <c r="R26" s="41"/>
      <c r="S26" s="39">
        <v>133492.71911999999</v>
      </c>
      <c r="T26" s="41"/>
      <c r="U26" s="40">
        <v>1117.8047889871382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1911</v>
      </c>
      <c r="F27" s="39"/>
      <c r="G27" s="39">
        <v>1505.0939899999996</v>
      </c>
      <c r="H27" s="39"/>
      <c r="I27" s="40">
        <v>787.59497121925665</v>
      </c>
      <c r="J27" s="464"/>
      <c r="K27" s="39">
        <v>638</v>
      </c>
      <c r="L27" s="41"/>
      <c r="M27" s="39">
        <v>663.06204000000002</v>
      </c>
      <c r="N27" s="41"/>
      <c r="O27" s="40">
        <v>1039.2821943573667</v>
      </c>
      <c r="P27" s="464"/>
      <c r="Q27" s="39">
        <v>60504</v>
      </c>
      <c r="R27" s="41"/>
      <c r="S27" s="39">
        <v>115707.04405</v>
      </c>
      <c r="T27" s="41"/>
      <c r="U27" s="40">
        <v>1912.386686004231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10787</v>
      </c>
      <c r="F28" s="39"/>
      <c r="G28" s="39">
        <v>4882.3283400000018</v>
      </c>
      <c r="H28" s="39"/>
      <c r="I28" s="40">
        <v>452.61224993047205</v>
      </c>
      <c r="J28" s="464"/>
      <c r="K28" s="39">
        <v>498</v>
      </c>
      <c r="L28" s="41"/>
      <c r="M28" s="39">
        <v>495.11556999999988</v>
      </c>
      <c r="N28" s="41"/>
      <c r="O28" s="40">
        <v>994.20797188755</v>
      </c>
      <c r="P28" s="464"/>
      <c r="Q28" s="39">
        <v>202841</v>
      </c>
      <c r="R28" s="41"/>
      <c r="S28" s="39">
        <v>229229.88433000006</v>
      </c>
      <c r="T28" s="41"/>
      <c r="U28" s="40">
        <v>1130.0964022559544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1046</v>
      </c>
      <c r="F29" s="39"/>
      <c r="G29" s="39">
        <v>860.01220000000023</v>
      </c>
      <c r="H29" s="39"/>
      <c r="I29" s="40">
        <v>822.19139579349917</v>
      </c>
      <c r="J29" s="464"/>
      <c r="K29" s="39">
        <v>198</v>
      </c>
      <c r="L29" s="41"/>
      <c r="M29" s="39">
        <v>253.42333999999997</v>
      </c>
      <c r="N29" s="41"/>
      <c r="O29" s="40">
        <v>1279.9158585858584</v>
      </c>
      <c r="P29" s="464"/>
      <c r="Q29" s="39">
        <v>33279</v>
      </c>
      <c r="R29" s="41"/>
      <c r="S29" s="39">
        <v>45320.596519999977</v>
      </c>
      <c r="T29" s="41"/>
      <c r="U29" s="40">
        <v>1361.8376910363888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64"/>
      <c r="K30" s="39"/>
      <c r="L30" s="41"/>
      <c r="M30" s="39"/>
      <c r="N30" s="41"/>
      <c r="O30" s="40"/>
      <c r="P30" s="464"/>
      <c r="Q30" s="39">
        <v>241261</v>
      </c>
      <c r="R30" s="41"/>
      <c r="S30" s="39">
        <v>101631.88764</v>
      </c>
      <c r="T30" s="41"/>
      <c r="U30" s="40">
        <v>421.25286573461938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64"/>
      <c r="K31" s="39"/>
      <c r="L31" s="41"/>
      <c r="M31" s="39"/>
      <c r="N31" s="41"/>
      <c r="O31" s="40"/>
      <c r="P31" s="464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1" t="s">
        <v>151</v>
      </c>
      <c r="C32" s="342"/>
      <c r="D32" s="337"/>
      <c r="E32" s="342">
        <v>343182</v>
      </c>
      <c r="F32" s="342"/>
      <c r="G32" s="342">
        <v>150502.97281000006</v>
      </c>
      <c r="H32" s="342"/>
      <c r="I32" s="343">
        <v>438.55147650517819</v>
      </c>
      <c r="J32" s="337"/>
      <c r="K32" s="342">
        <v>44480</v>
      </c>
      <c r="L32" s="344"/>
      <c r="M32" s="342">
        <v>28422.25586000003</v>
      </c>
      <c r="N32" s="344"/>
      <c r="O32" s="343">
        <v>638.98956519784235</v>
      </c>
      <c r="P32" s="337"/>
      <c r="Q32" s="342">
        <v>9948815</v>
      </c>
      <c r="R32" s="344"/>
      <c r="S32" s="342">
        <v>10856988.636120003</v>
      </c>
      <c r="T32" s="344"/>
      <c r="U32" s="343">
        <v>1091.2846038568416</v>
      </c>
      <c r="V32" s="33"/>
      <c r="W32" s="45"/>
    </row>
    <row r="33" spans="2:40" ht="9.9499999999999993" customHeight="1">
      <c r="B33" s="542"/>
      <c r="C33" s="542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42"/>
      <c r="C34" s="542"/>
      <c r="D34" s="407"/>
      <c r="E34" s="406" t="s">
        <v>132</v>
      </c>
      <c r="F34" s="406"/>
      <c r="G34" s="406" t="s">
        <v>132</v>
      </c>
      <c r="H34" s="406"/>
      <c r="I34" s="406" t="s">
        <v>132</v>
      </c>
      <c r="J34" s="422"/>
      <c r="K34" s="406" t="s">
        <v>132</v>
      </c>
      <c r="L34" s="406"/>
      <c r="M34" s="406" t="s">
        <v>132</v>
      </c>
      <c r="N34" s="406"/>
      <c r="O34" s="406" t="s">
        <v>132</v>
      </c>
      <c r="P34" s="406"/>
      <c r="Q34" s="406" t="s">
        <v>132</v>
      </c>
      <c r="R34" s="406"/>
      <c r="S34" s="406" t="s">
        <v>132</v>
      </c>
      <c r="T34" s="406"/>
      <c r="U34" s="406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217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43"/>
      <c r="C37" s="543"/>
      <c r="D37" s="35"/>
      <c r="E37" s="35"/>
      <c r="F37" s="35"/>
      <c r="G37" s="35"/>
      <c r="H37" s="35"/>
      <c r="I37" s="35"/>
      <c r="J37" s="35"/>
      <c r="K37" s="35"/>
      <c r="L37" s="426"/>
      <c r="M37" s="35"/>
      <c r="N37" s="426"/>
      <c r="O37" s="35"/>
      <c r="P37" s="35"/>
      <c r="Q37" s="35"/>
      <c r="R37" s="426"/>
      <c r="S37" s="35"/>
      <c r="T37" s="426"/>
      <c r="U37" s="35"/>
    </row>
    <row r="38" spans="2:40" ht="27.95" customHeight="1">
      <c r="B38" s="544" t="s">
        <v>155</v>
      </c>
      <c r="C38" s="545"/>
      <c r="D38" s="428"/>
      <c r="E38" s="544" t="s">
        <v>154</v>
      </c>
      <c r="F38" s="546"/>
      <c r="G38" s="546"/>
      <c r="H38" s="546"/>
      <c r="I38" s="546"/>
      <c r="J38" s="428"/>
      <c r="K38" s="544" t="s">
        <v>151</v>
      </c>
      <c r="L38" s="546"/>
      <c r="M38" s="546"/>
      <c r="N38" s="546"/>
      <c r="O38" s="546"/>
      <c r="P38" s="428"/>
      <c r="Q38" s="547" t="s">
        <v>178</v>
      </c>
      <c r="R38" s="548"/>
      <c r="S38" s="548"/>
      <c r="T38" s="548"/>
      <c r="U38" s="548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544"/>
      <c r="C39" s="545"/>
      <c r="D39" s="430"/>
      <c r="E39" s="414"/>
      <c r="F39" s="431"/>
      <c r="G39" s="431"/>
      <c r="H39" s="431"/>
      <c r="I39" s="431"/>
      <c r="J39" s="430"/>
      <c r="K39" s="414"/>
      <c r="L39" s="431"/>
      <c r="M39" s="431"/>
      <c r="N39" s="431"/>
      <c r="O39" s="431"/>
      <c r="P39" s="430"/>
      <c r="Q39" s="414"/>
      <c r="R39" s="431"/>
      <c r="S39" s="431"/>
      <c r="T39" s="431"/>
      <c r="U39" s="431"/>
      <c r="X39" s="432"/>
      <c r="Y39" s="433"/>
      <c r="Z39" s="432"/>
      <c r="AA39" s="434"/>
      <c r="AB39" s="435"/>
      <c r="AC39" s="434"/>
      <c r="AD39" s="432"/>
      <c r="AE39" s="433"/>
      <c r="AF39" s="432"/>
      <c r="AG39" s="434"/>
      <c r="AH39" s="435"/>
      <c r="AI39" s="434"/>
      <c r="AJ39" s="435"/>
      <c r="AK39" s="435"/>
      <c r="AL39" s="435"/>
      <c r="AM39" s="435"/>
      <c r="AN39" s="435"/>
    </row>
    <row r="40" spans="2:40" ht="27.95" customHeight="1">
      <c r="B40" s="545" t="s">
        <v>155</v>
      </c>
      <c r="C40" s="545"/>
      <c r="D40" s="244"/>
      <c r="E40" s="417" t="s">
        <v>7</v>
      </c>
      <c r="F40" s="429"/>
      <c r="G40" s="417"/>
      <c r="H40" s="429"/>
      <c r="I40" s="417" t="s">
        <v>143</v>
      </c>
      <c r="J40" s="419"/>
      <c r="K40" s="417" t="s">
        <v>7</v>
      </c>
      <c r="L40" s="418"/>
      <c r="M40" s="417"/>
      <c r="N40" s="418"/>
      <c r="O40" s="417" t="s">
        <v>143</v>
      </c>
      <c r="P40" s="419"/>
      <c r="Q40" s="417" t="s">
        <v>7</v>
      </c>
      <c r="R40" s="418"/>
      <c r="S40" s="417"/>
      <c r="T40" s="418"/>
      <c r="U40" s="417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541"/>
      <c r="C41" s="541"/>
      <c r="D41" s="36"/>
      <c r="E41" s="406"/>
      <c r="F41" s="44"/>
      <c r="G41" s="406"/>
      <c r="H41" s="44"/>
      <c r="I41" s="406"/>
      <c r="J41" s="36"/>
      <c r="K41" s="406"/>
      <c r="L41" s="44"/>
      <c r="M41" s="406"/>
      <c r="N41" s="44"/>
      <c r="O41" s="406"/>
      <c r="P41" s="36"/>
      <c r="Q41" s="406"/>
      <c r="R41" s="44"/>
      <c r="S41" s="406"/>
      <c r="T41" s="44"/>
      <c r="U41" s="406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526">
        <v>5788</v>
      </c>
      <c r="F42" s="527"/>
      <c r="G42" s="526"/>
      <c r="H42" s="295"/>
      <c r="I42" s="445">
        <v>1047.6210297166558</v>
      </c>
      <c r="J42" s="300"/>
      <c r="K42" s="526">
        <v>7350</v>
      </c>
      <c r="L42" s="526"/>
      <c r="M42" s="526"/>
      <c r="N42" s="295"/>
      <c r="O42" s="445">
        <v>1018.3911632653067</v>
      </c>
      <c r="P42" s="300"/>
      <c r="Q42" s="445">
        <v>78.748299319727892</v>
      </c>
      <c r="R42" s="445"/>
      <c r="S42" s="445"/>
      <c r="T42" s="445"/>
      <c r="U42" s="445">
        <v>102.87020032240149</v>
      </c>
    </row>
    <row r="43" spans="2:40" ht="9.9499999999999993" customHeight="1">
      <c r="D43" s="36"/>
      <c r="E43" s="526"/>
      <c r="F43" s="527"/>
      <c r="G43" s="526"/>
      <c r="H43" s="295"/>
      <c r="I43" s="445"/>
      <c r="J43" s="300"/>
      <c r="K43" s="526"/>
      <c r="L43" s="526"/>
      <c r="M43" s="526"/>
      <c r="N43" s="295"/>
      <c r="O43" s="445"/>
      <c r="P43" s="300"/>
      <c r="Q43" s="445"/>
      <c r="R43" s="445"/>
      <c r="S43" s="445"/>
      <c r="T43" s="445"/>
      <c r="U43" s="445"/>
    </row>
    <row r="44" spans="2:40" ht="18" customHeight="1">
      <c r="B44" s="33" t="s">
        <v>49</v>
      </c>
      <c r="D44" s="36"/>
      <c r="E44" s="526">
        <v>19723</v>
      </c>
      <c r="F44" s="527"/>
      <c r="G44" s="526"/>
      <c r="H44" s="295"/>
      <c r="I44" s="445">
        <v>1494.4190143487294</v>
      </c>
      <c r="J44" s="300"/>
      <c r="K44" s="526">
        <v>23941</v>
      </c>
      <c r="L44" s="526"/>
      <c r="M44" s="526"/>
      <c r="N44" s="295"/>
      <c r="O44" s="445">
        <v>1396.0502928031408</v>
      </c>
      <c r="P44" s="300"/>
      <c r="Q44" s="445">
        <v>82.381688317112904</v>
      </c>
      <c r="R44" s="445"/>
      <c r="S44" s="445"/>
      <c r="T44" s="445"/>
      <c r="U44" s="445">
        <v>107.04621617521195</v>
      </c>
    </row>
    <row r="45" spans="2:40" ht="9.9499999999999993" customHeight="1">
      <c r="B45" s="542"/>
      <c r="C45" s="542"/>
      <c r="D45" s="436"/>
      <c r="E45" s="446"/>
      <c r="F45" s="446"/>
      <c r="G45" s="446"/>
      <c r="H45" s="446"/>
      <c r="I45" s="446"/>
      <c r="J45" s="447"/>
      <c r="K45" s="448"/>
      <c r="L45" s="449"/>
      <c r="M45" s="448"/>
      <c r="N45" s="449"/>
      <c r="O45" s="448"/>
      <c r="P45" s="447"/>
      <c r="Q45" s="300"/>
      <c r="R45" s="450"/>
      <c r="S45" s="300"/>
      <c r="T45" s="450"/>
      <c r="U45" s="300"/>
    </row>
    <row r="46" spans="2:40">
      <c r="B46" s="406"/>
      <c r="C46" s="406"/>
      <c r="D46" s="437"/>
      <c r="E46" s="451"/>
      <c r="F46" s="451"/>
      <c r="G46" s="451"/>
      <c r="H46" s="451"/>
      <c r="I46" s="451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</row>
    <row r="47" spans="2:40">
      <c r="D47" s="40"/>
      <c r="E47" s="445"/>
      <c r="F47" s="445"/>
      <c r="G47" s="445"/>
      <c r="H47" s="445"/>
      <c r="I47" s="445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V74" sqref="V74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53" t="s">
        <v>179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555" t="s">
        <v>218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557" t="s">
        <v>190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5"/>
      <c r="B4" s="346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5"/>
      <c r="B5" s="559" t="s">
        <v>0</v>
      </c>
      <c r="C5" s="560" t="s">
        <v>28</v>
      </c>
      <c r="D5" s="560"/>
      <c r="E5" s="560"/>
      <c r="F5" s="560"/>
      <c r="G5" s="560"/>
      <c r="H5" s="560"/>
      <c r="I5" s="560"/>
      <c r="J5" s="560"/>
      <c r="K5" s="560" t="s">
        <v>29</v>
      </c>
      <c r="L5" s="560"/>
      <c r="M5" s="560"/>
      <c r="N5" s="560"/>
      <c r="O5" s="560"/>
      <c r="P5" s="560"/>
      <c r="Q5" s="560"/>
      <c r="R5" s="560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5"/>
      <c r="B6" s="559"/>
      <c r="C6" s="560" t="s">
        <v>3</v>
      </c>
      <c r="D6" s="560"/>
      <c r="E6" s="561" t="s">
        <v>4</v>
      </c>
      <c r="F6" s="561"/>
      <c r="G6" s="560" t="s">
        <v>5</v>
      </c>
      <c r="H6" s="560"/>
      <c r="I6" s="560" t="s">
        <v>6</v>
      </c>
      <c r="J6" s="560"/>
      <c r="K6" s="560" t="s">
        <v>3</v>
      </c>
      <c r="L6" s="560"/>
      <c r="M6" s="561" t="s">
        <v>4</v>
      </c>
      <c r="N6" s="561"/>
      <c r="O6" s="560" t="s">
        <v>5</v>
      </c>
      <c r="P6" s="560"/>
      <c r="Q6" s="560" t="s">
        <v>6</v>
      </c>
      <c r="R6" s="560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5"/>
      <c r="B7" s="559"/>
      <c r="C7" s="348" t="s">
        <v>7</v>
      </c>
      <c r="D7" s="349" t="s">
        <v>8</v>
      </c>
      <c r="E7" s="350" t="s">
        <v>7</v>
      </c>
      <c r="F7" s="350" t="s">
        <v>8</v>
      </c>
      <c r="G7" s="348" t="s">
        <v>7</v>
      </c>
      <c r="H7" s="350" t="s">
        <v>8</v>
      </c>
      <c r="I7" s="348" t="s">
        <v>7</v>
      </c>
      <c r="J7" s="350" t="s">
        <v>8</v>
      </c>
      <c r="K7" s="348" t="s">
        <v>7</v>
      </c>
      <c r="L7" s="349" t="s">
        <v>8</v>
      </c>
      <c r="M7" s="350" t="s">
        <v>7</v>
      </c>
      <c r="N7" s="350" t="s">
        <v>8</v>
      </c>
      <c r="O7" s="348" t="s">
        <v>7</v>
      </c>
      <c r="P7" s="350" t="s">
        <v>8</v>
      </c>
      <c r="Q7" s="348" t="s">
        <v>7</v>
      </c>
      <c r="R7" s="350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5"/>
      <c r="B8" s="351" t="s">
        <v>9</v>
      </c>
      <c r="C8" s="352">
        <v>0</v>
      </c>
      <c r="D8" s="353">
        <v>0</v>
      </c>
      <c r="E8" s="352">
        <v>0</v>
      </c>
      <c r="F8" s="353">
        <v>0</v>
      </c>
      <c r="G8" s="352">
        <v>0</v>
      </c>
      <c r="H8" s="353">
        <v>0</v>
      </c>
      <c r="I8" s="352">
        <v>0</v>
      </c>
      <c r="J8" s="353">
        <v>0</v>
      </c>
      <c r="K8" s="352">
        <v>0</v>
      </c>
      <c r="L8" s="353">
        <v>0</v>
      </c>
      <c r="M8" s="352">
        <v>0</v>
      </c>
      <c r="N8" s="353">
        <v>0</v>
      </c>
      <c r="O8" s="352">
        <v>0</v>
      </c>
      <c r="P8" s="353">
        <v>0</v>
      </c>
      <c r="Q8" s="352">
        <v>0</v>
      </c>
      <c r="R8" s="353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5"/>
      <c r="B9" s="354" t="s">
        <v>10</v>
      </c>
      <c r="C9" s="352">
        <v>0</v>
      </c>
      <c r="D9" s="353">
        <v>0</v>
      </c>
      <c r="E9" s="352">
        <v>0</v>
      </c>
      <c r="F9" s="353">
        <v>0</v>
      </c>
      <c r="G9" s="352">
        <v>0</v>
      </c>
      <c r="H9" s="353">
        <v>0</v>
      </c>
      <c r="I9" s="352">
        <v>0</v>
      </c>
      <c r="J9" s="353">
        <v>0</v>
      </c>
      <c r="K9" s="352">
        <v>0</v>
      </c>
      <c r="L9" s="353">
        <v>0</v>
      </c>
      <c r="M9" s="352">
        <v>0</v>
      </c>
      <c r="N9" s="353">
        <v>0</v>
      </c>
      <c r="O9" s="352">
        <v>0</v>
      </c>
      <c r="P9" s="353">
        <v>0</v>
      </c>
      <c r="Q9" s="352">
        <v>0</v>
      </c>
      <c r="R9" s="353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5"/>
      <c r="B10" s="351" t="s">
        <v>11</v>
      </c>
      <c r="C10" s="352">
        <v>0</v>
      </c>
      <c r="D10" s="353">
        <v>0</v>
      </c>
      <c r="E10" s="352">
        <v>0</v>
      </c>
      <c r="F10" s="353">
        <v>0</v>
      </c>
      <c r="G10" s="352">
        <v>0</v>
      </c>
      <c r="H10" s="353">
        <v>0</v>
      </c>
      <c r="I10" s="352">
        <v>0</v>
      </c>
      <c r="J10" s="353">
        <v>0</v>
      </c>
      <c r="K10" s="352">
        <v>0</v>
      </c>
      <c r="L10" s="353">
        <v>0</v>
      </c>
      <c r="M10" s="352">
        <v>0</v>
      </c>
      <c r="N10" s="353">
        <v>0</v>
      </c>
      <c r="O10" s="352">
        <v>0</v>
      </c>
      <c r="P10" s="353">
        <v>0</v>
      </c>
      <c r="Q10" s="352">
        <v>0</v>
      </c>
      <c r="R10" s="353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5"/>
      <c r="B11" s="351" t="s">
        <v>12</v>
      </c>
      <c r="C11" s="352">
        <v>4</v>
      </c>
      <c r="D11" s="353">
        <v>1224.74</v>
      </c>
      <c r="E11" s="352">
        <v>0</v>
      </c>
      <c r="F11" s="353">
        <v>0</v>
      </c>
      <c r="G11" s="352">
        <v>0</v>
      </c>
      <c r="H11" s="353">
        <v>0</v>
      </c>
      <c r="I11" s="352">
        <v>4</v>
      </c>
      <c r="J11" s="353">
        <v>1224.74</v>
      </c>
      <c r="K11" s="352">
        <v>0</v>
      </c>
      <c r="L11" s="353">
        <v>0</v>
      </c>
      <c r="M11" s="352">
        <v>0</v>
      </c>
      <c r="N11" s="353">
        <v>0</v>
      </c>
      <c r="O11" s="352">
        <v>0</v>
      </c>
      <c r="P11" s="353">
        <v>0</v>
      </c>
      <c r="Q11" s="352">
        <v>0</v>
      </c>
      <c r="R11" s="353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5"/>
      <c r="B12" s="351" t="s">
        <v>13</v>
      </c>
      <c r="C12" s="352">
        <v>283</v>
      </c>
      <c r="D12" s="353">
        <v>807.65833922261515</v>
      </c>
      <c r="E12" s="352">
        <v>130</v>
      </c>
      <c r="F12" s="353">
        <v>729.69992307692303</v>
      </c>
      <c r="G12" s="352">
        <v>0</v>
      </c>
      <c r="H12" s="353">
        <v>0</v>
      </c>
      <c r="I12" s="352">
        <v>413</v>
      </c>
      <c r="J12" s="353">
        <v>783.11937046004857</v>
      </c>
      <c r="K12" s="352">
        <v>0</v>
      </c>
      <c r="L12" s="353">
        <v>0</v>
      </c>
      <c r="M12" s="352">
        <v>0</v>
      </c>
      <c r="N12" s="353">
        <v>0</v>
      </c>
      <c r="O12" s="352">
        <v>0</v>
      </c>
      <c r="P12" s="353">
        <v>0</v>
      </c>
      <c r="Q12" s="352">
        <v>0</v>
      </c>
      <c r="R12" s="353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5"/>
      <c r="B13" s="351" t="s">
        <v>14</v>
      </c>
      <c r="C13" s="352">
        <v>1576</v>
      </c>
      <c r="D13" s="353">
        <v>831.38366751268973</v>
      </c>
      <c r="E13" s="352">
        <v>816</v>
      </c>
      <c r="F13" s="353">
        <v>758.48366421568699</v>
      </c>
      <c r="G13" s="352">
        <v>0</v>
      </c>
      <c r="H13" s="353">
        <v>0</v>
      </c>
      <c r="I13" s="352">
        <v>2392</v>
      </c>
      <c r="J13" s="353">
        <v>806.51477006688947</v>
      </c>
      <c r="K13" s="352">
        <v>0</v>
      </c>
      <c r="L13" s="353">
        <v>0</v>
      </c>
      <c r="M13" s="352">
        <v>0</v>
      </c>
      <c r="N13" s="353">
        <v>0</v>
      </c>
      <c r="O13" s="352">
        <v>0</v>
      </c>
      <c r="P13" s="353">
        <v>0</v>
      </c>
      <c r="Q13" s="352">
        <v>0</v>
      </c>
      <c r="R13" s="353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5"/>
      <c r="B14" s="351" t="s">
        <v>15</v>
      </c>
      <c r="C14" s="352">
        <v>6923</v>
      </c>
      <c r="D14" s="353">
        <v>842.51119312436902</v>
      </c>
      <c r="E14" s="352">
        <v>3406</v>
      </c>
      <c r="F14" s="353">
        <v>784.48078978273531</v>
      </c>
      <c r="G14" s="352">
        <v>0</v>
      </c>
      <c r="H14" s="353">
        <v>0</v>
      </c>
      <c r="I14" s="352">
        <v>10329</v>
      </c>
      <c r="J14" s="353">
        <v>823.37559879949674</v>
      </c>
      <c r="K14" s="352">
        <v>0</v>
      </c>
      <c r="L14" s="353">
        <v>0</v>
      </c>
      <c r="M14" s="352">
        <v>0</v>
      </c>
      <c r="N14" s="353">
        <v>0</v>
      </c>
      <c r="O14" s="352">
        <v>0</v>
      </c>
      <c r="P14" s="353">
        <v>0</v>
      </c>
      <c r="Q14" s="352">
        <v>0</v>
      </c>
      <c r="R14" s="353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5"/>
      <c r="B15" s="351" t="s">
        <v>16</v>
      </c>
      <c r="C15" s="352">
        <v>19222</v>
      </c>
      <c r="D15" s="353">
        <v>905.69006763083985</v>
      </c>
      <c r="E15" s="352">
        <v>10674</v>
      </c>
      <c r="F15" s="353">
        <v>840.60359658984453</v>
      </c>
      <c r="G15" s="352">
        <v>0</v>
      </c>
      <c r="H15" s="353">
        <v>0</v>
      </c>
      <c r="I15" s="352">
        <v>29896</v>
      </c>
      <c r="J15" s="353">
        <v>882.45174170457597</v>
      </c>
      <c r="K15" s="352">
        <v>0</v>
      </c>
      <c r="L15" s="353">
        <v>0</v>
      </c>
      <c r="M15" s="352">
        <v>0</v>
      </c>
      <c r="N15" s="353">
        <v>0</v>
      </c>
      <c r="O15" s="352">
        <v>0</v>
      </c>
      <c r="P15" s="353">
        <v>0</v>
      </c>
      <c r="Q15" s="352">
        <v>0</v>
      </c>
      <c r="R15" s="353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5"/>
      <c r="B16" s="351" t="s">
        <v>17</v>
      </c>
      <c r="C16" s="352">
        <v>42303</v>
      </c>
      <c r="D16" s="353">
        <v>956.64956717017765</v>
      </c>
      <c r="E16" s="352">
        <v>25012</v>
      </c>
      <c r="F16" s="353">
        <v>885.44157524388368</v>
      </c>
      <c r="G16" s="352">
        <v>0</v>
      </c>
      <c r="H16" s="353">
        <v>0</v>
      </c>
      <c r="I16" s="352">
        <v>67315</v>
      </c>
      <c r="J16" s="353">
        <v>930.19106172472755</v>
      </c>
      <c r="K16" s="352">
        <v>0</v>
      </c>
      <c r="L16" s="353">
        <v>0</v>
      </c>
      <c r="M16" s="352">
        <v>0</v>
      </c>
      <c r="N16" s="353">
        <v>0</v>
      </c>
      <c r="O16" s="352">
        <v>0</v>
      </c>
      <c r="P16" s="353">
        <v>0</v>
      </c>
      <c r="Q16" s="352">
        <v>0</v>
      </c>
      <c r="R16" s="353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5"/>
      <c r="B17" s="351" t="s">
        <v>18</v>
      </c>
      <c r="C17" s="352">
        <v>70947</v>
      </c>
      <c r="D17" s="353">
        <v>980.04455325806759</v>
      </c>
      <c r="E17" s="352">
        <v>42256</v>
      </c>
      <c r="F17" s="353">
        <v>908.85488711662094</v>
      </c>
      <c r="G17" s="352">
        <v>0</v>
      </c>
      <c r="H17" s="353">
        <v>0</v>
      </c>
      <c r="I17" s="352">
        <v>113203</v>
      </c>
      <c r="J17" s="353">
        <v>953.47113618897083</v>
      </c>
      <c r="K17" s="352">
        <v>39</v>
      </c>
      <c r="L17" s="353">
        <v>2290.7894871794861</v>
      </c>
      <c r="M17" s="352">
        <v>12</v>
      </c>
      <c r="N17" s="353">
        <v>2351.2116666666666</v>
      </c>
      <c r="O17" s="352">
        <v>0</v>
      </c>
      <c r="P17" s="353">
        <v>0</v>
      </c>
      <c r="Q17" s="352">
        <v>51</v>
      </c>
      <c r="R17" s="353">
        <v>2305.0064705882346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5"/>
      <c r="B18" s="351" t="s">
        <v>19</v>
      </c>
      <c r="C18" s="352">
        <v>103617</v>
      </c>
      <c r="D18" s="353">
        <v>989.09812057866918</v>
      </c>
      <c r="E18" s="352">
        <v>60937</v>
      </c>
      <c r="F18" s="353">
        <v>888.68373943580968</v>
      </c>
      <c r="G18" s="352">
        <v>0</v>
      </c>
      <c r="H18" s="353">
        <v>0</v>
      </c>
      <c r="I18" s="352">
        <v>164554</v>
      </c>
      <c r="J18" s="353">
        <v>951.91305583577366</v>
      </c>
      <c r="K18" s="352">
        <v>391</v>
      </c>
      <c r="L18" s="353">
        <v>2430.7022762148349</v>
      </c>
      <c r="M18" s="352">
        <v>121</v>
      </c>
      <c r="N18" s="353">
        <v>2158.7633057851235</v>
      </c>
      <c r="O18" s="352">
        <v>0</v>
      </c>
      <c r="P18" s="353">
        <v>0</v>
      </c>
      <c r="Q18" s="352">
        <v>512</v>
      </c>
      <c r="R18" s="353">
        <v>2366.4354492187508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5"/>
      <c r="B19" s="351" t="s">
        <v>20</v>
      </c>
      <c r="C19" s="352">
        <v>151429</v>
      </c>
      <c r="D19" s="353">
        <v>1125.7921147204293</v>
      </c>
      <c r="E19" s="352">
        <v>86718</v>
      </c>
      <c r="F19" s="353">
        <v>964.75677414146844</v>
      </c>
      <c r="G19" s="352">
        <v>0</v>
      </c>
      <c r="H19" s="353">
        <v>0</v>
      </c>
      <c r="I19" s="352">
        <v>238147</v>
      </c>
      <c r="J19" s="353">
        <v>1067.1532796130111</v>
      </c>
      <c r="K19" s="352">
        <v>9912</v>
      </c>
      <c r="L19" s="353">
        <v>2468.2379045601256</v>
      </c>
      <c r="M19" s="352">
        <v>999</v>
      </c>
      <c r="N19" s="353">
        <v>2262.6339739739747</v>
      </c>
      <c r="O19" s="352">
        <v>0</v>
      </c>
      <c r="P19" s="353">
        <v>0</v>
      </c>
      <c r="Q19" s="352">
        <v>10911</v>
      </c>
      <c r="R19" s="353">
        <v>2449.4130189716766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5"/>
      <c r="B20" s="351" t="s">
        <v>21</v>
      </c>
      <c r="C20" s="352">
        <v>200030</v>
      </c>
      <c r="D20" s="353">
        <v>1207.9348163275504</v>
      </c>
      <c r="E20" s="352">
        <v>120252</v>
      </c>
      <c r="F20" s="353">
        <v>1014.3048182982403</v>
      </c>
      <c r="G20" s="352">
        <v>0</v>
      </c>
      <c r="H20" s="353">
        <v>0</v>
      </c>
      <c r="I20" s="352">
        <v>320282</v>
      </c>
      <c r="J20" s="353">
        <v>1135.2351500240411</v>
      </c>
      <c r="K20" s="352">
        <v>187448</v>
      </c>
      <c r="L20" s="353">
        <v>1807.858167651832</v>
      </c>
      <c r="M20" s="352">
        <v>78530</v>
      </c>
      <c r="N20" s="353">
        <v>1539.1831179167195</v>
      </c>
      <c r="O20" s="352">
        <v>0</v>
      </c>
      <c r="P20" s="353">
        <v>0</v>
      </c>
      <c r="Q20" s="352">
        <v>265978</v>
      </c>
      <c r="R20" s="353">
        <v>1728.5318637631706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5"/>
      <c r="B21" s="351" t="s">
        <v>22</v>
      </c>
      <c r="C21" s="352">
        <v>779</v>
      </c>
      <c r="D21" s="353">
        <v>1182.1908600770214</v>
      </c>
      <c r="E21" s="352">
        <v>470</v>
      </c>
      <c r="F21" s="353">
        <v>1026.0290425531914</v>
      </c>
      <c r="G21" s="352">
        <v>0</v>
      </c>
      <c r="H21" s="353">
        <v>0</v>
      </c>
      <c r="I21" s="352">
        <v>1249</v>
      </c>
      <c r="J21" s="353">
        <v>1123.4270056044834</v>
      </c>
      <c r="K21" s="352">
        <v>941246</v>
      </c>
      <c r="L21" s="353">
        <v>1529.8904227375203</v>
      </c>
      <c r="M21" s="352">
        <v>649600</v>
      </c>
      <c r="N21" s="353">
        <v>1236.0103887007369</v>
      </c>
      <c r="O21" s="352">
        <v>0</v>
      </c>
      <c r="P21" s="353">
        <v>0</v>
      </c>
      <c r="Q21" s="352">
        <v>1590846</v>
      </c>
      <c r="R21" s="353">
        <v>1409.8885683089368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5"/>
      <c r="B22" s="351" t="s">
        <v>23</v>
      </c>
      <c r="C22" s="352">
        <v>10</v>
      </c>
      <c r="D22" s="353">
        <v>884.49500000000012</v>
      </c>
      <c r="E22" s="352">
        <v>19</v>
      </c>
      <c r="F22" s="353">
        <v>721.80894736842106</v>
      </c>
      <c r="G22" s="352">
        <v>0</v>
      </c>
      <c r="H22" s="353">
        <v>0</v>
      </c>
      <c r="I22" s="352">
        <v>29</v>
      </c>
      <c r="J22" s="353">
        <v>777.90758620689655</v>
      </c>
      <c r="K22" s="352">
        <v>899299</v>
      </c>
      <c r="L22" s="353">
        <v>1521.5088119635427</v>
      </c>
      <c r="M22" s="352">
        <v>594686</v>
      </c>
      <c r="N22" s="353">
        <v>1061.8049163424087</v>
      </c>
      <c r="O22" s="352">
        <v>1</v>
      </c>
      <c r="P22" s="353">
        <v>1619.35</v>
      </c>
      <c r="Q22" s="352">
        <v>1493986</v>
      </c>
      <c r="R22" s="353">
        <v>1338.5222424574283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5"/>
      <c r="B23" s="351" t="s">
        <v>24</v>
      </c>
      <c r="C23" s="352">
        <v>28</v>
      </c>
      <c r="D23" s="353">
        <v>414.31785714285718</v>
      </c>
      <c r="E23" s="352">
        <v>103</v>
      </c>
      <c r="F23" s="353">
        <v>436.75815533980551</v>
      </c>
      <c r="G23" s="352">
        <v>0</v>
      </c>
      <c r="H23" s="353">
        <v>0</v>
      </c>
      <c r="I23" s="352">
        <v>131</v>
      </c>
      <c r="J23" s="353">
        <v>431.96175572519059</v>
      </c>
      <c r="K23" s="352">
        <v>737273</v>
      </c>
      <c r="L23" s="353">
        <v>1438.0030177424144</v>
      </c>
      <c r="M23" s="352">
        <v>471814</v>
      </c>
      <c r="N23" s="353">
        <v>860.46357511646363</v>
      </c>
      <c r="O23" s="352">
        <v>2</v>
      </c>
      <c r="P23" s="353">
        <v>685</v>
      </c>
      <c r="Q23" s="352">
        <v>1209089</v>
      </c>
      <c r="R23" s="353">
        <v>1212.6327591517268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5"/>
      <c r="B24" s="351" t="s">
        <v>25</v>
      </c>
      <c r="C24" s="352">
        <v>33</v>
      </c>
      <c r="D24" s="353">
        <v>412.41636363636388</v>
      </c>
      <c r="E24" s="352">
        <v>186</v>
      </c>
      <c r="F24" s="353">
        <v>430.32967741935488</v>
      </c>
      <c r="G24" s="352">
        <v>0</v>
      </c>
      <c r="H24" s="353">
        <v>0</v>
      </c>
      <c r="I24" s="352">
        <v>219</v>
      </c>
      <c r="J24" s="353">
        <v>427.63041095890418</v>
      </c>
      <c r="K24" s="352">
        <v>463521</v>
      </c>
      <c r="L24" s="353">
        <v>1284.3548973832928</v>
      </c>
      <c r="M24" s="352">
        <v>306475</v>
      </c>
      <c r="N24" s="353">
        <v>724.53561246431184</v>
      </c>
      <c r="O24" s="352">
        <v>3</v>
      </c>
      <c r="P24" s="353">
        <v>1069.6466666666668</v>
      </c>
      <c r="Q24" s="352">
        <v>769999</v>
      </c>
      <c r="R24" s="353">
        <v>1061.5347905127167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5"/>
      <c r="B25" s="351" t="s">
        <v>26</v>
      </c>
      <c r="C25" s="352">
        <v>120</v>
      </c>
      <c r="D25" s="353">
        <v>448.32641666666586</v>
      </c>
      <c r="E25" s="352">
        <v>3696</v>
      </c>
      <c r="F25" s="353">
        <v>432.48156926407125</v>
      </c>
      <c r="G25" s="352">
        <v>0</v>
      </c>
      <c r="H25" s="353">
        <v>0</v>
      </c>
      <c r="I25" s="352">
        <v>3816</v>
      </c>
      <c r="J25" s="353">
        <v>432.9798349056623</v>
      </c>
      <c r="K25" s="352">
        <v>508605</v>
      </c>
      <c r="L25" s="353">
        <v>1139.6799924695906</v>
      </c>
      <c r="M25" s="352">
        <v>408337</v>
      </c>
      <c r="N25" s="353">
        <v>652.03894276050278</v>
      </c>
      <c r="O25" s="352">
        <v>24</v>
      </c>
      <c r="P25" s="353">
        <v>731.04166666666663</v>
      </c>
      <c r="Q25" s="352">
        <v>916966</v>
      </c>
      <c r="R25" s="353">
        <v>922.51633467325019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5"/>
      <c r="B26" s="351" t="s">
        <v>5</v>
      </c>
      <c r="C26" s="352">
        <v>7</v>
      </c>
      <c r="D26" s="353">
        <v>963.89</v>
      </c>
      <c r="E26" s="352">
        <v>0</v>
      </c>
      <c r="F26" s="353">
        <v>0</v>
      </c>
      <c r="G26" s="352">
        <v>0</v>
      </c>
      <c r="H26" s="353">
        <v>0</v>
      </c>
      <c r="I26" s="352">
        <v>7</v>
      </c>
      <c r="J26" s="353">
        <v>963.89</v>
      </c>
      <c r="K26" s="352">
        <v>63</v>
      </c>
      <c r="L26" s="353">
        <v>1907.7749206349195</v>
      </c>
      <c r="M26" s="352">
        <v>21</v>
      </c>
      <c r="N26" s="353">
        <v>1112.611904761905</v>
      </c>
      <c r="O26" s="352">
        <v>0</v>
      </c>
      <c r="P26" s="353">
        <v>0</v>
      </c>
      <c r="Q26" s="352">
        <v>84</v>
      </c>
      <c r="R26" s="353">
        <v>1708.9841666666657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5"/>
      <c r="B27" s="355" t="s">
        <v>6</v>
      </c>
      <c r="C27" s="356">
        <v>597311</v>
      </c>
      <c r="D27" s="357">
        <v>1088.8626829909376</v>
      </c>
      <c r="E27" s="356">
        <v>354675</v>
      </c>
      <c r="F27" s="357">
        <v>944.29174342708018</v>
      </c>
      <c r="G27" s="356">
        <v>0</v>
      </c>
      <c r="H27" s="357">
        <v>0</v>
      </c>
      <c r="I27" s="356">
        <v>951986</v>
      </c>
      <c r="J27" s="357">
        <v>1035.0008636051366</v>
      </c>
      <c r="K27" s="356">
        <v>3747797</v>
      </c>
      <c r="L27" s="357">
        <v>1442.9736479617234</v>
      </c>
      <c r="M27" s="356">
        <v>2510595</v>
      </c>
      <c r="N27" s="357">
        <v>976.69298200227217</v>
      </c>
      <c r="O27" s="356">
        <v>30</v>
      </c>
      <c r="P27" s="357">
        <v>791.44299999999998</v>
      </c>
      <c r="Q27" s="356">
        <v>6258422</v>
      </c>
      <c r="R27" s="357">
        <v>1255.919873947458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5"/>
      <c r="B28" s="358" t="s">
        <v>27</v>
      </c>
      <c r="C28" s="352">
        <v>54.692613811392526</v>
      </c>
      <c r="D28" s="352" t="s">
        <v>215</v>
      </c>
      <c r="E28" s="352">
        <v>55.222319024459011</v>
      </c>
      <c r="F28" s="352" t="s">
        <v>215</v>
      </c>
      <c r="G28" s="352">
        <v>0</v>
      </c>
      <c r="H28" s="352">
        <v>0</v>
      </c>
      <c r="I28" s="352">
        <v>54.88996395928902</v>
      </c>
      <c r="J28" s="352" t="s">
        <v>215</v>
      </c>
      <c r="K28" s="352">
        <v>74.717355607415044</v>
      </c>
      <c r="L28" s="352" t="s">
        <v>215</v>
      </c>
      <c r="M28" s="352">
        <v>75.397268513097004</v>
      </c>
      <c r="N28" s="352" t="s">
        <v>215</v>
      </c>
      <c r="O28" s="352">
        <v>87</v>
      </c>
      <c r="P28" s="352" t="s">
        <v>215</v>
      </c>
      <c r="Q28" s="352">
        <v>74.990166079237014</v>
      </c>
      <c r="R28" s="352" t="s">
        <v>215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5"/>
      <c r="B29" s="346"/>
      <c r="C29" s="359"/>
      <c r="D29" s="360"/>
      <c r="E29" s="361"/>
      <c r="F29" s="361"/>
      <c r="G29" s="359"/>
      <c r="H29" s="361"/>
      <c r="I29" s="359"/>
      <c r="J29" s="361"/>
      <c r="K29" s="359"/>
      <c r="L29" s="360"/>
      <c r="M29" s="359"/>
      <c r="N29" s="360"/>
      <c r="O29" s="359"/>
      <c r="P29" s="360"/>
      <c r="Q29" s="359"/>
      <c r="R29" s="360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559" t="s">
        <v>0</v>
      </c>
      <c r="C30" s="560" t="s">
        <v>30</v>
      </c>
      <c r="D30" s="560"/>
      <c r="E30" s="560"/>
      <c r="F30" s="560"/>
      <c r="G30" s="560"/>
      <c r="H30" s="560"/>
      <c r="I30" s="560"/>
      <c r="J30" s="560"/>
      <c r="K30" s="560" t="s">
        <v>31</v>
      </c>
      <c r="L30" s="560"/>
      <c r="M30" s="560"/>
      <c r="N30" s="560"/>
      <c r="O30" s="560"/>
      <c r="P30" s="560"/>
      <c r="Q30" s="560"/>
      <c r="R30" s="560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559"/>
      <c r="C31" s="560" t="s">
        <v>3</v>
      </c>
      <c r="D31" s="560"/>
      <c r="E31" s="561" t="s">
        <v>4</v>
      </c>
      <c r="F31" s="561"/>
      <c r="G31" s="560" t="s">
        <v>5</v>
      </c>
      <c r="H31" s="560"/>
      <c r="I31" s="560" t="s">
        <v>6</v>
      </c>
      <c r="J31" s="560"/>
      <c r="K31" s="560" t="s">
        <v>3</v>
      </c>
      <c r="L31" s="560"/>
      <c r="M31" s="561" t="s">
        <v>4</v>
      </c>
      <c r="N31" s="561"/>
      <c r="O31" s="560" t="s">
        <v>5</v>
      </c>
      <c r="P31" s="560"/>
      <c r="Q31" s="560" t="s">
        <v>6</v>
      </c>
      <c r="R31" s="560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559"/>
      <c r="C32" s="348" t="s">
        <v>7</v>
      </c>
      <c r="D32" s="349" t="s">
        <v>8</v>
      </c>
      <c r="E32" s="350" t="s">
        <v>7</v>
      </c>
      <c r="F32" s="350" t="s">
        <v>8</v>
      </c>
      <c r="G32" s="348" t="s">
        <v>7</v>
      </c>
      <c r="H32" s="350" t="s">
        <v>8</v>
      </c>
      <c r="I32" s="348" t="s">
        <v>7</v>
      </c>
      <c r="J32" s="350" t="s">
        <v>8</v>
      </c>
      <c r="K32" s="348" t="s">
        <v>7</v>
      </c>
      <c r="L32" s="349" t="s">
        <v>8</v>
      </c>
      <c r="M32" s="350" t="s">
        <v>7</v>
      </c>
      <c r="N32" s="350" t="s">
        <v>8</v>
      </c>
      <c r="O32" s="348" t="s">
        <v>7</v>
      </c>
      <c r="P32" s="350" t="s">
        <v>8</v>
      </c>
      <c r="Q32" s="348" t="s">
        <v>7</v>
      </c>
      <c r="R32" s="350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1" t="s">
        <v>9</v>
      </c>
      <c r="C33" s="352">
        <v>0</v>
      </c>
      <c r="D33" s="353">
        <v>0</v>
      </c>
      <c r="E33" s="352">
        <v>0</v>
      </c>
      <c r="F33" s="353">
        <v>0</v>
      </c>
      <c r="G33" s="352">
        <v>0</v>
      </c>
      <c r="H33" s="353">
        <v>0</v>
      </c>
      <c r="I33" s="352">
        <v>0</v>
      </c>
      <c r="J33" s="353">
        <v>0</v>
      </c>
      <c r="K33" s="352">
        <v>1166</v>
      </c>
      <c r="L33" s="353">
        <v>319.17986277873132</v>
      </c>
      <c r="M33" s="352">
        <v>1212</v>
      </c>
      <c r="N33" s="353">
        <v>314.15245874587498</v>
      </c>
      <c r="O33" s="352">
        <v>0</v>
      </c>
      <c r="P33" s="353">
        <v>0</v>
      </c>
      <c r="Q33" s="352">
        <v>2378</v>
      </c>
      <c r="R33" s="353">
        <v>316.61753574432345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4" t="s">
        <v>10</v>
      </c>
      <c r="C34" s="352">
        <v>0</v>
      </c>
      <c r="D34" s="353">
        <v>0</v>
      </c>
      <c r="E34" s="352">
        <v>0</v>
      </c>
      <c r="F34" s="353">
        <v>0</v>
      </c>
      <c r="G34" s="352">
        <v>0</v>
      </c>
      <c r="H34" s="353">
        <v>0</v>
      </c>
      <c r="I34" s="352">
        <v>0</v>
      </c>
      <c r="J34" s="353">
        <v>0</v>
      </c>
      <c r="K34" s="352">
        <v>5837</v>
      </c>
      <c r="L34" s="353">
        <v>323.07623608017758</v>
      </c>
      <c r="M34" s="352">
        <v>5425</v>
      </c>
      <c r="N34" s="353">
        <v>322.70001105990684</v>
      </c>
      <c r="O34" s="352">
        <v>0</v>
      </c>
      <c r="P34" s="353">
        <v>0</v>
      </c>
      <c r="Q34" s="352">
        <v>11262</v>
      </c>
      <c r="R34" s="353">
        <v>322.89500532764976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1" t="s">
        <v>11</v>
      </c>
      <c r="C35" s="352">
        <v>0</v>
      </c>
      <c r="D35" s="353">
        <v>0</v>
      </c>
      <c r="E35" s="352">
        <v>0</v>
      </c>
      <c r="F35" s="353">
        <v>0</v>
      </c>
      <c r="G35" s="352">
        <v>0</v>
      </c>
      <c r="H35" s="353">
        <v>0</v>
      </c>
      <c r="I35" s="352">
        <v>0</v>
      </c>
      <c r="J35" s="353">
        <v>0</v>
      </c>
      <c r="K35" s="352">
        <v>15496</v>
      </c>
      <c r="L35" s="353">
        <v>323.98047625193715</v>
      </c>
      <c r="M35" s="352">
        <v>14702</v>
      </c>
      <c r="N35" s="353">
        <v>319.92479526595082</v>
      </c>
      <c r="O35" s="352">
        <v>0</v>
      </c>
      <c r="P35" s="353">
        <v>0</v>
      </c>
      <c r="Q35" s="352">
        <v>30198</v>
      </c>
      <c r="R35" s="353">
        <v>322.00595403669206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1" t="s">
        <v>12</v>
      </c>
      <c r="C36" s="352">
        <v>0</v>
      </c>
      <c r="D36" s="353">
        <v>0</v>
      </c>
      <c r="E36" s="352">
        <v>0</v>
      </c>
      <c r="F36" s="353">
        <v>0</v>
      </c>
      <c r="G36" s="352">
        <v>0</v>
      </c>
      <c r="H36" s="353">
        <v>0</v>
      </c>
      <c r="I36" s="352">
        <v>0</v>
      </c>
      <c r="J36" s="353">
        <v>0</v>
      </c>
      <c r="K36" s="352">
        <v>30528</v>
      </c>
      <c r="L36" s="353">
        <v>325.52340769130001</v>
      </c>
      <c r="M36" s="352">
        <v>29422</v>
      </c>
      <c r="N36" s="353">
        <v>323.93752566107014</v>
      </c>
      <c r="O36" s="352">
        <v>0</v>
      </c>
      <c r="P36" s="353">
        <v>0</v>
      </c>
      <c r="Q36" s="352">
        <v>59950</v>
      </c>
      <c r="R36" s="353">
        <v>324.74509541284425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1" t="s">
        <v>13</v>
      </c>
      <c r="C37" s="352">
        <v>1</v>
      </c>
      <c r="D37" s="353">
        <v>843.29</v>
      </c>
      <c r="E37" s="352">
        <v>25</v>
      </c>
      <c r="F37" s="353">
        <v>740.03599999999972</v>
      </c>
      <c r="G37" s="352">
        <v>0</v>
      </c>
      <c r="H37" s="353">
        <v>0</v>
      </c>
      <c r="I37" s="352">
        <v>26</v>
      </c>
      <c r="J37" s="353">
        <v>744.00730769230745</v>
      </c>
      <c r="K37" s="352">
        <v>45133</v>
      </c>
      <c r="L37" s="353">
        <v>331.43461126005235</v>
      </c>
      <c r="M37" s="352">
        <v>44252</v>
      </c>
      <c r="N37" s="353">
        <v>330.15207742022847</v>
      </c>
      <c r="O37" s="352">
        <v>1</v>
      </c>
      <c r="P37" s="353">
        <v>622.92999999999995</v>
      </c>
      <c r="Q37" s="352">
        <v>89386</v>
      </c>
      <c r="R37" s="353">
        <v>330.8029330096424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1" t="s">
        <v>14</v>
      </c>
      <c r="C38" s="352">
        <v>14</v>
      </c>
      <c r="D38" s="353">
        <v>894.7914285714287</v>
      </c>
      <c r="E38" s="352">
        <v>166</v>
      </c>
      <c r="F38" s="353">
        <v>768.87132530120459</v>
      </c>
      <c r="G38" s="352">
        <v>0</v>
      </c>
      <c r="H38" s="353">
        <v>0</v>
      </c>
      <c r="I38" s="352">
        <v>180</v>
      </c>
      <c r="J38" s="353">
        <v>778.66511111111095</v>
      </c>
      <c r="K38" s="352">
        <v>2793</v>
      </c>
      <c r="L38" s="353">
        <v>379.92944862155309</v>
      </c>
      <c r="M38" s="352">
        <v>2652</v>
      </c>
      <c r="N38" s="353">
        <v>379.84486048265393</v>
      </c>
      <c r="O38" s="352">
        <v>1</v>
      </c>
      <c r="P38" s="353">
        <v>242.64</v>
      </c>
      <c r="Q38" s="352">
        <v>5446</v>
      </c>
      <c r="R38" s="353">
        <v>379.86304810870291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1" t="s">
        <v>15</v>
      </c>
      <c r="C39" s="352">
        <v>111</v>
      </c>
      <c r="D39" s="353">
        <v>743.51720720720721</v>
      </c>
      <c r="E39" s="352">
        <v>951</v>
      </c>
      <c r="F39" s="353">
        <v>820.34380651945366</v>
      </c>
      <c r="G39" s="352">
        <v>0</v>
      </c>
      <c r="H39" s="353">
        <v>0</v>
      </c>
      <c r="I39" s="352">
        <v>1062</v>
      </c>
      <c r="J39" s="353">
        <v>812.313907721281</v>
      </c>
      <c r="K39" s="352">
        <v>2172</v>
      </c>
      <c r="L39" s="353">
        <v>369.49180478821336</v>
      </c>
      <c r="M39" s="352">
        <v>1444</v>
      </c>
      <c r="N39" s="353">
        <v>361.87049861495927</v>
      </c>
      <c r="O39" s="352">
        <v>0</v>
      </c>
      <c r="P39" s="353">
        <v>0</v>
      </c>
      <c r="Q39" s="352">
        <v>3616</v>
      </c>
      <c r="R39" s="353">
        <v>366.4483407079648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1" t="s">
        <v>16</v>
      </c>
      <c r="C40" s="352">
        <v>604</v>
      </c>
      <c r="D40" s="353">
        <v>712.09119205297941</v>
      </c>
      <c r="E40" s="352">
        <v>3305</v>
      </c>
      <c r="F40" s="353">
        <v>837.78432677760873</v>
      </c>
      <c r="G40" s="352">
        <v>0</v>
      </c>
      <c r="H40" s="353">
        <v>0</v>
      </c>
      <c r="I40" s="352">
        <v>3909</v>
      </c>
      <c r="J40" s="353">
        <v>818.3628242517259</v>
      </c>
      <c r="K40" s="352">
        <v>3476</v>
      </c>
      <c r="L40" s="353">
        <v>402.49828538549912</v>
      </c>
      <c r="M40" s="352">
        <v>2257</v>
      </c>
      <c r="N40" s="353">
        <v>421.43333628710553</v>
      </c>
      <c r="O40" s="352">
        <v>0</v>
      </c>
      <c r="P40" s="353">
        <v>0</v>
      </c>
      <c r="Q40" s="352">
        <v>5733</v>
      </c>
      <c r="R40" s="353">
        <v>409.95274376417098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1" t="s">
        <v>17</v>
      </c>
      <c r="C41" s="352">
        <v>1884</v>
      </c>
      <c r="D41" s="353">
        <v>744.07828556263291</v>
      </c>
      <c r="E41" s="352">
        <v>9413</v>
      </c>
      <c r="F41" s="353">
        <v>858.11496334856088</v>
      </c>
      <c r="G41" s="352">
        <v>0</v>
      </c>
      <c r="H41" s="353">
        <v>0</v>
      </c>
      <c r="I41" s="352">
        <v>11297</v>
      </c>
      <c r="J41" s="353">
        <v>839.09707355935245</v>
      </c>
      <c r="K41" s="352">
        <v>6070</v>
      </c>
      <c r="L41" s="353">
        <v>451.4437446457996</v>
      </c>
      <c r="M41" s="352">
        <v>4237</v>
      </c>
      <c r="N41" s="353">
        <v>454.37920462591336</v>
      </c>
      <c r="O41" s="352">
        <v>0</v>
      </c>
      <c r="P41" s="353">
        <v>0</v>
      </c>
      <c r="Q41" s="352">
        <v>10307</v>
      </c>
      <c r="R41" s="353">
        <v>452.65045309013283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1" t="s">
        <v>18</v>
      </c>
      <c r="C42" s="352">
        <v>4456</v>
      </c>
      <c r="D42" s="353">
        <v>743.93539497307017</v>
      </c>
      <c r="E42" s="352">
        <v>20700</v>
      </c>
      <c r="F42" s="353">
        <v>845.84039516908285</v>
      </c>
      <c r="G42" s="352">
        <v>0</v>
      </c>
      <c r="H42" s="353">
        <v>0</v>
      </c>
      <c r="I42" s="352">
        <v>25156</v>
      </c>
      <c r="J42" s="353">
        <v>827.78948560979552</v>
      </c>
      <c r="K42" s="352">
        <v>10055</v>
      </c>
      <c r="L42" s="353">
        <v>503.19289806066763</v>
      </c>
      <c r="M42" s="352">
        <v>6996</v>
      </c>
      <c r="N42" s="353">
        <v>500.03027730131663</v>
      </c>
      <c r="O42" s="352">
        <v>0</v>
      </c>
      <c r="P42" s="353">
        <v>0</v>
      </c>
      <c r="Q42" s="352">
        <v>17051</v>
      </c>
      <c r="R42" s="353">
        <v>501.89527945575185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1" t="s">
        <v>19</v>
      </c>
      <c r="C43" s="352">
        <v>8196</v>
      </c>
      <c r="D43" s="353">
        <v>708.10048438262504</v>
      </c>
      <c r="E43" s="352">
        <v>42817</v>
      </c>
      <c r="F43" s="353">
        <v>812.13647196207046</v>
      </c>
      <c r="G43" s="352">
        <v>0</v>
      </c>
      <c r="H43" s="353">
        <v>0</v>
      </c>
      <c r="I43" s="352">
        <v>51013</v>
      </c>
      <c r="J43" s="353">
        <v>795.42153745123721</v>
      </c>
      <c r="K43" s="352">
        <v>13110</v>
      </c>
      <c r="L43" s="353">
        <v>565.33713577421997</v>
      </c>
      <c r="M43" s="352">
        <v>9184</v>
      </c>
      <c r="N43" s="353">
        <v>578.55721254355603</v>
      </c>
      <c r="O43" s="352">
        <v>1</v>
      </c>
      <c r="P43" s="353">
        <v>406.97</v>
      </c>
      <c r="Q43" s="352">
        <v>22295</v>
      </c>
      <c r="R43" s="353">
        <v>570.7757909845277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1" t="s">
        <v>20</v>
      </c>
      <c r="C44" s="352">
        <v>13821</v>
      </c>
      <c r="D44" s="353">
        <v>687.80271181535397</v>
      </c>
      <c r="E44" s="352">
        <v>79352</v>
      </c>
      <c r="F44" s="353">
        <v>800.44535323621221</v>
      </c>
      <c r="G44" s="352">
        <v>0</v>
      </c>
      <c r="H44" s="353">
        <v>0</v>
      </c>
      <c r="I44" s="352">
        <v>93173</v>
      </c>
      <c r="J44" s="353">
        <v>783.7362857265507</v>
      </c>
      <c r="K44" s="352">
        <v>14744</v>
      </c>
      <c r="L44" s="353">
        <v>622.8923935160052</v>
      </c>
      <c r="M44" s="352">
        <v>10637</v>
      </c>
      <c r="N44" s="353">
        <v>629.41189151076514</v>
      </c>
      <c r="O44" s="352">
        <v>0</v>
      </c>
      <c r="P44" s="353">
        <v>0</v>
      </c>
      <c r="Q44" s="352">
        <v>25381</v>
      </c>
      <c r="R44" s="353">
        <v>625.62466963476572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1" t="s">
        <v>21</v>
      </c>
      <c r="C45" s="352">
        <v>20322</v>
      </c>
      <c r="D45" s="353">
        <v>672.62654561558861</v>
      </c>
      <c r="E45" s="352">
        <v>127021</v>
      </c>
      <c r="F45" s="353">
        <v>829.26170822147674</v>
      </c>
      <c r="G45" s="352">
        <v>1</v>
      </c>
      <c r="H45" s="353">
        <v>820.78</v>
      </c>
      <c r="I45" s="352">
        <v>147344</v>
      </c>
      <c r="J45" s="353">
        <v>807.65819361494323</v>
      </c>
      <c r="K45" s="352">
        <v>12317</v>
      </c>
      <c r="L45" s="353">
        <v>652.04675732727139</v>
      </c>
      <c r="M45" s="352">
        <v>9808</v>
      </c>
      <c r="N45" s="353">
        <v>664.50037214518875</v>
      </c>
      <c r="O45" s="352">
        <v>0</v>
      </c>
      <c r="P45" s="353">
        <v>0</v>
      </c>
      <c r="Q45" s="352">
        <v>22125</v>
      </c>
      <c r="R45" s="353">
        <v>657.56743774011363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1" t="s">
        <v>22</v>
      </c>
      <c r="C46" s="352">
        <v>24367</v>
      </c>
      <c r="D46" s="353">
        <v>617.0745606763237</v>
      </c>
      <c r="E46" s="352">
        <v>178101</v>
      </c>
      <c r="F46" s="353">
        <v>834.49174653707746</v>
      </c>
      <c r="G46" s="352">
        <v>0</v>
      </c>
      <c r="H46" s="353">
        <v>0</v>
      </c>
      <c r="I46" s="352">
        <v>202468</v>
      </c>
      <c r="J46" s="353">
        <v>808.32561377600427</v>
      </c>
      <c r="K46" s="352">
        <v>8212</v>
      </c>
      <c r="L46" s="353">
        <v>673.38097905504208</v>
      </c>
      <c r="M46" s="352">
        <v>7486</v>
      </c>
      <c r="N46" s="353">
        <v>680.91425995191037</v>
      </c>
      <c r="O46" s="352">
        <v>0</v>
      </c>
      <c r="P46" s="353">
        <v>0</v>
      </c>
      <c r="Q46" s="352">
        <v>15698</v>
      </c>
      <c r="R46" s="353">
        <v>676.97342018091524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1" t="s">
        <v>23</v>
      </c>
      <c r="C47" s="352">
        <v>26248</v>
      </c>
      <c r="D47" s="353">
        <v>553.64213501980964</v>
      </c>
      <c r="E47" s="352">
        <v>254544</v>
      </c>
      <c r="F47" s="353">
        <v>845.79770035828528</v>
      </c>
      <c r="G47" s="352">
        <v>1</v>
      </c>
      <c r="H47" s="353">
        <v>721.7</v>
      </c>
      <c r="I47" s="352">
        <v>280793</v>
      </c>
      <c r="J47" s="353">
        <v>818.48710722845419</v>
      </c>
      <c r="K47" s="352">
        <v>5047</v>
      </c>
      <c r="L47" s="353">
        <v>646.48628690311227</v>
      </c>
      <c r="M47" s="352">
        <v>5533</v>
      </c>
      <c r="N47" s="353">
        <v>671.60783119465157</v>
      </c>
      <c r="O47" s="352">
        <v>1</v>
      </c>
      <c r="P47" s="353">
        <v>778.54</v>
      </c>
      <c r="Q47" s="352">
        <v>10581</v>
      </c>
      <c r="R47" s="353">
        <v>659.63528588980387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1" t="s">
        <v>24</v>
      </c>
      <c r="C48" s="352">
        <v>26613</v>
      </c>
      <c r="D48" s="353">
        <v>498.7669759140278</v>
      </c>
      <c r="E48" s="352">
        <v>345345</v>
      </c>
      <c r="F48" s="353">
        <v>827.75423257901309</v>
      </c>
      <c r="G48" s="352">
        <v>1</v>
      </c>
      <c r="H48" s="353">
        <v>683.88</v>
      </c>
      <c r="I48" s="352">
        <v>371959</v>
      </c>
      <c r="J48" s="353">
        <v>804.21539701956215</v>
      </c>
      <c r="K48" s="352">
        <v>2666</v>
      </c>
      <c r="L48" s="353">
        <v>647.22280195048802</v>
      </c>
      <c r="M48" s="352">
        <v>3766</v>
      </c>
      <c r="N48" s="353">
        <v>643.97941848114806</v>
      </c>
      <c r="O48" s="352">
        <v>0</v>
      </c>
      <c r="P48" s="353">
        <v>0</v>
      </c>
      <c r="Q48" s="352">
        <v>6432</v>
      </c>
      <c r="R48" s="353">
        <v>645.32376865671711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1" t="s">
        <v>25</v>
      </c>
      <c r="C49" s="352">
        <v>23076</v>
      </c>
      <c r="D49" s="353">
        <v>461.29626321719473</v>
      </c>
      <c r="E49" s="352">
        <v>356563</v>
      </c>
      <c r="F49" s="353">
        <v>800.80143001376678</v>
      </c>
      <c r="G49" s="352">
        <v>4</v>
      </c>
      <c r="H49" s="353">
        <v>885.17750000000001</v>
      </c>
      <c r="I49" s="352">
        <v>379643</v>
      </c>
      <c r="J49" s="353">
        <v>780.16603380017193</v>
      </c>
      <c r="K49" s="352">
        <v>998</v>
      </c>
      <c r="L49" s="353">
        <v>637.3988276553099</v>
      </c>
      <c r="M49" s="352">
        <v>1970</v>
      </c>
      <c r="N49" s="353">
        <v>646.82113705583708</v>
      </c>
      <c r="O49" s="352">
        <v>0</v>
      </c>
      <c r="P49" s="353">
        <v>0</v>
      </c>
      <c r="Q49" s="352">
        <v>2968</v>
      </c>
      <c r="R49" s="353">
        <v>643.6528537735843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1" t="s">
        <v>26</v>
      </c>
      <c r="C50" s="352">
        <v>46922</v>
      </c>
      <c r="D50" s="353">
        <v>429.0520274071863</v>
      </c>
      <c r="E50" s="352">
        <v>735785</v>
      </c>
      <c r="F50" s="353">
        <v>756.47931852374654</v>
      </c>
      <c r="G50" s="352">
        <v>4</v>
      </c>
      <c r="H50" s="353">
        <v>455.53250000000003</v>
      </c>
      <c r="I50" s="352">
        <v>782711</v>
      </c>
      <c r="J50" s="353">
        <v>736.84915216471325</v>
      </c>
      <c r="K50" s="352">
        <v>630</v>
      </c>
      <c r="L50" s="353">
        <v>662.88079365079341</v>
      </c>
      <c r="M50" s="352">
        <v>1744</v>
      </c>
      <c r="N50" s="353">
        <v>656.76641628440336</v>
      </c>
      <c r="O50" s="352">
        <v>0</v>
      </c>
      <c r="P50" s="353">
        <v>0</v>
      </c>
      <c r="Q50" s="352">
        <v>2374</v>
      </c>
      <c r="R50" s="353">
        <v>658.38901853411937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1" t="s">
        <v>5</v>
      </c>
      <c r="C51" s="352">
        <v>0</v>
      </c>
      <c r="D51" s="353">
        <v>0</v>
      </c>
      <c r="E51" s="352">
        <v>11</v>
      </c>
      <c r="F51" s="353">
        <v>683.44545454545448</v>
      </c>
      <c r="G51" s="352">
        <v>0</v>
      </c>
      <c r="H51" s="353">
        <v>0</v>
      </c>
      <c r="I51" s="352">
        <v>11</v>
      </c>
      <c r="J51" s="353">
        <v>683.44545454545448</v>
      </c>
      <c r="K51" s="352">
        <v>0</v>
      </c>
      <c r="L51" s="353">
        <v>0</v>
      </c>
      <c r="M51" s="352">
        <v>1</v>
      </c>
      <c r="N51" s="353">
        <v>767.5</v>
      </c>
      <c r="O51" s="352">
        <v>0</v>
      </c>
      <c r="P51" s="353">
        <v>0</v>
      </c>
      <c r="Q51" s="352">
        <v>1</v>
      </c>
      <c r="R51" s="353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5" t="s">
        <v>6</v>
      </c>
      <c r="C52" s="356">
        <v>196635</v>
      </c>
      <c r="D52" s="357">
        <v>548.42955165662227</v>
      </c>
      <c r="E52" s="356">
        <v>2154099</v>
      </c>
      <c r="F52" s="357">
        <v>800.72107729031609</v>
      </c>
      <c r="G52" s="356">
        <v>11</v>
      </c>
      <c r="H52" s="357">
        <v>689.92727272727268</v>
      </c>
      <c r="I52" s="356">
        <v>2350745</v>
      </c>
      <c r="J52" s="357">
        <v>779.61688994765166</v>
      </c>
      <c r="K52" s="356">
        <v>180450</v>
      </c>
      <c r="L52" s="357">
        <v>440.20958935993343</v>
      </c>
      <c r="M52" s="356">
        <v>162728</v>
      </c>
      <c r="N52" s="357">
        <v>436.71096142028426</v>
      </c>
      <c r="O52" s="356">
        <v>4</v>
      </c>
      <c r="P52" s="357">
        <v>512.77</v>
      </c>
      <c r="Q52" s="356">
        <v>343182</v>
      </c>
      <c r="R52" s="357">
        <v>438.55147650517813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8" t="s">
        <v>27</v>
      </c>
      <c r="C53" s="352">
        <v>73.60769445927734</v>
      </c>
      <c r="D53" s="352" t="s">
        <v>215</v>
      </c>
      <c r="E53" s="352">
        <v>78.163597308930747</v>
      </c>
      <c r="F53" s="352" t="s">
        <v>215</v>
      </c>
      <c r="G53" s="352">
        <v>81.727272727272734</v>
      </c>
      <c r="H53" s="352" t="s">
        <v>215</v>
      </c>
      <c r="I53" s="352">
        <v>77.782520268137532</v>
      </c>
      <c r="J53" s="352" t="s">
        <v>215</v>
      </c>
      <c r="K53" s="352">
        <v>34.923834857301195</v>
      </c>
      <c r="L53" s="352" t="s">
        <v>215</v>
      </c>
      <c r="M53" s="352">
        <v>34.487374559845634</v>
      </c>
      <c r="N53" s="352" t="s">
        <v>215</v>
      </c>
      <c r="O53" s="352">
        <v>43</v>
      </c>
      <c r="P53" s="352" t="s">
        <v>215</v>
      </c>
      <c r="Q53" s="352">
        <v>34.716971510660557</v>
      </c>
      <c r="R53" s="352" t="s">
        <v>215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6"/>
      <c r="C54" s="359"/>
      <c r="D54" s="360"/>
      <c r="E54" s="361"/>
      <c r="F54" s="361"/>
      <c r="G54" s="359"/>
      <c r="H54" s="361"/>
      <c r="I54" s="359"/>
      <c r="J54" s="361"/>
      <c r="K54" s="359"/>
      <c r="L54" s="360"/>
      <c r="M54" s="359"/>
      <c r="N54" s="360"/>
      <c r="O54" s="359"/>
      <c r="P54" s="360"/>
      <c r="Q54" s="359"/>
      <c r="R54" s="360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559" t="s">
        <v>0</v>
      </c>
      <c r="C55" s="560" t="s">
        <v>1</v>
      </c>
      <c r="D55" s="560"/>
      <c r="E55" s="560"/>
      <c r="F55" s="560"/>
      <c r="G55" s="560"/>
      <c r="H55" s="560"/>
      <c r="I55" s="560"/>
      <c r="J55" s="560"/>
      <c r="K55" s="560" t="s">
        <v>2</v>
      </c>
      <c r="L55" s="560"/>
      <c r="M55" s="560"/>
      <c r="N55" s="560"/>
      <c r="O55" s="560"/>
      <c r="P55" s="560"/>
      <c r="Q55" s="560"/>
      <c r="R55" s="560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559"/>
      <c r="C56" s="560" t="s">
        <v>3</v>
      </c>
      <c r="D56" s="560"/>
      <c r="E56" s="561" t="s">
        <v>4</v>
      </c>
      <c r="F56" s="561"/>
      <c r="G56" s="560" t="s">
        <v>5</v>
      </c>
      <c r="H56" s="560"/>
      <c r="I56" s="560" t="s">
        <v>6</v>
      </c>
      <c r="J56" s="560"/>
      <c r="K56" s="560" t="s">
        <v>3</v>
      </c>
      <c r="L56" s="560"/>
      <c r="M56" s="561" t="s">
        <v>4</v>
      </c>
      <c r="N56" s="561"/>
      <c r="O56" s="560" t="s">
        <v>5</v>
      </c>
      <c r="P56" s="560"/>
      <c r="Q56" s="560" t="s">
        <v>6</v>
      </c>
      <c r="R56" s="560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559"/>
      <c r="C57" s="348" t="s">
        <v>7</v>
      </c>
      <c r="D57" s="349" t="s">
        <v>8</v>
      </c>
      <c r="E57" s="350" t="s">
        <v>7</v>
      </c>
      <c r="F57" s="350" t="s">
        <v>8</v>
      </c>
      <c r="G57" s="348" t="s">
        <v>7</v>
      </c>
      <c r="H57" s="350" t="s">
        <v>8</v>
      </c>
      <c r="I57" s="348" t="s">
        <v>7</v>
      </c>
      <c r="J57" s="350" t="s">
        <v>8</v>
      </c>
      <c r="K57" s="348" t="s">
        <v>7</v>
      </c>
      <c r="L57" s="349" t="s">
        <v>8</v>
      </c>
      <c r="M57" s="350" t="s">
        <v>7</v>
      </c>
      <c r="N57" s="350" t="s">
        <v>8</v>
      </c>
      <c r="O57" s="348" t="s">
        <v>7</v>
      </c>
      <c r="P57" s="350" t="s">
        <v>8</v>
      </c>
      <c r="Q57" s="348" t="s">
        <v>7</v>
      </c>
      <c r="R57" s="350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1" t="s">
        <v>9</v>
      </c>
      <c r="C58" s="352">
        <v>0</v>
      </c>
      <c r="D58" s="353">
        <v>0</v>
      </c>
      <c r="E58" s="352">
        <v>0</v>
      </c>
      <c r="F58" s="353">
        <v>0</v>
      </c>
      <c r="G58" s="352">
        <v>0</v>
      </c>
      <c r="H58" s="353">
        <v>0</v>
      </c>
      <c r="I58" s="352">
        <v>0</v>
      </c>
      <c r="J58" s="353">
        <v>0</v>
      </c>
      <c r="K58" s="352">
        <v>1166</v>
      </c>
      <c r="L58" s="353">
        <v>319.17986277873132</v>
      </c>
      <c r="M58" s="352">
        <v>1212</v>
      </c>
      <c r="N58" s="353">
        <v>314.15245874587498</v>
      </c>
      <c r="O58" s="352">
        <v>0</v>
      </c>
      <c r="P58" s="353">
        <v>0</v>
      </c>
      <c r="Q58" s="352">
        <v>2378</v>
      </c>
      <c r="R58" s="353">
        <v>316.61753574432345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4" t="s">
        <v>10</v>
      </c>
      <c r="C59" s="352">
        <v>0</v>
      </c>
      <c r="D59" s="353">
        <v>0</v>
      </c>
      <c r="E59" s="352">
        <v>1</v>
      </c>
      <c r="F59" s="353">
        <v>220.7</v>
      </c>
      <c r="G59" s="352">
        <v>0</v>
      </c>
      <c r="H59" s="353">
        <v>0</v>
      </c>
      <c r="I59" s="352">
        <v>1</v>
      </c>
      <c r="J59" s="353">
        <v>220.7</v>
      </c>
      <c r="K59" s="352">
        <v>5837</v>
      </c>
      <c r="L59" s="353">
        <v>323.07623608017758</v>
      </c>
      <c r="M59" s="352">
        <v>5426</v>
      </c>
      <c r="N59" s="353">
        <v>322.68121267968939</v>
      </c>
      <c r="O59" s="352">
        <v>0</v>
      </c>
      <c r="P59" s="353">
        <v>0</v>
      </c>
      <c r="Q59" s="352">
        <v>11263</v>
      </c>
      <c r="R59" s="353">
        <v>322.88593181212741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1" t="s">
        <v>11</v>
      </c>
      <c r="C60" s="352">
        <v>9</v>
      </c>
      <c r="D60" s="353">
        <v>264.75777777777779</v>
      </c>
      <c r="E60" s="352">
        <v>7</v>
      </c>
      <c r="F60" s="353">
        <v>249.66</v>
      </c>
      <c r="G60" s="352">
        <v>0</v>
      </c>
      <c r="H60" s="353">
        <v>0</v>
      </c>
      <c r="I60" s="352">
        <v>16</v>
      </c>
      <c r="J60" s="353">
        <v>258.15250000000003</v>
      </c>
      <c r="K60" s="352">
        <v>15505</v>
      </c>
      <c r="L60" s="353">
        <v>323.94609996775347</v>
      </c>
      <c r="M60" s="352">
        <v>14709</v>
      </c>
      <c r="N60" s="353">
        <v>319.89135631246239</v>
      </c>
      <c r="O60" s="352">
        <v>0</v>
      </c>
      <c r="P60" s="353">
        <v>0</v>
      </c>
      <c r="Q60" s="352">
        <v>30214</v>
      </c>
      <c r="R60" s="353">
        <v>321.97214006751932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1" t="s">
        <v>12</v>
      </c>
      <c r="C61" s="352">
        <v>20</v>
      </c>
      <c r="D61" s="353">
        <v>328.53149999999994</v>
      </c>
      <c r="E61" s="352">
        <v>24</v>
      </c>
      <c r="F61" s="353">
        <v>354.23791666666665</v>
      </c>
      <c r="G61" s="352">
        <v>0</v>
      </c>
      <c r="H61" s="353">
        <v>0</v>
      </c>
      <c r="I61" s="352">
        <v>44</v>
      </c>
      <c r="J61" s="353">
        <v>342.55318181818177</v>
      </c>
      <c r="K61" s="352">
        <v>30552</v>
      </c>
      <c r="L61" s="353">
        <v>325.64310617962849</v>
      </c>
      <c r="M61" s="352">
        <v>29446</v>
      </c>
      <c r="N61" s="353">
        <v>323.96222203355319</v>
      </c>
      <c r="O61" s="352">
        <v>0</v>
      </c>
      <c r="P61" s="353">
        <v>0</v>
      </c>
      <c r="Q61" s="352">
        <v>59998</v>
      </c>
      <c r="R61" s="353">
        <v>324.81815677189269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1" t="s">
        <v>13</v>
      </c>
      <c r="C62" s="352">
        <v>19</v>
      </c>
      <c r="D62" s="353">
        <v>441.57210526315782</v>
      </c>
      <c r="E62" s="352">
        <v>20</v>
      </c>
      <c r="F62" s="353">
        <v>346.72549999999995</v>
      </c>
      <c r="G62" s="352">
        <v>0</v>
      </c>
      <c r="H62" s="353">
        <v>0</v>
      </c>
      <c r="I62" s="352">
        <v>39</v>
      </c>
      <c r="J62" s="353">
        <v>392.93282051282046</v>
      </c>
      <c r="K62" s="352">
        <v>45436</v>
      </c>
      <c r="L62" s="353">
        <v>334.45811206972314</v>
      </c>
      <c r="M62" s="352">
        <v>44427</v>
      </c>
      <c r="N62" s="353">
        <v>331.55932496004573</v>
      </c>
      <c r="O62" s="352">
        <v>1</v>
      </c>
      <c r="P62" s="353">
        <v>622.92999999999995</v>
      </c>
      <c r="Q62" s="352">
        <v>89864</v>
      </c>
      <c r="R62" s="353">
        <v>333.0282186415015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1" t="s">
        <v>14</v>
      </c>
      <c r="C63" s="352">
        <v>118</v>
      </c>
      <c r="D63" s="353">
        <v>283.58593220338997</v>
      </c>
      <c r="E63" s="352">
        <v>103</v>
      </c>
      <c r="F63" s="353">
        <v>303.74728155339807</v>
      </c>
      <c r="G63" s="352">
        <v>0</v>
      </c>
      <c r="H63" s="353">
        <v>0</v>
      </c>
      <c r="I63" s="352">
        <v>221</v>
      </c>
      <c r="J63" s="353">
        <v>292.98239819004533</v>
      </c>
      <c r="K63" s="352">
        <v>4501</v>
      </c>
      <c r="L63" s="353">
        <v>537.07927793823524</v>
      </c>
      <c r="M63" s="352">
        <v>3737</v>
      </c>
      <c r="N63" s="353">
        <v>477.70667647845829</v>
      </c>
      <c r="O63" s="352">
        <v>1</v>
      </c>
      <c r="P63" s="353">
        <v>242.64</v>
      </c>
      <c r="Q63" s="352">
        <v>8239</v>
      </c>
      <c r="R63" s="353">
        <v>510.11364485981255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1" t="s">
        <v>15</v>
      </c>
      <c r="C64" s="352">
        <v>74</v>
      </c>
      <c r="D64" s="353">
        <v>334.05270270270285</v>
      </c>
      <c r="E64" s="352">
        <v>70</v>
      </c>
      <c r="F64" s="353">
        <v>288.18900000000002</v>
      </c>
      <c r="G64" s="352">
        <v>0</v>
      </c>
      <c r="H64" s="353">
        <v>0</v>
      </c>
      <c r="I64" s="352">
        <v>144</v>
      </c>
      <c r="J64" s="353">
        <v>311.75784722222232</v>
      </c>
      <c r="K64" s="352">
        <v>9280</v>
      </c>
      <c r="L64" s="353">
        <v>726.56158405172482</v>
      </c>
      <c r="M64" s="352">
        <v>5871</v>
      </c>
      <c r="N64" s="353">
        <v>680.42969851813973</v>
      </c>
      <c r="O64" s="352">
        <v>0</v>
      </c>
      <c r="P64" s="353">
        <v>0</v>
      </c>
      <c r="Q64" s="352">
        <v>15151</v>
      </c>
      <c r="R64" s="353">
        <v>708.68551646756021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1" t="s">
        <v>16</v>
      </c>
      <c r="C65" s="352">
        <v>85</v>
      </c>
      <c r="D65" s="353">
        <v>318.01611764705893</v>
      </c>
      <c r="E65" s="352">
        <v>80</v>
      </c>
      <c r="F65" s="353">
        <v>322.00049999999993</v>
      </c>
      <c r="G65" s="352">
        <v>0</v>
      </c>
      <c r="H65" s="353">
        <v>0</v>
      </c>
      <c r="I65" s="352">
        <v>165</v>
      </c>
      <c r="J65" s="353">
        <v>319.94793939393941</v>
      </c>
      <c r="K65" s="352">
        <v>23387</v>
      </c>
      <c r="L65" s="353">
        <v>823.76503912429973</v>
      </c>
      <c r="M65" s="352">
        <v>16316</v>
      </c>
      <c r="N65" s="353">
        <v>779.50570421671944</v>
      </c>
      <c r="O65" s="352">
        <v>0</v>
      </c>
      <c r="P65" s="353">
        <v>0</v>
      </c>
      <c r="Q65" s="352">
        <v>39703</v>
      </c>
      <c r="R65" s="353">
        <v>805.57660730927114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1" t="s">
        <v>17</v>
      </c>
      <c r="C66" s="352">
        <v>122</v>
      </c>
      <c r="D66" s="353">
        <v>301.1274590163934</v>
      </c>
      <c r="E66" s="352">
        <v>135</v>
      </c>
      <c r="F66" s="353">
        <v>279.3197777777778</v>
      </c>
      <c r="G66" s="352">
        <v>0</v>
      </c>
      <c r="H66" s="353">
        <v>0</v>
      </c>
      <c r="I66" s="352">
        <v>257</v>
      </c>
      <c r="J66" s="353">
        <v>289.67206225680934</v>
      </c>
      <c r="K66" s="352">
        <v>50379</v>
      </c>
      <c r="L66" s="353">
        <v>886.24210901367678</v>
      </c>
      <c r="M66" s="352">
        <v>38797</v>
      </c>
      <c r="N66" s="353">
        <v>829.62635487279988</v>
      </c>
      <c r="O66" s="352">
        <v>0</v>
      </c>
      <c r="P66" s="353">
        <v>0</v>
      </c>
      <c r="Q66" s="352">
        <v>89176</v>
      </c>
      <c r="R66" s="353">
        <v>861.61080223378531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1" t="s">
        <v>18</v>
      </c>
      <c r="C67" s="352">
        <v>593</v>
      </c>
      <c r="D67" s="353">
        <v>544.81915682968054</v>
      </c>
      <c r="E67" s="352">
        <v>575</v>
      </c>
      <c r="F67" s="353">
        <v>565.46393043478292</v>
      </c>
      <c r="G67" s="352">
        <v>0</v>
      </c>
      <c r="H67" s="353">
        <v>0</v>
      </c>
      <c r="I67" s="352">
        <v>1168</v>
      </c>
      <c r="J67" s="353">
        <v>554.98246575342523</v>
      </c>
      <c r="K67" s="352">
        <v>86090</v>
      </c>
      <c r="L67" s="353">
        <v>909.72494110814444</v>
      </c>
      <c r="M67" s="352">
        <v>70539</v>
      </c>
      <c r="N67" s="353">
        <v>847.2623146061037</v>
      </c>
      <c r="O67" s="352">
        <v>0</v>
      </c>
      <c r="P67" s="353">
        <v>0</v>
      </c>
      <c r="Q67" s="352">
        <v>156629</v>
      </c>
      <c r="R67" s="353">
        <v>881.59444668611877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1" t="s">
        <v>19</v>
      </c>
      <c r="C68" s="352">
        <v>2486</v>
      </c>
      <c r="D68" s="353">
        <v>603.12711987127818</v>
      </c>
      <c r="E68" s="352">
        <v>2550</v>
      </c>
      <c r="F68" s="353">
        <v>609.82270196078412</v>
      </c>
      <c r="G68" s="352">
        <v>0</v>
      </c>
      <c r="H68" s="353">
        <v>0</v>
      </c>
      <c r="I68" s="352">
        <v>5036</v>
      </c>
      <c r="J68" s="353">
        <v>606.51745631453468</v>
      </c>
      <c r="K68" s="352">
        <v>127800</v>
      </c>
      <c r="L68" s="353">
        <v>924.50954608763675</v>
      </c>
      <c r="M68" s="352">
        <v>115609</v>
      </c>
      <c r="N68" s="353">
        <v>830.8755896167246</v>
      </c>
      <c r="O68" s="352">
        <v>1</v>
      </c>
      <c r="P68" s="353">
        <v>406.97</v>
      </c>
      <c r="Q68" s="352">
        <v>243410</v>
      </c>
      <c r="R68" s="353">
        <v>880.03542582473983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1" t="s">
        <v>20</v>
      </c>
      <c r="C69" s="352">
        <v>3952</v>
      </c>
      <c r="D69" s="353">
        <v>619.18061487854095</v>
      </c>
      <c r="E69" s="352">
        <v>4572</v>
      </c>
      <c r="F69" s="353">
        <v>665.27474846894029</v>
      </c>
      <c r="G69" s="352">
        <v>0</v>
      </c>
      <c r="H69" s="353">
        <v>0</v>
      </c>
      <c r="I69" s="352">
        <v>8524</v>
      </c>
      <c r="J69" s="353">
        <v>643.90402862505732</v>
      </c>
      <c r="K69" s="352">
        <v>193858</v>
      </c>
      <c r="L69" s="353">
        <v>1114.6292480578559</v>
      </c>
      <c r="M69" s="352">
        <v>182278</v>
      </c>
      <c r="N69" s="353">
        <v>873.25831636291707</v>
      </c>
      <c r="O69" s="352">
        <v>0</v>
      </c>
      <c r="P69" s="353">
        <v>0</v>
      </c>
      <c r="Q69" s="352">
        <v>376136</v>
      </c>
      <c r="R69" s="353">
        <v>997.65929387242807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1" t="s">
        <v>21</v>
      </c>
      <c r="C70" s="352">
        <v>3444</v>
      </c>
      <c r="D70" s="353">
        <v>635.22510162601395</v>
      </c>
      <c r="E70" s="352">
        <v>5211</v>
      </c>
      <c r="F70" s="353">
        <v>676.86611015160247</v>
      </c>
      <c r="G70" s="352">
        <v>0</v>
      </c>
      <c r="H70" s="353">
        <v>0</v>
      </c>
      <c r="I70" s="352">
        <v>8655</v>
      </c>
      <c r="J70" s="353">
        <v>660.29630849220018</v>
      </c>
      <c r="K70" s="352">
        <v>423561</v>
      </c>
      <c r="L70" s="353">
        <v>1426.9271508472225</v>
      </c>
      <c r="M70" s="352">
        <v>340822</v>
      </c>
      <c r="N70" s="353">
        <v>1051.0543733972579</v>
      </c>
      <c r="O70" s="352">
        <v>1</v>
      </c>
      <c r="P70" s="353">
        <v>820.78</v>
      </c>
      <c r="Q70" s="352">
        <v>764384</v>
      </c>
      <c r="R70" s="353">
        <v>1259.3329600959735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1" t="s">
        <v>22</v>
      </c>
      <c r="C71" s="352">
        <v>1725</v>
      </c>
      <c r="D71" s="353">
        <v>668.19606376811566</v>
      </c>
      <c r="E71" s="352">
        <v>3841</v>
      </c>
      <c r="F71" s="353">
        <v>728.7168992449914</v>
      </c>
      <c r="G71" s="352">
        <v>0</v>
      </c>
      <c r="H71" s="353">
        <v>0</v>
      </c>
      <c r="I71" s="352">
        <v>5566</v>
      </c>
      <c r="J71" s="353">
        <v>709.9604419691002</v>
      </c>
      <c r="K71" s="352">
        <v>976329</v>
      </c>
      <c r="L71" s="353">
        <v>1498.1044977154218</v>
      </c>
      <c r="M71" s="352">
        <v>839498</v>
      </c>
      <c r="N71" s="353">
        <v>1143.438962880196</v>
      </c>
      <c r="O71" s="352">
        <v>0</v>
      </c>
      <c r="P71" s="353">
        <v>0</v>
      </c>
      <c r="Q71" s="352">
        <v>1815827</v>
      </c>
      <c r="R71" s="353">
        <v>1334.13457813437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1" t="s">
        <v>23</v>
      </c>
      <c r="C72" s="352">
        <v>1035</v>
      </c>
      <c r="D72" s="353">
        <v>656.96967149758188</v>
      </c>
      <c r="E72" s="352">
        <v>3416</v>
      </c>
      <c r="F72" s="353">
        <v>686.93243266979164</v>
      </c>
      <c r="G72" s="352">
        <v>0</v>
      </c>
      <c r="H72" s="353">
        <v>0</v>
      </c>
      <c r="I72" s="352">
        <v>4451</v>
      </c>
      <c r="J72" s="353">
        <v>679.96513143114032</v>
      </c>
      <c r="K72" s="352">
        <v>931639</v>
      </c>
      <c r="L72" s="353">
        <v>1488.5325503762745</v>
      </c>
      <c r="M72" s="352">
        <v>858198</v>
      </c>
      <c r="N72" s="353">
        <v>993.72118090464096</v>
      </c>
      <c r="O72" s="352">
        <v>3</v>
      </c>
      <c r="P72" s="353">
        <v>1039.8633333333335</v>
      </c>
      <c r="Q72" s="352">
        <v>1789840</v>
      </c>
      <c r="R72" s="353">
        <v>1251.2781177647182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1" t="s">
        <v>24</v>
      </c>
      <c r="C73" s="352">
        <v>581</v>
      </c>
      <c r="D73" s="353">
        <v>606.02583476764164</v>
      </c>
      <c r="E73" s="352">
        <v>2982</v>
      </c>
      <c r="F73" s="353">
        <v>651.40571428571695</v>
      </c>
      <c r="G73" s="352">
        <v>0</v>
      </c>
      <c r="H73" s="353">
        <v>0</v>
      </c>
      <c r="I73" s="352">
        <v>3563</v>
      </c>
      <c r="J73" s="353">
        <v>644.00585181027452</v>
      </c>
      <c r="K73" s="352">
        <v>767161</v>
      </c>
      <c r="L73" s="353">
        <v>1402.0051623192564</v>
      </c>
      <c r="M73" s="352">
        <v>824010</v>
      </c>
      <c r="N73" s="353">
        <v>844.95606982924778</v>
      </c>
      <c r="O73" s="352">
        <v>3</v>
      </c>
      <c r="P73" s="353">
        <v>684.62666666666667</v>
      </c>
      <c r="Q73" s="352">
        <v>1591174</v>
      </c>
      <c r="R73" s="353">
        <v>1113.5287450084036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1" t="s">
        <v>25</v>
      </c>
      <c r="C74" s="352">
        <v>257</v>
      </c>
      <c r="D74" s="353">
        <v>538.45233463035163</v>
      </c>
      <c r="E74" s="352">
        <v>2034</v>
      </c>
      <c r="F74" s="353">
        <v>636.03879547689223</v>
      </c>
      <c r="G74" s="352">
        <v>0</v>
      </c>
      <c r="H74" s="353">
        <v>0</v>
      </c>
      <c r="I74" s="352">
        <v>2291</v>
      </c>
      <c r="J74" s="353">
        <v>625.09173286774296</v>
      </c>
      <c r="K74" s="352">
        <v>487885</v>
      </c>
      <c r="L74" s="353">
        <v>1243.6505631040127</v>
      </c>
      <c r="M74" s="352">
        <v>667228</v>
      </c>
      <c r="N74" s="353">
        <v>764.71040482413616</v>
      </c>
      <c r="O74" s="352">
        <v>7</v>
      </c>
      <c r="P74" s="353">
        <v>964.23571428571438</v>
      </c>
      <c r="Q74" s="352">
        <v>1155120</v>
      </c>
      <c r="R74" s="353">
        <v>967.00031046125071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1" t="s">
        <v>26</v>
      </c>
      <c r="C75" s="352">
        <v>357</v>
      </c>
      <c r="D75" s="353">
        <v>519.51350140056149</v>
      </c>
      <c r="E75" s="352">
        <v>3982</v>
      </c>
      <c r="F75" s="353">
        <v>591.20435961828878</v>
      </c>
      <c r="G75" s="352">
        <v>0</v>
      </c>
      <c r="H75" s="353">
        <v>0</v>
      </c>
      <c r="I75" s="352">
        <v>4339</v>
      </c>
      <c r="J75" s="353">
        <v>585.30584927403231</v>
      </c>
      <c r="K75" s="352">
        <v>556634</v>
      </c>
      <c r="L75" s="353">
        <v>1078.6904899628771</v>
      </c>
      <c r="M75" s="352">
        <v>1153544</v>
      </c>
      <c r="N75" s="353">
        <v>717.74963886942351</v>
      </c>
      <c r="O75" s="352">
        <v>28</v>
      </c>
      <c r="P75" s="353">
        <v>691.68321428571437</v>
      </c>
      <c r="Q75" s="352">
        <v>1710206</v>
      </c>
      <c r="R75" s="353">
        <v>835.2274280057411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1" t="s">
        <v>5</v>
      </c>
      <c r="C76" s="352">
        <v>0</v>
      </c>
      <c r="D76" s="353">
        <v>0</v>
      </c>
      <c r="E76" s="352">
        <v>0</v>
      </c>
      <c r="F76" s="353">
        <v>0</v>
      </c>
      <c r="G76" s="352">
        <v>0</v>
      </c>
      <c r="H76" s="353">
        <v>0</v>
      </c>
      <c r="I76" s="352">
        <v>0</v>
      </c>
      <c r="J76" s="353">
        <v>0</v>
      </c>
      <c r="K76" s="352">
        <v>70</v>
      </c>
      <c r="L76" s="353">
        <v>1813.3864285714274</v>
      </c>
      <c r="M76" s="352">
        <v>33</v>
      </c>
      <c r="N76" s="353">
        <v>959.0984848484851</v>
      </c>
      <c r="O76" s="352">
        <v>0</v>
      </c>
      <c r="P76" s="353">
        <v>0</v>
      </c>
      <c r="Q76" s="352">
        <v>103</v>
      </c>
      <c r="R76" s="353">
        <v>1539.6825242718439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5" t="s">
        <v>6</v>
      </c>
      <c r="C77" s="356">
        <v>14877</v>
      </c>
      <c r="D77" s="357">
        <v>612.01959400416627</v>
      </c>
      <c r="E77" s="356">
        <v>29603</v>
      </c>
      <c r="F77" s="357">
        <v>652.54333547275792</v>
      </c>
      <c r="G77" s="356">
        <v>0</v>
      </c>
      <c r="H77" s="357">
        <v>0</v>
      </c>
      <c r="I77" s="356">
        <v>44480</v>
      </c>
      <c r="J77" s="357">
        <v>638.98956519784247</v>
      </c>
      <c r="K77" s="356">
        <v>4737070</v>
      </c>
      <c r="L77" s="357">
        <v>1320.3822716869295</v>
      </c>
      <c r="M77" s="356">
        <v>5211700</v>
      </c>
      <c r="N77" s="357">
        <v>883.05389888327932</v>
      </c>
      <c r="O77" s="356">
        <v>45</v>
      </c>
      <c r="P77" s="357">
        <v>741.85711111111107</v>
      </c>
      <c r="Q77" s="356">
        <v>9948815</v>
      </c>
      <c r="R77" s="357">
        <v>1091.2846038568402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8" t="s">
        <v>27</v>
      </c>
      <c r="C78" s="352">
        <v>60.447939772803657</v>
      </c>
      <c r="D78" s="352" t="s">
        <v>215</v>
      </c>
      <c r="E78" s="352">
        <v>68.170692159578422</v>
      </c>
      <c r="F78" s="352" t="s">
        <v>215</v>
      </c>
      <c r="G78" s="352">
        <v>0</v>
      </c>
      <c r="H78" s="352">
        <v>0</v>
      </c>
      <c r="I78" s="352">
        <v>65.587702338129503</v>
      </c>
      <c r="J78" s="352" t="s">
        <v>215</v>
      </c>
      <c r="K78" s="352">
        <v>70.585640499654858</v>
      </c>
      <c r="L78" s="352" t="s">
        <v>215</v>
      </c>
      <c r="M78" s="352">
        <v>73.849267346467315</v>
      </c>
      <c r="N78" s="352" t="s">
        <v>215</v>
      </c>
      <c r="O78" s="352">
        <v>81.8</v>
      </c>
      <c r="P78" s="352" t="s">
        <v>215</v>
      </c>
      <c r="Q78" s="352">
        <v>72.295334310612262</v>
      </c>
      <c r="R78" s="352" t="s">
        <v>215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523" t="s">
        <v>219</v>
      </c>
      <c r="C80" s="523"/>
      <c r="D80" s="523"/>
      <c r="E80" s="523"/>
      <c r="F80" s="523"/>
      <c r="G80" s="523"/>
      <c r="H80" s="523"/>
      <c r="I80" s="523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2:70">
      <c r="B81" s="523"/>
      <c r="C81" s="523"/>
      <c r="D81" s="523"/>
      <c r="E81" s="523"/>
      <c r="F81" s="523"/>
      <c r="G81" s="523"/>
      <c r="H81" s="523"/>
      <c r="I81" s="523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2:70">
      <c r="B82" s="523"/>
      <c r="C82" s="523"/>
      <c r="D82" s="523"/>
      <c r="E82" s="523"/>
      <c r="F82" s="523"/>
      <c r="G82" s="523"/>
      <c r="H82" s="523"/>
      <c r="I82" s="523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2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49" activePane="bottomLeft" state="frozen"/>
      <selection activeCell="Q29" sqref="Q29"/>
      <selection pane="bottomLeft" activeCell="O72" sqref="O7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3"/>
      <c r="B3" s="363"/>
      <c r="C3" s="363"/>
      <c r="D3" s="363"/>
      <c r="E3" s="363"/>
      <c r="F3" s="363"/>
      <c r="G3" s="363"/>
      <c r="H3" s="363"/>
      <c r="I3" s="363"/>
    </row>
    <row r="4" spans="1:11" s="34" customFormat="1" ht="32.1" customHeight="1">
      <c r="A4" s="364"/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1:11" s="34" customFormat="1">
      <c r="B5" s="313"/>
      <c r="C5" s="313"/>
      <c r="D5" s="362"/>
      <c r="E5" s="313"/>
      <c r="F5" s="313"/>
      <c r="G5" s="313"/>
      <c r="H5" s="313"/>
      <c r="I5" s="313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123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57" t="s">
        <v>124</v>
      </c>
      <c r="D34" s="58">
        <v>951469</v>
      </c>
      <c r="E34" s="58">
        <v>6234368</v>
      </c>
      <c r="F34" s="58">
        <v>2347153</v>
      </c>
      <c r="G34" s="58">
        <v>341631</v>
      </c>
      <c r="H34" s="58">
        <v>44375</v>
      </c>
      <c r="I34" s="58">
        <v>9918996</v>
      </c>
      <c r="J34" s="39"/>
      <c r="AC34" s="33"/>
      <c r="AD34" s="33"/>
      <c r="AE34" s="33"/>
    </row>
    <row r="35" spans="2:42">
      <c r="B35" s="57"/>
      <c r="C35" s="57" t="s">
        <v>125</v>
      </c>
      <c r="D35" s="58">
        <v>952436</v>
      </c>
      <c r="E35" s="58">
        <v>6246506</v>
      </c>
      <c r="F35" s="58">
        <v>2350353</v>
      </c>
      <c r="G35" s="58">
        <v>342472</v>
      </c>
      <c r="H35" s="58">
        <v>44415</v>
      </c>
      <c r="I35" s="58">
        <v>9936182</v>
      </c>
      <c r="J35" s="39"/>
    </row>
    <row r="36" spans="2:42">
      <c r="B36" s="57"/>
      <c r="C36" s="57" t="s">
        <v>126</v>
      </c>
      <c r="D36" s="58">
        <v>952409</v>
      </c>
      <c r="E36" s="58">
        <v>6253855</v>
      </c>
      <c r="F36" s="58">
        <v>2352401</v>
      </c>
      <c r="G36" s="58">
        <v>343264</v>
      </c>
      <c r="H36" s="58">
        <v>44470</v>
      </c>
      <c r="I36" s="58">
        <v>9946399</v>
      </c>
      <c r="J36" s="39"/>
    </row>
    <row r="37" spans="2:42">
      <c r="B37" s="57"/>
      <c r="C37" s="61" t="s">
        <v>127</v>
      </c>
      <c r="D37" s="62">
        <v>951986</v>
      </c>
      <c r="E37" s="62">
        <v>6258422</v>
      </c>
      <c r="F37" s="62">
        <v>2350745</v>
      </c>
      <c r="G37" s="62">
        <v>343182</v>
      </c>
      <c r="H37" s="62">
        <v>44480</v>
      </c>
      <c r="I37" s="63">
        <v>9948815</v>
      </c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8"/>
    </row>
    <row r="71" spans="2:17">
      <c r="B71" s="57"/>
      <c r="C71" s="67" t="s">
        <v>123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7" t="s">
        <v>124</v>
      </c>
      <c r="D72" s="65">
        <v>0.37545758563577447</v>
      </c>
      <c r="E72" s="65">
        <v>1.3980195211381385</v>
      </c>
      <c r="F72" s="65">
        <v>-0.31690955846285229</v>
      </c>
      <c r="G72" s="65">
        <v>-6.2893817683984388E-2</v>
      </c>
      <c r="H72" s="65">
        <v>2.4069971383734901</v>
      </c>
      <c r="I72" s="65">
        <v>0.84261926583819591</v>
      </c>
    </row>
    <row r="73" spans="2:17">
      <c r="B73" s="57"/>
      <c r="C73" s="67" t="s">
        <v>125</v>
      </c>
      <c r="D73" s="65">
        <v>0.25821514700790082</v>
      </c>
      <c r="E73" s="65">
        <v>1.4004992019781115</v>
      </c>
      <c r="F73" s="65">
        <v>-0.32134117637080406</v>
      </c>
      <c r="G73" s="65">
        <v>-0.13355495290584551</v>
      </c>
      <c r="H73" s="65">
        <v>1.8459069020866803</v>
      </c>
      <c r="I73" s="65">
        <v>0.82698736692243813</v>
      </c>
    </row>
    <row r="74" spans="2:17">
      <c r="B74" s="57"/>
      <c r="C74" s="67" t="s">
        <v>126</v>
      </c>
      <c r="D74" s="65">
        <v>0.11552490775876834</v>
      </c>
      <c r="E74" s="65">
        <v>1.3584683527829711</v>
      </c>
      <c r="F74" s="65">
        <v>-0.28890941358934441</v>
      </c>
      <c r="G74" s="65">
        <v>-0.15154820600083996</v>
      </c>
      <c r="H74" s="65">
        <v>1.5204090950598159</v>
      </c>
      <c r="I74" s="65">
        <v>0.79291433766783825</v>
      </c>
    </row>
    <row r="75" spans="2:17">
      <c r="B75" s="57"/>
      <c r="C75" s="68" t="s">
        <v>127</v>
      </c>
      <c r="D75" s="69">
        <v>0.10410138423295745</v>
      </c>
      <c r="E75" s="69">
        <v>1.4326517533877814</v>
      </c>
      <c r="F75" s="69">
        <v>-0.16440047973852456</v>
      </c>
      <c r="G75" s="69">
        <v>0.12720790322862108</v>
      </c>
      <c r="H75" s="69">
        <v>1.2243411770060497</v>
      </c>
      <c r="I75" s="69">
        <v>0.87695327887626906</v>
      </c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3" activePane="bottomLeft" state="frozen"/>
      <selection activeCell="Q29" sqref="Q29"/>
      <selection pane="bottomLeft" activeCell="K65" sqref="K6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5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123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57" t="s">
        <v>124</v>
      </c>
      <c r="D34" s="58">
        <v>985196.42394000024</v>
      </c>
      <c r="E34" s="58">
        <v>7820163.3506099796</v>
      </c>
      <c r="F34" s="58">
        <v>1826945.5167200025</v>
      </c>
      <c r="G34" s="58">
        <v>149823.72634000005</v>
      </c>
      <c r="H34" s="58">
        <v>28227.983300000018</v>
      </c>
      <c r="I34" s="58">
        <v>10810357.000909982</v>
      </c>
    </row>
    <row r="35" spans="2:43">
      <c r="B35" s="57"/>
      <c r="C35" s="57" t="s">
        <v>125</v>
      </c>
      <c r="D35" s="58">
        <v>986183.37166000076</v>
      </c>
      <c r="E35" s="58">
        <v>7837241.174000008</v>
      </c>
      <c r="F35" s="58">
        <v>1830294.081190004</v>
      </c>
      <c r="G35" s="58">
        <v>150160.49911</v>
      </c>
      <c r="H35" s="58">
        <v>28309.288980000012</v>
      </c>
      <c r="I35" s="58">
        <v>10832188.414940011</v>
      </c>
    </row>
    <row r="36" spans="2:43">
      <c r="B36" s="57"/>
      <c r="C36" s="57" t="s">
        <v>126</v>
      </c>
      <c r="D36" s="58">
        <v>986007.702920001</v>
      </c>
      <c r="E36" s="58">
        <v>7848276.8078999929</v>
      </c>
      <c r="F36" s="58">
        <v>1832679.8797800019</v>
      </c>
      <c r="G36" s="58">
        <v>150504.31154000008</v>
      </c>
      <c r="H36" s="58">
        <v>28386.143840000012</v>
      </c>
      <c r="I36" s="58">
        <v>10845854.845979996</v>
      </c>
    </row>
    <row r="37" spans="2:43">
      <c r="B37" s="57"/>
      <c r="C37" s="61" t="s">
        <v>127</v>
      </c>
      <c r="D37" s="63">
        <v>985306.33213999961</v>
      </c>
      <c r="E37" s="63">
        <v>7860076.5693500005</v>
      </c>
      <c r="F37" s="63">
        <v>1832680.5059600023</v>
      </c>
      <c r="G37" s="63">
        <v>150502.97281000006</v>
      </c>
      <c r="H37" s="63">
        <v>28422.25586000003</v>
      </c>
      <c r="I37" s="63">
        <v>10856988.636120003</v>
      </c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123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>
        <v>4.5789909541599005</v>
      </c>
      <c r="E72" s="65">
        <v>7.0805556585289864</v>
      </c>
      <c r="F72" s="65">
        <v>4.9656016766701283</v>
      </c>
      <c r="G72" s="65">
        <v>5.2314486703490815</v>
      </c>
      <c r="H72" s="65">
        <v>8.0802547396905631</v>
      </c>
      <c r="I72" s="65">
        <v>6.4625910766447969</v>
      </c>
    </row>
    <row r="73" spans="2:20" s="34" customFormat="1">
      <c r="B73" s="57"/>
      <c r="C73" s="57" t="s">
        <v>125</v>
      </c>
      <c r="D73" s="65">
        <v>4.4583060558349485</v>
      </c>
      <c r="E73" s="65">
        <v>7.0236151762417931</v>
      </c>
      <c r="F73" s="65">
        <v>4.9437763246742872</v>
      </c>
      <c r="G73" s="65">
        <v>5.0926773036339412</v>
      </c>
      <c r="H73" s="65">
        <v>7.74894110674893</v>
      </c>
      <c r="I73" s="65">
        <v>6.4041674578726004</v>
      </c>
    </row>
    <row r="74" spans="2:20" s="34" customFormat="1">
      <c r="B74" s="57"/>
      <c r="C74" s="57" t="s">
        <v>126</v>
      </c>
      <c r="D74" s="65">
        <v>4.2754674452213814</v>
      </c>
      <c r="E74" s="65">
        <v>6.9143831218302587</v>
      </c>
      <c r="F74" s="65">
        <v>4.9482954448470728</v>
      </c>
      <c r="G74" s="65">
        <v>5.0211750634183261</v>
      </c>
      <c r="H74" s="65">
        <v>7.4222940255008529</v>
      </c>
      <c r="I74" s="65">
        <v>6.3079984147573764</v>
      </c>
    </row>
    <row r="75" spans="2:20" s="34" customFormat="1">
      <c r="B75" s="57"/>
      <c r="C75" s="61" t="s">
        <v>127</v>
      </c>
      <c r="D75" s="69">
        <v>4.2030424926007504</v>
      </c>
      <c r="E75" s="69">
        <v>6.8483530735594433</v>
      </c>
      <c r="F75" s="69">
        <v>4.9891587138076066</v>
      </c>
      <c r="G75" s="69">
        <v>5.1171076695264439</v>
      </c>
      <c r="H75" s="69">
        <v>7.1229162741801355</v>
      </c>
      <c r="I75" s="69">
        <v>6.2623493731065016</v>
      </c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562"/>
      <c r="D82" s="563"/>
      <c r="E82" s="563"/>
      <c r="F82" s="563"/>
      <c r="G82" s="563"/>
      <c r="H82" s="563"/>
      <c r="I82" s="563"/>
    </row>
    <row r="83" spans="2:9">
      <c r="C83" s="562"/>
      <c r="D83" s="564"/>
      <c r="E83" s="564"/>
      <c r="F83" s="564"/>
      <c r="G83" s="564"/>
      <c r="H83" s="564"/>
      <c r="I83" s="564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61" activePane="bottomLeft" state="frozen"/>
      <selection activeCell="Q29" sqref="Q29"/>
      <selection pane="bottomLeft" activeCell="F81" sqref="F81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5" t="s">
        <v>117</v>
      </c>
      <c r="C4" s="365"/>
      <c r="D4" s="365" t="s">
        <v>118</v>
      </c>
      <c r="E4" s="365" t="s">
        <v>49</v>
      </c>
      <c r="F4" s="365" t="s">
        <v>50</v>
      </c>
      <c r="G4" s="365" t="s">
        <v>107</v>
      </c>
      <c r="H4" s="365" t="s">
        <v>119</v>
      </c>
      <c r="I4" s="366" t="s">
        <v>45</v>
      </c>
      <c r="J4" s="313"/>
    </row>
    <row r="5" spans="2:16">
      <c r="B5" s="43"/>
      <c r="C5" s="313"/>
      <c r="D5" s="362"/>
      <c r="E5" s="313"/>
      <c r="F5" s="313"/>
      <c r="G5" s="313"/>
      <c r="H5" s="313"/>
      <c r="I5" s="313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>
        <v>1035.4477381186357</v>
      </c>
      <c r="E34" s="65">
        <v>1254.363449608682</v>
      </c>
      <c r="F34" s="65">
        <v>778.36660700005598</v>
      </c>
      <c r="G34" s="65">
        <v>438.55424812151142</v>
      </c>
      <c r="H34" s="65">
        <v>636.12356732394414</v>
      </c>
      <c r="I34" s="65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>
        <v>1035.4326922333898</v>
      </c>
      <c r="E35" s="65">
        <v>1254.659992962467</v>
      </c>
      <c r="F35" s="65">
        <v>778.73156976420307</v>
      </c>
      <c r="G35" s="65">
        <v>438.46065987876386</v>
      </c>
      <c r="H35" s="65">
        <v>637.3812671394802</v>
      </c>
      <c r="I35" s="65">
        <v>1090.1761275045094</v>
      </c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>
        <v>1035.2775991407063</v>
      </c>
      <c r="E36" s="65">
        <v>1254.9502359584596</v>
      </c>
      <c r="F36" s="65">
        <v>779.06780339746581</v>
      </c>
      <c r="G36" s="65">
        <v>438.45061392980352</v>
      </c>
      <c r="H36" s="65">
        <v>638.3212017090176</v>
      </c>
      <c r="I36" s="65">
        <v>1090.4303000492937</v>
      </c>
      <c r="K36" s="40"/>
      <c r="L36" s="40"/>
      <c r="M36" s="40"/>
      <c r="N36" s="40"/>
      <c r="O36" s="40"/>
      <c r="P36" s="40"/>
    </row>
    <row r="37" spans="2:42">
      <c r="B37" s="57"/>
      <c r="C37" s="61" t="s">
        <v>127</v>
      </c>
      <c r="D37" s="69">
        <v>1035.0008636051366</v>
      </c>
      <c r="E37" s="69">
        <v>1255.9198739474584</v>
      </c>
      <c r="F37" s="69">
        <v>779.61688994765598</v>
      </c>
      <c r="G37" s="69">
        <v>438.55147650517819</v>
      </c>
      <c r="H37" s="69">
        <v>638.98956519784235</v>
      </c>
      <c r="I37" s="69">
        <v>1091.2846038568416</v>
      </c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>
        <v>4.1878099185130635</v>
      </c>
      <c r="E72" s="65">
        <v>5.6041884883227144</v>
      </c>
      <c r="F72" s="65">
        <v>5.2993052399705531</v>
      </c>
      <c r="G72" s="65">
        <v>5.2976743977102725</v>
      </c>
      <c r="H72" s="65">
        <v>5.5399120761751464</v>
      </c>
      <c r="I72" s="65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>
        <v>4.1892735699199379</v>
      </c>
      <c r="E73" s="65">
        <v>5.5454519637650801</v>
      </c>
      <c r="F73" s="65">
        <v>5.2820910345123595</v>
      </c>
      <c r="G73" s="65">
        <v>5.2332214830268953</v>
      </c>
      <c r="H73" s="65">
        <v>5.7960446170284952</v>
      </c>
      <c r="I73" s="65">
        <v>5.5314358155461596</v>
      </c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>
        <v>4.155142313138116</v>
      </c>
      <c r="E74" s="65">
        <v>5.4814509920470211</v>
      </c>
      <c r="F74" s="65">
        <v>5.2523794771834442</v>
      </c>
      <c r="G74" s="65">
        <v>5.1805743368872559</v>
      </c>
      <c r="H74" s="65">
        <v>5.8134960083885856</v>
      </c>
      <c r="I74" s="65">
        <v>5.4716981975670764</v>
      </c>
      <c r="K74" s="40"/>
      <c r="L74" s="40"/>
      <c r="M74" s="40"/>
      <c r="N74" s="40"/>
      <c r="O74" s="40"/>
      <c r="P74" s="40"/>
    </row>
    <row r="75" spans="2:16">
      <c r="B75" s="74"/>
      <c r="C75" s="61" t="s">
        <v>127</v>
      </c>
      <c r="D75" s="69">
        <v>4.0946784913783896</v>
      </c>
      <c r="E75" s="69">
        <v>5.3392090481266363</v>
      </c>
      <c r="F75" s="69">
        <v>5.1620456213118837</v>
      </c>
      <c r="G75" s="69">
        <v>4.9835602837546844</v>
      </c>
      <c r="H75" s="69">
        <v>5.8272299217630996</v>
      </c>
      <c r="I75" s="69">
        <v>5.3385792484654138</v>
      </c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562"/>
      <c r="D82" s="565"/>
      <c r="E82" s="565"/>
      <c r="F82" s="565"/>
      <c r="G82" s="565"/>
      <c r="H82" s="565"/>
      <c r="I82" s="56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20" sqref="M2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6" width="11.28515625" style="13" customWidth="1"/>
    <col min="7" max="7" width="11.7109375" style="13" customWidth="1"/>
    <col min="8" max="16384" width="11.42578125" style="13"/>
  </cols>
  <sheetData>
    <row r="1" spans="1:138" ht="26.1" customHeight="1">
      <c r="B1" s="569" t="s">
        <v>33</v>
      </c>
      <c r="C1" s="570"/>
      <c r="D1" s="570"/>
      <c r="E1" s="570"/>
      <c r="F1" s="570"/>
      <c r="G1" s="570"/>
    </row>
    <row r="3" spans="1:138" ht="18.75">
      <c r="B3" s="367" t="s">
        <v>220</v>
      </c>
      <c r="C3" s="368"/>
      <c r="D3" s="368"/>
      <c r="E3" s="368"/>
      <c r="F3" s="368"/>
      <c r="G3" s="368"/>
      <c r="K3" s="9" t="s">
        <v>177</v>
      </c>
    </row>
    <row r="4" spans="1:138" ht="23.65" customHeight="1">
      <c r="A4" s="369"/>
      <c r="B4" s="571" t="s">
        <v>41</v>
      </c>
      <c r="C4" s="573" t="s">
        <v>40</v>
      </c>
      <c r="D4" s="574"/>
      <c r="E4" s="370" t="s">
        <v>34</v>
      </c>
      <c r="F4" s="370"/>
      <c r="G4" s="370"/>
      <c r="J4" s="75"/>
      <c r="K4" s="75"/>
      <c r="L4" s="75"/>
      <c r="M4" s="75"/>
      <c r="N4" s="75"/>
    </row>
    <row r="5" spans="1:138" ht="18.600000000000001" customHeight="1">
      <c r="A5" s="369"/>
      <c r="B5" s="572"/>
      <c r="C5" s="371" t="s">
        <v>7</v>
      </c>
      <c r="D5" s="371" t="s">
        <v>32</v>
      </c>
      <c r="E5" s="372" t="s">
        <v>4</v>
      </c>
      <c r="F5" s="372" t="s">
        <v>3</v>
      </c>
      <c r="G5" s="372" t="s">
        <v>6</v>
      </c>
      <c r="J5" s="76"/>
      <c r="K5" s="77"/>
      <c r="L5" s="76"/>
      <c r="M5" s="78"/>
      <c r="N5" s="76"/>
    </row>
    <row r="6" spans="1:138" s="81" customFormat="1" ht="27.6" customHeight="1">
      <c r="A6" s="373"/>
      <c r="B6" s="374" t="s">
        <v>29</v>
      </c>
      <c r="C6" s="375">
        <v>998665</v>
      </c>
      <c r="D6" s="376">
        <f>C6/$C$14</f>
        <v>0.45409013734582354</v>
      </c>
      <c r="E6" s="377">
        <v>0.29377700745279089</v>
      </c>
      <c r="F6" s="377">
        <v>0.13405767856536263</v>
      </c>
      <c r="G6" s="377">
        <v>0.19414470012272739</v>
      </c>
      <c r="H6" s="4"/>
      <c r="I6" s="4"/>
      <c r="J6" s="79"/>
      <c r="K6" s="80"/>
      <c r="L6" s="79"/>
      <c r="M6" s="80"/>
      <c r="N6" s="79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 spans="1:138" s="81" customFormat="1" ht="27.6" customHeight="1">
      <c r="A7" s="373"/>
      <c r="B7" s="378" t="s">
        <v>28</v>
      </c>
      <c r="C7" s="375">
        <v>137199</v>
      </c>
      <c r="D7" s="376">
        <f t="shared" ref="D7:D11" si="0">C7/$C$14</f>
        <v>6.238399538755203E-2</v>
      </c>
      <c r="E7" s="377">
        <v>0.19041929486375198</v>
      </c>
      <c r="F7" s="377">
        <v>0.1179343157006275</v>
      </c>
      <c r="G7" s="377">
        <v>0.14475323718919239</v>
      </c>
      <c r="H7" s="4"/>
      <c r="I7" s="237"/>
      <c r="J7" s="238"/>
      <c r="K7" s="238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06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 spans="1:138" s="81" customFormat="1" ht="27.6" customHeight="1">
      <c r="A8" s="373"/>
      <c r="B8" s="374" t="s">
        <v>35</v>
      </c>
      <c r="C8" s="375">
        <v>273089</v>
      </c>
      <c r="D8" s="376">
        <f t="shared" si="0"/>
        <v>0.12417279219521422</v>
      </c>
      <c r="E8" s="377">
        <v>0.3617085072452616</v>
      </c>
      <c r="F8" s="377">
        <v>0.26295288723119958</v>
      </c>
      <c r="G8" s="377">
        <v>0.30444466988551927</v>
      </c>
      <c r="H8" s="4"/>
      <c r="I8" s="237"/>
      <c r="J8" s="567"/>
      <c r="K8" s="567"/>
      <c r="L8" s="567"/>
      <c r="M8" s="567"/>
      <c r="N8" s="567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25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 spans="1:138" s="81" customFormat="1" ht="27.6" customHeight="1">
      <c r="A9" s="373"/>
      <c r="B9" s="374" t="s">
        <v>30</v>
      </c>
      <c r="C9" s="375">
        <v>617086</v>
      </c>
      <c r="D9" s="376">
        <f t="shared" si="0"/>
        <v>0.28058725047356708</v>
      </c>
      <c r="E9" s="377">
        <v>0.28245364500959391</v>
      </c>
      <c r="F9" s="377">
        <v>7.1381543690955576E-2</v>
      </c>
      <c r="G9" s="377">
        <v>0.26471301086887977</v>
      </c>
      <c r="H9" s="4"/>
      <c r="I9" s="237"/>
      <c r="J9" s="205"/>
      <c r="K9" s="229"/>
      <c r="L9" s="205"/>
      <c r="M9" s="230"/>
      <c r="N9" s="205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06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</row>
    <row r="10" spans="1:138" s="81" customFormat="1" ht="27.6" customHeight="1">
      <c r="A10" s="373"/>
      <c r="B10" s="374" t="s">
        <v>31</v>
      </c>
      <c r="C10" s="375">
        <v>149507</v>
      </c>
      <c r="D10" s="376">
        <f t="shared" si="0"/>
        <v>6.7980408008853868E-2</v>
      </c>
      <c r="E10" s="377">
        <v>0.43999803352834177</v>
      </c>
      <c r="F10" s="377">
        <v>0.43173732335827097</v>
      </c>
      <c r="G10" s="377">
        <v>0.43564930561626192</v>
      </c>
      <c r="H10" s="4"/>
      <c r="I10" s="237"/>
      <c r="J10" s="218"/>
      <c r="K10" s="213"/>
      <c r="L10" s="218"/>
      <c r="M10" s="213"/>
      <c r="N10" s="218"/>
      <c r="O10" s="200"/>
      <c r="P10" s="200"/>
      <c r="Q10" s="200"/>
      <c r="R10" s="200"/>
      <c r="S10" s="200"/>
      <c r="T10" s="200"/>
      <c r="U10" s="226"/>
      <c r="V10" s="200"/>
      <c r="W10" s="227"/>
      <c r="X10" s="200"/>
      <c r="Y10" s="200"/>
      <c r="Z10" s="200"/>
      <c r="AA10" s="200"/>
      <c r="AB10" s="206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</row>
    <row r="11" spans="1:138" s="81" customFormat="1" ht="27.6" customHeight="1">
      <c r="A11" s="373"/>
      <c r="B11" s="374" t="s">
        <v>37</v>
      </c>
      <c r="C11" s="375">
        <v>22878</v>
      </c>
      <c r="D11" s="376">
        <f t="shared" si="0"/>
        <v>1.0402561581909602E-2</v>
      </c>
      <c r="E11" s="377">
        <v>0.51160355369388233</v>
      </c>
      <c r="F11" s="377">
        <v>0.51979565772669223</v>
      </c>
      <c r="G11" s="377">
        <v>0.51434352517985615</v>
      </c>
      <c r="H11" s="4"/>
      <c r="I11" s="237"/>
      <c r="J11" s="218"/>
      <c r="K11" s="213"/>
      <c r="L11" s="218"/>
      <c r="M11" s="213"/>
      <c r="N11" s="218"/>
      <c r="O11" s="243"/>
      <c r="P11" s="243"/>
      <c r="Q11" s="243"/>
      <c r="R11" s="243"/>
      <c r="S11" s="243"/>
      <c r="T11" s="243"/>
      <c r="U11" s="243"/>
      <c r="V11" s="200"/>
      <c r="W11" s="243"/>
      <c r="X11" s="243"/>
      <c r="Y11" s="243"/>
      <c r="Z11" s="243"/>
      <c r="AA11" s="243"/>
      <c r="AB11" s="206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81" customFormat="1" ht="27.6" customHeight="1">
      <c r="A12" s="373"/>
      <c r="B12" s="379" t="s">
        <v>36</v>
      </c>
      <c r="C12" s="380">
        <f>SUM(C6:C11)</f>
        <v>2198424</v>
      </c>
      <c r="D12" s="381">
        <f>SUM(D6:D11)</f>
        <v>0.99961714499292031</v>
      </c>
      <c r="E12" s="382">
        <v>0.29285922837207223</v>
      </c>
      <c r="F12" s="382">
        <v>0.15622917906339359</v>
      </c>
      <c r="G12" s="382">
        <v>0.22646528672413258</v>
      </c>
      <c r="H12" s="4"/>
      <c r="I12" s="237"/>
      <c r="J12" s="218"/>
      <c r="K12" s="213"/>
      <c r="L12" s="218"/>
      <c r="M12" s="213"/>
      <c r="N12" s="218"/>
      <c r="O12" s="228"/>
      <c r="P12" s="203"/>
      <c r="Q12" s="228"/>
      <c r="R12" s="203"/>
      <c r="S12" s="228"/>
      <c r="T12" s="203"/>
      <c r="U12" s="228"/>
      <c r="V12" s="204"/>
      <c r="W12" s="205"/>
      <c r="X12" s="229"/>
      <c r="Y12" s="205"/>
      <c r="Z12" s="230"/>
      <c r="AA12" s="205"/>
      <c r="AB12" s="206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81" customFormat="1" ht="27.6" customHeight="1">
      <c r="A13" s="373"/>
      <c r="B13" s="374" t="s">
        <v>38</v>
      </c>
      <c r="C13" s="375">
        <v>842</v>
      </c>
      <c r="D13" s="376">
        <f>C13/C14</f>
        <v>3.8285500707963476E-4</v>
      </c>
      <c r="E13" s="377">
        <v>3.0000000000000001E-3</v>
      </c>
      <c r="F13" s="377">
        <v>4.0000000000000001E-3</v>
      </c>
      <c r="G13" s="377">
        <v>3.0000000000000001E-3</v>
      </c>
      <c r="H13" s="4"/>
      <c r="I13" s="237"/>
      <c r="J13" s="218"/>
      <c r="K13" s="213"/>
      <c r="L13" s="218"/>
      <c r="M13" s="213"/>
      <c r="N13" s="218"/>
      <c r="O13" s="202"/>
      <c r="P13" s="203"/>
      <c r="Q13" s="202"/>
      <c r="R13" s="203"/>
      <c r="S13" s="202"/>
      <c r="T13" s="203"/>
      <c r="U13" s="202"/>
      <c r="V13" s="204"/>
      <c r="W13" s="205"/>
      <c r="X13" s="206"/>
      <c r="Y13" s="205"/>
      <c r="Z13" s="206"/>
      <c r="AA13" s="205"/>
      <c r="AB13" s="206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s="81" customFormat="1" ht="32.1" customHeight="1">
      <c r="A14" s="373"/>
      <c r="B14" s="383" t="s">
        <v>39</v>
      </c>
      <c r="C14" s="384">
        <f>SUM(C12:C13)</f>
        <v>2199266</v>
      </c>
      <c r="D14" s="385">
        <v>1</v>
      </c>
      <c r="E14" s="385">
        <v>0.28100000000000003</v>
      </c>
      <c r="F14" s="385">
        <v>0.156</v>
      </c>
      <c r="G14" s="385">
        <v>0.221</v>
      </c>
      <c r="H14" s="4"/>
      <c r="I14" s="237"/>
      <c r="J14" s="218"/>
      <c r="K14" s="213"/>
      <c r="L14" s="218"/>
      <c r="M14" s="213"/>
      <c r="N14" s="218"/>
      <c r="O14" s="202"/>
      <c r="P14" s="203"/>
      <c r="Q14" s="202"/>
      <c r="R14" s="203"/>
      <c r="S14" s="202"/>
      <c r="T14" s="203"/>
      <c r="U14" s="202"/>
      <c r="V14" s="204"/>
      <c r="W14" s="231"/>
      <c r="X14" s="206"/>
      <c r="Y14" s="231"/>
      <c r="Z14" s="206"/>
      <c r="AA14" s="231"/>
      <c r="AB14" s="206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</row>
    <row r="15" spans="1:138" ht="22.9" customHeight="1">
      <c r="B15" s="82"/>
      <c r="C15" s="83"/>
      <c r="D15" s="83"/>
      <c r="H15" s="5"/>
      <c r="I15" s="239"/>
      <c r="J15" s="218"/>
      <c r="K15" s="213"/>
      <c r="L15" s="218"/>
      <c r="M15" s="213"/>
      <c r="N15" s="218"/>
      <c r="O15" s="210"/>
      <c r="P15" s="211"/>
      <c r="Q15" s="210"/>
      <c r="R15" s="211"/>
      <c r="S15" s="210"/>
      <c r="T15" s="211"/>
      <c r="U15" s="210"/>
      <c r="V15" s="212"/>
      <c r="W15" s="210"/>
      <c r="X15" s="213"/>
      <c r="Y15" s="210"/>
      <c r="Z15" s="213"/>
      <c r="AA15" s="214"/>
      <c r="AB15" s="206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</row>
    <row r="16" spans="1:138" ht="18" customHeight="1">
      <c r="B16" s="84" t="s">
        <v>44</v>
      </c>
      <c r="C16" s="85"/>
      <c r="D16" s="85"/>
      <c r="E16" s="85"/>
      <c r="F16" s="85"/>
      <c r="G16" s="85"/>
      <c r="H16" s="5"/>
      <c r="I16" s="239"/>
      <c r="J16" s="218"/>
      <c r="K16" s="213"/>
      <c r="L16" s="218"/>
      <c r="M16" s="213"/>
      <c r="N16" s="218"/>
      <c r="O16" s="210"/>
      <c r="P16" s="211"/>
      <c r="Q16" s="210"/>
      <c r="R16" s="211"/>
      <c r="S16" s="210"/>
      <c r="T16" s="211"/>
      <c r="U16" s="210"/>
      <c r="V16" s="212"/>
      <c r="W16" s="210"/>
      <c r="X16" s="213"/>
      <c r="Y16" s="210"/>
      <c r="Z16" s="213"/>
      <c r="AA16" s="214"/>
      <c r="AB16" s="206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</row>
    <row r="17" spans="1:138" ht="18" customHeight="1">
      <c r="H17" s="5"/>
      <c r="I17" s="239"/>
      <c r="J17" s="214"/>
      <c r="K17" s="213"/>
      <c r="L17" s="214"/>
      <c r="M17" s="213"/>
      <c r="N17" s="214"/>
      <c r="O17" s="217"/>
      <c r="P17" s="211"/>
      <c r="Q17" s="217"/>
      <c r="R17" s="211"/>
      <c r="S17" s="217"/>
      <c r="T17" s="211"/>
      <c r="U17" s="217"/>
      <c r="V17" s="212"/>
      <c r="W17" s="218"/>
      <c r="X17" s="213"/>
      <c r="Y17" s="218"/>
      <c r="Z17" s="213"/>
      <c r="AA17" s="218"/>
      <c r="AB17" s="206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</row>
    <row r="18" spans="1:138" ht="18" customHeight="1">
      <c r="H18" s="5"/>
      <c r="I18" s="239"/>
      <c r="J18" s="214"/>
      <c r="K18" s="213"/>
      <c r="L18" s="214"/>
      <c r="M18" s="213"/>
      <c r="N18" s="214"/>
      <c r="O18" s="210"/>
      <c r="P18" s="211"/>
      <c r="Q18" s="210"/>
      <c r="R18" s="211"/>
      <c r="S18" s="210"/>
      <c r="T18" s="211"/>
      <c r="U18" s="210"/>
      <c r="V18" s="212"/>
      <c r="W18" s="214"/>
      <c r="X18" s="213"/>
      <c r="Y18" s="214"/>
      <c r="Z18" s="213"/>
      <c r="AA18" s="214"/>
      <c r="AB18" s="206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</row>
    <row r="19" spans="1:138" ht="15" customHeight="1">
      <c r="H19" s="5"/>
      <c r="I19" s="239"/>
      <c r="J19" s="214"/>
      <c r="K19" s="213"/>
      <c r="L19" s="214"/>
      <c r="M19" s="213"/>
      <c r="N19" s="214"/>
      <c r="O19" s="202"/>
      <c r="P19" s="203"/>
      <c r="Q19" s="202"/>
      <c r="R19" s="203"/>
      <c r="S19" s="202"/>
      <c r="T19" s="223"/>
      <c r="U19" s="233"/>
      <c r="V19" s="212"/>
      <c r="W19" s="231"/>
      <c r="X19" s="206"/>
      <c r="Y19" s="231"/>
      <c r="Z19" s="206"/>
      <c r="AA19" s="231"/>
      <c r="AB19" s="206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</row>
    <row r="20" spans="1:138">
      <c r="H20" s="5"/>
      <c r="I20" s="239"/>
      <c r="J20" s="214"/>
      <c r="K20" s="213"/>
      <c r="L20" s="214"/>
      <c r="M20" s="213"/>
      <c r="N20" s="214"/>
      <c r="O20" s="210"/>
      <c r="P20" s="211"/>
      <c r="Q20" s="210"/>
      <c r="R20" s="211"/>
      <c r="S20" s="210"/>
      <c r="T20" s="211"/>
      <c r="U20" s="210"/>
      <c r="V20" s="212"/>
      <c r="W20" s="214"/>
      <c r="X20" s="213"/>
      <c r="Y20" s="214"/>
      <c r="Z20" s="213"/>
      <c r="AA20" s="214"/>
      <c r="AB20" s="206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</row>
    <row r="21" spans="1:138">
      <c r="H21" s="5"/>
      <c r="I21" s="239"/>
      <c r="J21" s="214"/>
      <c r="K21" s="213"/>
      <c r="L21" s="214"/>
      <c r="M21" s="213"/>
      <c r="N21" s="214"/>
      <c r="O21" s="210"/>
      <c r="P21" s="211"/>
      <c r="Q21" s="210"/>
      <c r="R21" s="211"/>
      <c r="S21" s="210"/>
      <c r="T21" s="211"/>
      <c r="U21" s="210"/>
      <c r="V21" s="212"/>
      <c r="W21" s="214"/>
      <c r="X21" s="213"/>
      <c r="Y21" s="214"/>
      <c r="Z21" s="213"/>
      <c r="AA21" s="214"/>
      <c r="AB21" s="206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</row>
    <row r="22" spans="1:138">
      <c r="H22" s="5"/>
      <c r="I22" s="239"/>
      <c r="J22" s="214"/>
      <c r="K22" s="213"/>
      <c r="L22" s="214"/>
      <c r="M22" s="213"/>
      <c r="N22" s="214"/>
      <c r="O22" s="210"/>
      <c r="P22" s="211"/>
      <c r="Q22" s="210"/>
      <c r="R22" s="211"/>
      <c r="S22" s="210"/>
      <c r="T22" s="211"/>
      <c r="U22" s="210"/>
      <c r="V22" s="212"/>
      <c r="W22" s="214"/>
      <c r="X22" s="213"/>
      <c r="Y22" s="214"/>
      <c r="Z22" s="213"/>
      <c r="AA22" s="214"/>
      <c r="AB22" s="206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</row>
    <row r="23" spans="1:138">
      <c r="H23" s="5"/>
      <c r="I23" s="239"/>
      <c r="J23" s="214"/>
      <c r="K23" s="213"/>
      <c r="L23" s="214"/>
      <c r="M23" s="213"/>
      <c r="N23" s="214"/>
      <c r="O23" s="210"/>
      <c r="P23" s="211"/>
      <c r="Q23" s="210"/>
      <c r="R23" s="211"/>
      <c r="S23" s="210"/>
      <c r="T23" s="211"/>
      <c r="U23" s="210"/>
      <c r="V23" s="212"/>
      <c r="W23" s="214"/>
      <c r="X23" s="213"/>
      <c r="Y23" s="214"/>
      <c r="Z23" s="213"/>
      <c r="AA23" s="214"/>
      <c r="AB23" s="206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</row>
    <row r="24" spans="1:138">
      <c r="H24" s="5"/>
      <c r="I24" s="239"/>
      <c r="J24" s="218"/>
      <c r="K24" s="213"/>
      <c r="L24" s="218"/>
      <c r="M24" s="213"/>
      <c r="N24" s="218"/>
      <c r="O24" s="210"/>
      <c r="P24" s="211"/>
      <c r="Q24" s="210"/>
      <c r="R24" s="211"/>
      <c r="S24" s="210"/>
      <c r="T24" s="211"/>
      <c r="U24" s="210"/>
      <c r="V24" s="212"/>
      <c r="W24" s="214"/>
      <c r="X24" s="213"/>
      <c r="Y24" s="214"/>
      <c r="Z24" s="213"/>
      <c r="AA24" s="214"/>
      <c r="AB24" s="206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</row>
    <row r="25" spans="1:138" ht="15" customHeight="1">
      <c r="H25" s="5"/>
      <c r="I25" s="239"/>
      <c r="J25" s="214"/>
      <c r="K25" s="213"/>
      <c r="L25" s="214"/>
      <c r="M25" s="213"/>
      <c r="N25" s="214"/>
      <c r="O25" s="210"/>
      <c r="P25" s="211"/>
      <c r="Q25" s="210"/>
      <c r="R25" s="211"/>
      <c r="S25" s="210"/>
      <c r="T25" s="211"/>
      <c r="U25" s="210"/>
      <c r="V25" s="212"/>
      <c r="W25" s="214"/>
      <c r="X25" s="213"/>
      <c r="Y25" s="214"/>
      <c r="Z25" s="213"/>
      <c r="AA25" s="214"/>
      <c r="AB25" s="206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</row>
    <row r="26" spans="1:138" ht="15" customHeight="1">
      <c r="H26" s="5"/>
      <c r="I26" s="239"/>
      <c r="J26" s="236"/>
      <c r="K26" s="236"/>
      <c r="L26" s="236"/>
      <c r="M26" s="236"/>
      <c r="N26" s="236"/>
      <c r="O26" s="210"/>
      <c r="P26" s="211"/>
      <c r="Q26" s="210"/>
      <c r="R26" s="211"/>
      <c r="S26" s="210"/>
      <c r="T26" s="211"/>
      <c r="U26" s="210"/>
      <c r="V26" s="212"/>
      <c r="W26" s="214"/>
      <c r="X26" s="213"/>
      <c r="Y26" s="214"/>
      <c r="Z26" s="213"/>
      <c r="AA26" s="214"/>
      <c r="AB26" s="206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</row>
    <row r="27" spans="1:138" ht="15.75">
      <c r="A27" s="86"/>
      <c r="H27" s="5"/>
      <c r="I27" s="239"/>
      <c r="J27" s="236"/>
      <c r="K27" s="236"/>
      <c r="L27" s="236"/>
      <c r="M27" s="236"/>
      <c r="N27" s="236"/>
      <c r="O27" s="217"/>
      <c r="P27" s="211"/>
      <c r="Q27" s="217"/>
      <c r="R27" s="211"/>
      <c r="S27" s="217"/>
      <c r="T27" s="211"/>
      <c r="U27" s="217"/>
      <c r="V27" s="212"/>
      <c r="W27" s="218"/>
      <c r="X27" s="213"/>
      <c r="Y27" s="218"/>
      <c r="Z27" s="213"/>
      <c r="AA27" s="218"/>
      <c r="AB27" s="206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</row>
    <row r="28" spans="1:138">
      <c r="H28" s="5"/>
      <c r="I28" s="5"/>
      <c r="O28" s="210"/>
      <c r="P28" s="211"/>
      <c r="Q28" s="210"/>
      <c r="R28" s="211"/>
      <c r="S28" s="210"/>
      <c r="T28" s="211"/>
      <c r="U28" s="210"/>
      <c r="V28" s="212"/>
      <c r="W28" s="214"/>
      <c r="X28" s="213"/>
      <c r="Y28" s="214"/>
      <c r="Z28" s="213"/>
      <c r="AA28" s="214"/>
      <c r="AB28" s="206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</row>
    <row r="29" spans="1:138">
      <c r="H29" s="5"/>
      <c r="I29" s="5"/>
      <c r="O29" s="202"/>
      <c r="P29" s="203"/>
      <c r="Q29" s="202"/>
      <c r="R29" s="203"/>
      <c r="S29" s="202"/>
      <c r="T29" s="223"/>
      <c r="U29" s="202"/>
      <c r="V29" s="212"/>
      <c r="W29" s="231"/>
      <c r="X29" s="206"/>
      <c r="Y29" s="231"/>
      <c r="Z29" s="206"/>
      <c r="AA29" s="231"/>
      <c r="AB29" s="206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</row>
    <row r="30" spans="1:138">
      <c r="H30" s="5"/>
      <c r="I30" s="5"/>
      <c r="O30" s="210"/>
      <c r="P30" s="211"/>
      <c r="Q30" s="210"/>
      <c r="R30" s="211"/>
      <c r="S30" s="210"/>
      <c r="T30" s="211"/>
      <c r="U30" s="210"/>
      <c r="V30" s="212"/>
      <c r="W30" s="214"/>
      <c r="X30" s="213"/>
      <c r="Y30" s="214"/>
      <c r="Z30" s="213"/>
      <c r="AA30" s="214"/>
      <c r="AB30" s="206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</row>
    <row r="31" spans="1:138">
      <c r="H31" s="5"/>
      <c r="I31" s="5"/>
      <c r="O31" s="210"/>
      <c r="P31" s="211"/>
      <c r="Q31" s="210"/>
      <c r="R31" s="211"/>
      <c r="S31" s="210"/>
      <c r="T31" s="211"/>
      <c r="U31" s="210"/>
      <c r="V31" s="212"/>
      <c r="W31" s="214"/>
      <c r="X31" s="213"/>
      <c r="Y31" s="214"/>
      <c r="Z31" s="213"/>
      <c r="AA31" s="214"/>
      <c r="AB31" s="206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</row>
    <row r="32" spans="1:138">
      <c r="H32" s="5"/>
      <c r="I32" s="7"/>
      <c r="J32" s="7"/>
      <c r="K32" s="7"/>
      <c r="L32" s="7"/>
      <c r="M32" s="7"/>
      <c r="N32" s="7"/>
      <c r="O32" s="246"/>
      <c r="P32" s="211"/>
      <c r="Q32" s="210"/>
      <c r="R32" s="211"/>
      <c r="S32" s="210"/>
      <c r="T32" s="211"/>
      <c r="U32" s="210"/>
      <c r="V32" s="212"/>
      <c r="W32" s="214"/>
      <c r="X32" s="213"/>
      <c r="Y32" s="214"/>
      <c r="Z32" s="213"/>
      <c r="AA32" s="214"/>
      <c r="AB32" s="206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</row>
    <row r="33" spans="1:138">
      <c r="A33" s="5"/>
      <c r="B33" s="5"/>
      <c r="C33" s="5"/>
      <c r="D33" s="5"/>
      <c r="E33" s="5"/>
      <c r="F33" s="5"/>
      <c r="G33" s="5"/>
      <c r="H33" s="5"/>
      <c r="I33" s="7"/>
      <c r="J33" s="247"/>
      <c r="K33" s="248"/>
      <c r="L33" s="247"/>
      <c r="M33" s="248"/>
      <c r="N33" s="247"/>
      <c r="O33" s="246"/>
      <c r="P33" s="211"/>
      <c r="Q33" s="210"/>
      <c r="R33" s="211"/>
      <c r="S33" s="210"/>
      <c r="T33" s="211"/>
      <c r="U33" s="210"/>
      <c r="V33" s="212"/>
      <c r="W33" s="214"/>
      <c r="X33" s="213"/>
      <c r="Y33" s="214"/>
      <c r="Z33" s="213"/>
      <c r="AA33" s="214"/>
      <c r="AB33" s="206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</row>
    <row r="34" spans="1:138">
      <c r="A34" s="5"/>
      <c r="B34" s="6"/>
      <c r="C34" s="6"/>
      <c r="D34" s="6"/>
      <c r="E34" s="6"/>
      <c r="F34" s="5"/>
      <c r="G34" s="5"/>
      <c r="H34" s="5"/>
      <c r="I34" s="7"/>
      <c r="J34" s="249"/>
      <c r="K34" s="248"/>
      <c r="L34" s="249"/>
      <c r="M34" s="248"/>
      <c r="N34" s="249"/>
      <c r="O34" s="246"/>
      <c r="P34" s="211"/>
      <c r="Q34" s="210"/>
      <c r="R34" s="211"/>
      <c r="S34" s="210"/>
      <c r="T34" s="211"/>
      <c r="U34" s="210"/>
      <c r="V34" s="212"/>
      <c r="W34" s="214"/>
      <c r="X34" s="213"/>
      <c r="Y34" s="214"/>
      <c r="Z34" s="213"/>
      <c r="AA34" s="214"/>
      <c r="AB34" s="206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</row>
    <row r="35" spans="1:138">
      <c r="A35" s="5"/>
      <c r="B35" s="6"/>
      <c r="C35" s="6"/>
      <c r="D35" s="6"/>
      <c r="E35" s="6"/>
      <c r="F35" s="5"/>
      <c r="G35" s="5"/>
      <c r="H35" s="5"/>
      <c r="I35" s="7"/>
      <c r="J35" s="7"/>
      <c r="K35" s="250"/>
      <c r="L35" s="251"/>
      <c r="M35" s="252"/>
      <c r="N35" s="253"/>
      <c r="O35" s="246"/>
      <c r="P35" s="211"/>
      <c r="Q35" s="210"/>
      <c r="R35" s="211"/>
      <c r="S35" s="210"/>
      <c r="T35" s="211"/>
      <c r="U35" s="210"/>
      <c r="V35" s="212"/>
      <c r="W35" s="214"/>
      <c r="X35" s="213"/>
      <c r="Y35" s="214"/>
      <c r="Z35" s="213"/>
      <c r="AA35" s="214"/>
      <c r="AB35" s="206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</row>
    <row r="36" spans="1:138">
      <c r="A36" s="5"/>
      <c r="B36" s="6"/>
      <c r="C36" s="6"/>
      <c r="D36" s="6"/>
      <c r="E36" s="6"/>
      <c r="F36" s="5"/>
      <c r="G36" s="5"/>
      <c r="H36" s="5"/>
      <c r="I36" s="7"/>
      <c r="J36" s="7"/>
      <c r="K36" s="250"/>
      <c r="L36" s="251"/>
      <c r="M36" s="252"/>
      <c r="N36" s="253"/>
      <c r="O36" s="246"/>
      <c r="P36" s="211"/>
      <c r="Q36" s="210"/>
      <c r="R36" s="211"/>
      <c r="S36" s="210"/>
      <c r="T36" s="211"/>
      <c r="U36" s="210"/>
      <c r="V36" s="212"/>
      <c r="W36" s="214"/>
      <c r="X36" s="213"/>
      <c r="Y36" s="214"/>
      <c r="Z36" s="213"/>
      <c r="AA36" s="214"/>
      <c r="AB36" s="206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</row>
    <row r="37" spans="1:138">
      <c r="A37" s="5"/>
      <c r="B37" s="5"/>
      <c r="C37" s="5"/>
      <c r="D37" s="5"/>
      <c r="E37" s="5"/>
      <c r="F37" s="5"/>
      <c r="G37" s="5"/>
      <c r="H37" s="5"/>
      <c r="I37" s="7"/>
      <c r="J37" s="7"/>
      <c r="K37" s="250"/>
      <c r="L37" s="254"/>
      <c r="M37" s="255"/>
      <c r="N37" s="253"/>
      <c r="O37" s="256"/>
      <c r="P37" s="211"/>
      <c r="Q37" s="217"/>
      <c r="R37" s="211"/>
      <c r="S37" s="217"/>
      <c r="T37" s="211"/>
      <c r="U37" s="217"/>
      <c r="V37" s="212"/>
      <c r="W37" s="218"/>
      <c r="X37" s="213"/>
      <c r="Y37" s="218"/>
      <c r="Z37" s="213"/>
      <c r="AA37" s="218"/>
      <c r="AB37" s="206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</row>
    <row r="38" spans="1:138">
      <c r="A38" s="5"/>
      <c r="B38" s="5"/>
      <c r="C38" s="5"/>
      <c r="D38" s="5"/>
      <c r="E38" s="5"/>
      <c r="F38" s="5"/>
      <c r="G38" s="5"/>
      <c r="H38" s="5"/>
      <c r="I38" s="7"/>
      <c r="J38" s="7"/>
      <c r="K38" s="250"/>
      <c r="L38" s="251"/>
      <c r="M38" s="252"/>
      <c r="N38" s="257"/>
      <c r="O38" s="246"/>
      <c r="P38" s="211"/>
      <c r="Q38" s="210"/>
      <c r="R38" s="211"/>
      <c r="S38" s="210"/>
      <c r="T38" s="211"/>
      <c r="U38" s="210"/>
      <c r="V38" s="212"/>
      <c r="W38" s="214"/>
      <c r="X38" s="213"/>
      <c r="Y38" s="214"/>
      <c r="Z38" s="213"/>
      <c r="AA38" s="214"/>
      <c r="AB38" s="206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</row>
    <row r="39" spans="1:138">
      <c r="A39" s="6"/>
      <c r="B39" s="6"/>
      <c r="C39" s="6"/>
      <c r="D39" s="6"/>
      <c r="E39" s="6"/>
      <c r="F39" s="6"/>
      <c r="G39" s="5"/>
      <c r="H39" s="5"/>
      <c r="I39" s="5"/>
      <c r="J39" s="5"/>
      <c r="K39" s="239"/>
      <c r="L39" s="215"/>
      <c r="M39" s="224"/>
      <c r="N39" s="232"/>
      <c r="O39" s="202"/>
      <c r="P39" s="203"/>
      <c r="Q39" s="202"/>
      <c r="R39" s="203"/>
      <c r="S39" s="202"/>
      <c r="T39" s="223"/>
      <c r="U39" s="202"/>
      <c r="V39" s="212"/>
      <c r="W39" s="231"/>
      <c r="X39" s="206"/>
      <c r="Y39" s="231"/>
      <c r="Z39" s="206"/>
      <c r="AA39" s="231"/>
      <c r="AB39" s="206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</row>
    <row r="40" spans="1:138">
      <c r="A40" s="7"/>
      <c r="B40" s="7"/>
      <c r="C40" s="7"/>
      <c r="D40" s="6"/>
      <c r="E40" s="6"/>
      <c r="F40" s="6"/>
      <c r="G40" s="5"/>
      <c r="H40" s="5"/>
      <c r="I40" s="5"/>
      <c r="J40" s="5"/>
      <c r="K40" s="239"/>
      <c r="L40" s="207"/>
      <c r="M40" s="208"/>
      <c r="N40" s="209"/>
      <c r="O40" s="210"/>
      <c r="P40" s="211"/>
      <c r="Q40" s="210"/>
      <c r="R40" s="211"/>
      <c r="S40" s="210"/>
      <c r="T40" s="211"/>
      <c r="U40" s="210"/>
      <c r="V40" s="212"/>
      <c r="W40" s="214"/>
      <c r="X40" s="213"/>
      <c r="Y40" s="214"/>
      <c r="Z40" s="213"/>
      <c r="AA40" s="214"/>
      <c r="AB40" s="206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</row>
    <row r="41" spans="1:138">
      <c r="A41" s="7"/>
      <c r="B41" s="87" t="s">
        <v>29</v>
      </c>
      <c r="C41" s="88">
        <f>D6</f>
        <v>0.45409013734582354</v>
      </c>
      <c r="D41" s="6"/>
      <c r="E41" s="6"/>
      <c r="F41" s="6"/>
      <c r="G41" s="5"/>
      <c r="H41" s="5"/>
      <c r="I41" s="5"/>
      <c r="J41" s="5"/>
      <c r="K41" s="239"/>
      <c r="L41" s="207"/>
      <c r="M41" s="208"/>
      <c r="N41" s="209"/>
      <c r="O41" s="210"/>
      <c r="P41" s="211"/>
      <c r="Q41" s="210"/>
      <c r="R41" s="211"/>
      <c r="S41" s="210"/>
      <c r="T41" s="211"/>
      <c r="U41" s="210"/>
      <c r="V41" s="212"/>
      <c r="W41" s="214"/>
      <c r="X41" s="213"/>
      <c r="Y41" s="214"/>
      <c r="Z41" s="213"/>
      <c r="AA41" s="214"/>
      <c r="AB41" s="206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</row>
    <row r="42" spans="1:138" ht="25.5">
      <c r="A42" s="7"/>
      <c r="B42" s="87" t="s">
        <v>35</v>
      </c>
      <c r="C42" s="88">
        <f>D8</f>
        <v>0.12417279219521422</v>
      </c>
      <c r="D42" s="6"/>
      <c r="E42" s="6"/>
      <c r="F42" s="6"/>
      <c r="G42" s="5"/>
      <c r="H42" s="5"/>
      <c r="I42" s="5"/>
      <c r="J42" s="5"/>
      <c r="K42" s="239"/>
      <c r="L42" s="207"/>
      <c r="M42" s="208"/>
      <c r="N42" s="209"/>
      <c r="O42" s="210"/>
      <c r="P42" s="211"/>
      <c r="Q42" s="210"/>
      <c r="R42" s="211"/>
      <c r="S42" s="210"/>
      <c r="T42" s="211"/>
      <c r="U42" s="210"/>
      <c r="V42" s="212"/>
      <c r="W42" s="214"/>
      <c r="X42" s="213"/>
      <c r="Y42" s="214"/>
      <c r="Z42" s="213"/>
      <c r="AA42" s="214"/>
      <c r="AB42" s="206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>
      <c r="A43" s="7"/>
      <c r="B43" s="87" t="s">
        <v>30</v>
      </c>
      <c r="C43" s="88">
        <f>D9</f>
        <v>0.28058725047356708</v>
      </c>
      <c r="D43" s="6"/>
      <c r="E43" s="6"/>
      <c r="F43" s="6"/>
      <c r="G43" s="5"/>
      <c r="H43" s="5"/>
      <c r="I43" s="5"/>
      <c r="J43" s="5"/>
      <c r="K43" s="239"/>
      <c r="L43" s="215"/>
      <c r="M43" s="208"/>
      <c r="N43" s="209"/>
      <c r="O43" s="210"/>
      <c r="P43" s="211"/>
      <c r="Q43" s="210"/>
      <c r="R43" s="211"/>
      <c r="S43" s="210"/>
      <c r="T43" s="211"/>
      <c r="U43" s="210"/>
      <c r="V43" s="212"/>
      <c r="W43" s="214"/>
      <c r="X43" s="213"/>
      <c r="Y43" s="214"/>
      <c r="Z43" s="213"/>
      <c r="AA43" s="214"/>
      <c r="AB43" s="206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</row>
    <row r="44" spans="1:138">
      <c r="A44" s="7"/>
      <c r="B44" s="87" t="s">
        <v>43</v>
      </c>
      <c r="C44" s="88">
        <f>SUM(C45:C48)</f>
        <v>0.14114981998539511</v>
      </c>
      <c r="D44" s="6"/>
      <c r="E44" s="6"/>
      <c r="F44" s="6"/>
      <c r="G44" s="5"/>
      <c r="H44" s="5"/>
      <c r="I44" s="5"/>
      <c r="J44" s="5"/>
      <c r="K44" s="239"/>
      <c r="L44" s="215"/>
      <c r="M44" s="216"/>
      <c r="N44" s="209"/>
      <c r="O44" s="210"/>
      <c r="P44" s="211"/>
      <c r="Q44" s="217"/>
      <c r="R44" s="211"/>
      <c r="S44" s="210"/>
      <c r="T44" s="211"/>
      <c r="U44" s="217"/>
      <c r="V44" s="212"/>
      <c r="W44" s="218"/>
      <c r="X44" s="213"/>
      <c r="Y44" s="218"/>
      <c r="Z44" s="213"/>
      <c r="AA44" s="218"/>
      <c r="AB44" s="234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</row>
    <row r="45" spans="1:138">
      <c r="A45" s="7"/>
      <c r="B45" s="87" t="s">
        <v>31</v>
      </c>
      <c r="C45" s="88">
        <f>D10</f>
        <v>6.7980408008853868E-2</v>
      </c>
      <c r="D45" s="89">
        <f>SUM(C41:C44)</f>
        <v>1</v>
      </c>
      <c r="E45" s="89">
        <f>SUM(C41:C44)</f>
        <v>1</v>
      </c>
      <c r="F45" s="6"/>
      <c r="G45" s="5"/>
      <c r="H45" s="5"/>
      <c r="I45" s="5"/>
      <c r="J45" s="5"/>
      <c r="K45" s="239"/>
      <c r="L45" s="207"/>
      <c r="M45" s="208"/>
      <c r="N45" s="212"/>
      <c r="O45" s="210"/>
      <c r="P45" s="211"/>
      <c r="Q45" s="210"/>
      <c r="R45" s="211"/>
      <c r="S45" s="210"/>
      <c r="T45" s="211"/>
      <c r="U45" s="210"/>
      <c r="V45" s="212"/>
      <c r="W45" s="214"/>
      <c r="X45" s="213"/>
      <c r="Y45" s="214"/>
      <c r="Z45" s="213"/>
      <c r="AA45" s="214"/>
      <c r="AB45" s="206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</row>
    <row r="46" spans="1:138">
      <c r="A46" s="7"/>
      <c r="B46" s="87" t="s">
        <v>37</v>
      </c>
      <c r="C46" s="88">
        <f>D11</f>
        <v>1.0402561581909602E-2</v>
      </c>
      <c r="D46" s="6"/>
      <c r="E46" s="6"/>
      <c r="F46" s="6"/>
      <c r="G46" s="5"/>
      <c r="H46" s="5"/>
      <c r="I46" s="5"/>
      <c r="J46" s="5"/>
      <c r="K46" s="239"/>
      <c r="L46" s="215"/>
      <c r="M46" s="224"/>
      <c r="N46" s="232"/>
      <c r="O46" s="202"/>
      <c r="P46" s="203"/>
      <c r="Q46" s="202"/>
      <c r="R46" s="203"/>
      <c r="S46" s="202"/>
      <c r="T46" s="223"/>
      <c r="U46" s="233"/>
      <c r="V46" s="212"/>
      <c r="W46" s="231"/>
      <c r="X46" s="206"/>
      <c r="Y46" s="231"/>
      <c r="Z46" s="206"/>
      <c r="AA46" s="231"/>
      <c r="AB46" s="206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</row>
    <row r="47" spans="1:138">
      <c r="A47" s="7"/>
      <c r="B47" s="90" t="s">
        <v>28</v>
      </c>
      <c r="C47" s="88">
        <f>D7</f>
        <v>6.238399538755203E-2</v>
      </c>
      <c r="D47" s="6"/>
      <c r="E47" s="6"/>
      <c r="F47" s="6"/>
      <c r="G47" s="5"/>
      <c r="H47" s="5"/>
      <c r="I47" s="5"/>
      <c r="J47" s="5"/>
      <c r="K47" s="239"/>
      <c r="L47" s="207"/>
      <c r="M47" s="208"/>
      <c r="N47" s="209"/>
      <c r="O47" s="210"/>
      <c r="P47" s="211"/>
      <c r="Q47" s="210"/>
      <c r="R47" s="211"/>
      <c r="S47" s="210"/>
      <c r="T47" s="211"/>
      <c r="U47" s="210"/>
      <c r="V47" s="212"/>
      <c r="W47" s="214"/>
      <c r="X47" s="213"/>
      <c r="Y47" s="214"/>
      <c r="Z47" s="213"/>
      <c r="AA47" s="214"/>
      <c r="AB47" s="206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</row>
    <row r="48" spans="1:138">
      <c r="A48" s="7"/>
      <c r="B48" s="7" t="s">
        <v>42</v>
      </c>
      <c r="C48" s="91">
        <f>D13</f>
        <v>3.8285500707963476E-4</v>
      </c>
      <c r="D48" s="6"/>
      <c r="E48" s="6"/>
      <c r="F48" s="6"/>
      <c r="G48" s="5"/>
      <c r="H48" s="5"/>
      <c r="I48" s="5"/>
      <c r="J48" s="5"/>
      <c r="K48" s="239"/>
      <c r="L48" s="207"/>
      <c r="M48" s="208"/>
      <c r="N48" s="209"/>
      <c r="O48" s="210"/>
      <c r="P48" s="211"/>
      <c r="Q48" s="210"/>
      <c r="R48" s="211"/>
      <c r="S48" s="210"/>
      <c r="T48" s="211"/>
      <c r="U48" s="210"/>
      <c r="V48" s="212"/>
      <c r="W48" s="214"/>
      <c r="X48" s="213"/>
      <c r="Y48" s="214"/>
      <c r="Z48" s="213"/>
      <c r="AA48" s="214"/>
      <c r="AB48" s="206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</row>
    <row r="49" spans="1:138">
      <c r="A49" s="6"/>
      <c r="B49" s="6"/>
      <c r="C49" s="89">
        <f>SUM(C44:C48)</f>
        <v>0.28229963997079022</v>
      </c>
      <c r="D49" s="6"/>
      <c r="E49" s="6"/>
      <c r="F49" s="6"/>
      <c r="G49" s="5"/>
      <c r="H49" s="5"/>
      <c r="I49" s="5"/>
      <c r="J49" s="5"/>
      <c r="K49" s="239"/>
      <c r="L49" s="215"/>
      <c r="M49" s="208"/>
      <c r="N49" s="209"/>
      <c r="O49" s="210"/>
      <c r="P49" s="211"/>
      <c r="Q49" s="210"/>
      <c r="R49" s="211"/>
      <c r="S49" s="210"/>
      <c r="T49" s="211"/>
      <c r="U49" s="210"/>
      <c r="V49" s="212"/>
      <c r="W49" s="214"/>
      <c r="X49" s="213"/>
      <c r="Y49" s="214"/>
      <c r="Z49" s="213"/>
      <c r="AA49" s="214"/>
      <c r="AB49" s="206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</row>
    <row r="50" spans="1:138" ht="15" customHeight="1">
      <c r="A50" s="6"/>
      <c r="B50" s="6"/>
      <c r="C50" s="89">
        <f>SUM(C41:C44)</f>
        <v>1</v>
      </c>
      <c r="D50" s="6"/>
      <c r="E50" s="6"/>
      <c r="F50" s="6"/>
      <c r="G50" s="5"/>
      <c r="H50" s="5"/>
      <c r="I50" s="5"/>
      <c r="J50" s="5"/>
      <c r="K50" s="239"/>
      <c r="L50" s="215"/>
      <c r="M50" s="216"/>
      <c r="N50" s="209"/>
      <c r="O50" s="210"/>
      <c r="P50" s="211"/>
      <c r="Q50" s="217"/>
      <c r="R50" s="211"/>
      <c r="S50" s="210"/>
      <c r="T50" s="211"/>
      <c r="U50" s="217"/>
      <c r="V50" s="212"/>
      <c r="W50" s="218"/>
      <c r="X50" s="213"/>
      <c r="Y50" s="218"/>
      <c r="Z50" s="213"/>
      <c r="AA50" s="218"/>
      <c r="AB50" s="206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</row>
    <row r="51" spans="1:138">
      <c r="A51" s="6"/>
      <c r="B51" s="6"/>
      <c r="C51" s="6"/>
      <c r="D51" s="6"/>
      <c r="E51" s="6"/>
      <c r="F51" s="6"/>
      <c r="G51" s="5"/>
      <c r="H51" s="5"/>
      <c r="I51" s="5"/>
      <c r="J51" s="5"/>
      <c r="K51" s="239"/>
      <c r="L51" s="207"/>
      <c r="M51" s="208"/>
      <c r="N51" s="212"/>
      <c r="O51" s="210"/>
      <c r="P51" s="211"/>
      <c r="Q51" s="210"/>
      <c r="R51" s="211"/>
      <c r="S51" s="210"/>
      <c r="T51" s="211"/>
      <c r="U51" s="210"/>
      <c r="V51" s="212"/>
      <c r="W51" s="214"/>
      <c r="X51" s="213"/>
      <c r="Y51" s="214"/>
      <c r="Z51" s="213"/>
      <c r="AA51" s="214"/>
      <c r="AB51" s="206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</row>
    <row r="52" spans="1:138" ht="15" customHeight="1">
      <c r="A52" s="6"/>
      <c r="B52" s="6"/>
      <c r="C52" s="6"/>
      <c r="D52" s="6"/>
      <c r="E52" s="6"/>
      <c r="F52" s="6"/>
      <c r="G52" s="5"/>
      <c r="H52" s="5"/>
      <c r="I52" s="5"/>
      <c r="J52" s="5"/>
      <c r="K52" s="239"/>
      <c r="L52" s="215"/>
      <c r="M52" s="224"/>
      <c r="N52" s="209"/>
      <c r="O52" s="210"/>
      <c r="P52" s="211"/>
      <c r="Q52" s="217"/>
      <c r="R52" s="211"/>
      <c r="S52" s="210"/>
      <c r="T52" s="211"/>
      <c r="U52" s="217"/>
      <c r="V52" s="212"/>
      <c r="W52" s="218"/>
      <c r="X52" s="213"/>
      <c r="Y52" s="218"/>
      <c r="Z52" s="213"/>
      <c r="AA52" s="218"/>
      <c r="AB52" s="206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</row>
    <row r="53" spans="1:138" ht="18" customHeight="1">
      <c r="A53" s="6"/>
      <c r="B53" s="6"/>
      <c r="C53" s="6"/>
      <c r="D53" s="6"/>
      <c r="E53" s="6"/>
      <c r="F53" s="6"/>
      <c r="G53" s="5"/>
      <c r="H53" s="5"/>
      <c r="I53" s="5"/>
      <c r="J53" s="5"/>
      <c r="K53" s="239"/>
      <c r="L53" s="219"/>
      <c r="M53" s="220"/>
      <c r="N53" s="221"/>
      <c r="O53" s="202"/>
      <c r="P53" s="222"/>
      <c r="Q53" s="202"/>
      <c r="R53" s="222"/>
      <c r="S53" s="202"/>
      <c r="T53" s="223"/>
      <c r="U53" s="202"/>
      <c r="V53" s="212"/>
      <c r="W53" s="214"/>
      <c r="X53" s="213"/>
      <c r="Y53" s="214"/>
      <c r="Z53" s="213"/>
      <c r="AA53" s="214"/>
      <c r="AB53" s="206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</row>
    <row r="54" spans="1:138" ht="18" customHeight="1">
      <c r="A54" s="6"/>
      <c r="B54" s="6"/>
      <c r="C54" s="6"/>
      <c r="D54" s="6"/>
      <c r="E54" s="6"/>
      <c r="F54" s="6"/>
      <c r="G54" s="5"/>
      <c r="H54" s="5"/>
      <c r="I54" s="5"/>
      <c r="J54" s="5"/>
      <c r="K54" s="239"/>
      <c r="L54" s="568"/>
      <c r="M54" s="568"/>
      <c r="N54" s="219"/>
      <c r="O54" s="217"/>
      <c r="P54" s="211"/>
      <c r="Q54" s="217"/>
      <c r="R54" s="211"/>
      <c r="S54" s="217"/>
      <c r="T54" s="211"/>
      <c r="U54" s="217"/>
      <c r="V54" s="223"/>
      <c r="W54" s="218"/>
      <c r="X54" s="213"/>
      <c r="Y54" s="218"/>
      <c r="Z54" s="213"/>
      <c r="AA54" s="218"/>
      <c r="AB54" s="206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</row>
    <row r="55" spans="1:138" ht="18" customHeight="1">
      <c r="A55" s="6"/>
      <c r="B55" s="6"/>
      <c r="C55" s="6"/>
      <c r="D55" s="6"/>
      <c r="E55" s="6"/>
      <c r="F55" s="6"/>
      <c r="G55" s="5"/>
      <c r="H55" s="5"/>
      <c r="I55" s="5"/>
      <c r="J55" s="5"/>
      <c r="K55" s="239"/>
      <c r="L55" s="224"/>
      <c r="M55" s="224"/>
      <c r="N55" s="219"/>
      <c r="O55" s="217"/>
      <c r="P55" s="211"/>
      <c r="Q55" s="217"/>
      <c r="R55" s="211"/>
      <c r="S55" s="217"/>
      <c r="T55" s="211"/>
      <c r="U55" s="217"/>
      <c r="V55" s="223"/>
      <c r="W55" s="218"/>
      <c r="X55" s="213"/>
      <c r="Y55" s="218"/>
      <c r="Z55" s="213"/>
      <c r="AA55" s="218"/>
      <c r="AB55" s="206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</row>
    <row r="56" spans="1:138" ht="18" customHeight="1">
      <c r="A56" s="6"/>
      <c r="B56" s="6"/>
      <c r="C56" s="6"/>
      <c r="D56" s="6"/>
      <c r="E56" s="6"/>
      <c r="F56" s="6"/>
      <c r="G56" s="5"/>
      <c r="H56" s="5"/>
      <c r="I56" s="5"/>
      <c r="J56" s="5"/>
      <c r="K56" s="239"/>
      <c r="L56" s="568"/>
      <c r="M56" s="568"/>
      <c r="N56" s="219"/>
      <c r="O56" s="217"/>
      <c r="P56" s="211"/>
      <c r="Q56" s="217"/>
      <c r="R56" s="211"/>
      <c r="S56" s="217"/>
      <c r="T56" s="211"/>
      <c r="U56" s="210"/>
      <c r="V56" s="223"/>
      <c r="W56" s="218"/>
      <c r="X56" s="213"/>
      <c r="Y56" s="218"/>
      <c r="Z56" s="213"/>
      <c r="AA56" s="218"/>
      <c r="AB56" s="206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</row>
    <row r="57" spans="1:138" ht="18" customHeight="1">
      <c r="A57" s="6"/>
      <c r="B57" s="6"/>
      <c r="C57" s="6"/>
      <c r="D57" s="6"/>
      <c r="E57" s="6"/>
      <c r="F57" s="6"/>
      <c r="G57" s="5"/>
      <c r="H57" s="5"/>
      <c r="I57" s="5"/>
      <c r="J57" s="5"/>
      <c r="K57" s="239"/>
      <c r="L57" s="207"/>
      <c r="M57" s="208"/>
      <c r="N57" s="209"/>
      <c r="O57" s="210"/>
      <c r="P57" s="211"/>
      <c r="Q57" s="210"/>
      <c r="R57" s="211"/>
      <c r="S57" s="210"/>
      <c r="T57" s="211"/>
      <c r="U57" s="210"/>
      <c r="V57" s="212"/>
      <c r="W57" s="214"/>
      <c r="X57" s="213"/>
      <c r="Y57" s="214"/>
      <c r="Z57" s="213"/>
      <c r="AA57" s="214"/>
      <c r="AB57" s="206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</row>
    <row r="58" spans="1:138" ht="18" customHeight="1">
      <c r="A58" s="6"/>
      <c r="B58" s="6"/>
      <c r="C58" s="6"/>
      <c r="D58" s="6"/>
      <c r="E58" s="6"/>
      <c r="F58" s="6"/>
      <c r="G58" s="5"/>
      <c r="H58" s="5"/>
      <c r="I58" s="5"/>
      <c r="J58" s="5"/>
      <c r="K58" s="239"/>
      <c r="L58" s="207"/>
      <c r="M58" s="208"/>
      <c r="N58" s="209"/>
      <c r="O58" s="210"/>
      <c r="P58" s="211"/>
      <c r="Q58" s="210"/>
      <c r="R58" s="211"/>
      <c r="S58" s="210"/>
      <c r="T58" s="211"/>
      <c r="U58" s="210"/>
      <c r="V58" s="212"/>
      <c r="W58" s="214"/>
      <c r="X58" s="213"/>
      <c r="Y58" s="214"/>
      <c r="Z58" s="213"/>
      <c r="AA58" s="214"/>
      <c r="AB58" s="206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</row>
    <row r="59" spans="1:138" ht="33" customHeight="1">
      <c r="A59" s="6"/>
      <c r="B59" s="6"/>
      <c r="C59" s="6"/>
      <c r="D59" s="6"/>
      <c r="E59" s="6"/>
      <c r="F59" s="6"/>
      <c r="G59" s="5"/>
      <c r="H59" s="5"/>
      <c r="I59" s="5"/>
      <c r="J59" s="5"/>
      <c r="K59" s="239"/>
      <c r="L59" s="207"/>
      <c r="M59" s="208"/>
      <c r="N59" s="209"/>
      <c r="O59" s="210"/>
      <c r="P59" s="211"/>
      <c r="Q59" s="210"/>
      <c r="R59" s="211"/>
      <c r="S59" s="210"/>
      <c r="T59" s="211"/>
      <c r="U59" s="210"/>
      <c r="V59" s="212"/>
      <c r="W59" s="214"/>
      <c r="X59" s="213"/>
      <c r="Y59" s="214"/>
      <c r="Z59" s="213"/>
      <c r="AA59" s="214"/>
      <c r="AB59" s="206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</row>
    <row r="60" spans="1:138">
      <c r="A60" s="6"/>
      <c r="B60" s="6"/>
      <c r="C60" s="6"/>
      <c r="D60" s="6"/>
      <c r="E60" s="6"/>
      <c r="F60" s="6"/>
      <c r="G60" s="5"/>
      <c r="H60" s="5"/>
      <c r="I60" s="5"/>
      <c r="J60" s="5"/>
      <c r="K60" s="239"/>
      <c r="L60" s="207"/>
      <c r="M60" s="216"/>
      <c r="N60" s="209"/>
      <c r="O60" s="210"/>
      <c r="P60" s="211"/>
      <c r="Q60" s="210"/>
      <c r="R60" s="211"/>
      <c r="S60" s="210"/>
      <c r="T60" s="211"/>
      <c r="U60" s="217"/>
      <c r="V60" s="212"/>
      <c r="W60" s="218"/>
      <c r="X60" s="213"/>
      <c r="Y60" s="218"/>
      <c r="Z60" s="213"/>
      <c r="AA60" s="218"/>
      <c r="AB60" s="206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</row>
    <row r="61" spans="1:138">
      <c r="A61" s="6"/>
      <c r="B61" s="6"/>
      <c r="C61" s="6"/>
      <c r="D61" s="6"/>
      <c r="E61" s="6"/>
      <c r="F61" s="6"/>
      <c r="G61" s="5"/>
      <c r="H61" s="5"/>
      <c r="I61" s="5"/>
      <c r="J61" s="5"/>
      <c r="K61" s="239"/>
      <c r="L61" s="207"/>
      <c r="M61" s="216"/>
      <c r="N61" s="209"/>
      <c r="O61" s="210"/>
      <c r="P61" s="211"/>
      <c r="Q61" s="210"/>
      <c r="R61" s="211"/>
      <c r="S61" s="210"/>
      <c r="T61" s="211"/>
      <c r="U61" s="217"/>
      <c r="V61" s="212"/>
      <c r="W61" s="214"/>
      <c r="X61" s="213"/>
      <c r="Y61" s="214"/>
      <c r="Z61" s="213"/>
      <c r="AA61" s="214"/>
      <c r="AB61" s="206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</row>
    <row r="62" spans="1:138">
      <c r="A62" s="6"/>
      <c r="B62" s="6"/>
      <c r="C62" s="6"/>
      <c r="D62" s="6"/>
      <c r="E62" s="6"/>
      <c r="F62" s="6"/>
      <c r="G62" s="5"/>
      <c r="H62" s="5"/>
      <c r="I62" s="5"/>
      <c r="J62" s="5"/>
      <c r="K62" s="239"/>
      <c r="L62" s="568"/>
      <c r="M62" s="568"/>
      <c r="N62" s="219"/>
      <c r="O62" s="217"/>
      <c r="P62" s="211"/>
      <c r="Q62" s="217"/>
      <c r="R62" s="211"/>
      <c r="S62" s="217"/>
      <c r="T62" s="211"/>
      <c r="U62" s="217"/>
      <c r="V62" s="223"/>
      <c r="W62" s="218"/>
      <c r="X62" s="213"/>
      <c r="Y62" s="218"/>
      <c r="Z62" s="213"/>
      <c r="AA62" s="218"/>
      <c r="AB62" s="206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</row>
    <row r="63" spans="1:138">
      <c r="A63" s="6"/>
      <c r="B63" s="6"/>
      <c r="C63" s="6"/>
      <c r="D63" s="6"/>
      <c r="E63" s="6"/>
      <c r="F63" s="6"/>
      <c r="G63" s="5"/>
      <c r="H63" s="5"/>
      <c r="I63" s="5"/>
      <c r="J63" s="5"/>
      <c r="K63" s="239"/>
      <c r="L63" s="566"/>
      <c r="M63" s="566"/>
      <c r="N63" s="566"/>
      <c r="O63" s="566"/>
      <c r="P63" s="566"/>
      <c r="Q63" s="566"/>
      <c r="R63" s="566"/>
      <c r="S63" s="566"/>
      <c r="T63" s="566"/>
      <c r="U63" s="566"/>
      <c r="V63" s="566"/>
      <c r="W63" s="566"/>
      <c r="X63" s="566"/>
      <c r="Y63" s="566"/>
      <c r="Z63" s="566"/>
      <c r="AA63" s="566"/>
      <c r="AB63" s="206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</row>
    <row r="64" spans="1:138">
      <c r="A64" s="6"/>
      <c r="B64" s="6"/>
      <c r="C64" s="6"/>
      <c r="D64" s="6"/>
      <c r="E64" s="6"/>
      <c r="F64" s="6"/>
      <c r="G64" s="5"/>
      <c r="H64" s="5"/>
      <c r="I64" s="5"/>
      <c r="J64" s="5"/>
      <c r="K64" s="239"/>
      <c r="L64" s="206"/>
      <c r="M64" s="201"/>
      <c r="N64" s="201"/>
      <c r="O64" s="206"/>
      <c r="P64" s="206"/>
      <c r="Q64" s="206"/>
      <c r="R64" s="206"/>
      <c r="S64" s="206"/>
      <c r="T64" s="206"/>
      <c r="U64" s="234"/>
      <c r="V64" s="234"/>
      <c r="W64" s="235"/>
      <c r="X64" s="206"/>
      <c r="Y64" s="235"/>
      <c r="Z64" s="206"/>
      <c r="AA64" s="206"/>
      <c r="AB64" s="206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</row>
    <row r="65" spans="1:138">
      <c r="A65" s="6"/>
      <c r="B65" s="6"/>
      <c r="C65" s="6"/>
      <c r="D65" s="6"/>
      <c r="E65" s="6"/>
      <c r="F65" s="6"/>
      <c r="G65" s="5"/>
      <c r="H65" s="5"/>
      <c r="I65" s="5"/>
      <c r="J65" s="5"/>
      <c r="K65" s="239"/>
      <c r="L65" s="206"/>
      <c r="M65" s="201"/>
      <c r="N65" s="201"/>
      <c r="O65" s="234"/>
      <c r="P65" s="234"/>
      <c r="Q65" s="234"/>
      <c r="R65" s="234"/>
      <c r="S65" s="234"/>
      <c r="T65" s="234"/>
      <c r="U65" s="234"/>
      <c r="V65" s="234"/>
      <c r="W65" s="235"/>
      <c r="X65" s="206"/>
      <c r="Y65" s="235"/>
      <c r="Z65" s="206"/>
      <c r="AA65" s="206"/>
      <c r="AB65" s="206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</row>
    <row r="66" spans="1:138">
      <c r="A66" s="6"/>
      <c r="B66" s="6"/>
      <c r="C66" s="6"/>
      <c r="D66" s="6"/>
      <c r="E66" s="6"/>
      <c r="F66" s="6"/>
      <c r="G66" s="5"/>
      <c r="H66" s="5"/>
      <c r="I66" s="5"/>
      <c r="J66" s="5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</row>
    <row r="67" spans="1:138">
      <c r="A67" s="6"/>
      <c r="B67" s="6"/>
      <c r="C67" s="6"/>
      <c r="D67" s="6"/>
      <c r="E67" s="6"/>
      <c r="F67" s="6"/>
      <c r="G67" s="5"/>
      <c r="H67" s="5"/>
      <c r="I67" s="5"/>
      <c r="J67" s="5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</row>
    <row r="68" spans="1:138">
      <c r="A68" s="6"/>
      <c r="B68" s="6"/>
      <c r="C68" s="6"/>
      <c r="D68" s="6"/>
      <c r="E68" s="6"/>
      <c r="F68" s="6"/>
      <c r="G68" s="5"/>
      <c r="H68" s="5"/>
      <c r="I68" s="5"/>
      <c r="J68" s="5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</row>
    <row r="69" spans="1:138">
      <c r="A69" s="6"/>
      <c r="B69" s="6"/>
      <c r="C69" s="6"/>
      <c r="D69" s="6"/>
      <c r="E69" s="6"/>
      <c r="F69" s="6"/>
      <c r="G69" s="5"/>
      <c r="H69" s="5"/>
      <c r="I69" s="5"/>
      <c r="J69" s="5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</row>
    <row r="70" spans="1:138">
      <c r="A70" s="6"/>
      <c r="B70" s="6"/>
      <c r="C70" s="6"/>
      <c r="D70" s="6"/>
      <c r="E70" s="6"/>
      <c r="F70" s="6"/>
      <c r="G70" s="5"/>
      <c r="H70" s="5"/>
      <c r="I70" s="5"/>
      <c r="J70" s="5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</row>
    <row r="71" spans="1:138">
      <c r="A71" s="6"/>
      <c r="B71" s="6"/>
      <c r="C71" s="6"/>
      <c r="D71" s="6"/>
      <c r="E71" s="6"/>
      <c r="F71" s="6"/>
      <c r="G71" s="5"/>
      <c r="H71" s="5"/>
      <c r="I71" s="5"/>
      <c r="J71" s="5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</row>
    <row r="72" spans="1:138">
      <c r="A72" s="6"/>
      <c r="B72" s="6"/>
      <c r="C72" s="6"/>
      <c r="D72" s="6"/>
      <c r="E72" s="6"/>
      <c r="F72" s="6"/>
      <c r="G72" s="5"/>
      <c r="H72" s="5"/>
      <c r="I72" s="5"/>
      <c r="J72" s="5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</row>
    <row r="73" spans="1:138">
      <c r="A73" s="6"/>
      <c r="B73" s="6"/>
      <c r="C73" s="6"/>
      <c r="D73" s="6"/>
      <c r="E73" s="6"/>
      <c r="F73" s="6"/>
      <c r="G73" s="5"/>
      <c r="H73" s="5"/>
      <c r="I73" s="5"/>
      <c r="J73" s="5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</row>
    <row r="74" spans="1:138">
      <c r="A74" s="6"/>
      <c r="B74" s="6"/>
      <c r="C74" s="6"/>
      <c r="D74" s="6"/>
      <c r="E74" s="6"/>
      <c r="F74" s="6"/>
      <c r="G74" s="5"/>
      <c r="H74" s="5"/>
      <c r="I74" s="5"/>
      <c r="J74" s="5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</row>
    <row r="75" spans="1:138">
      <c r="A75" s="6"/>
      <c r="B75" s="6"/>
      <c r="C75" s="6"/>
      <c r="D75" s="6"/>
      <c r="E75" s="6"/>
      <c r="F75" s="6"/>
      <c r="G75" s="5"/>
      <c r="H75" s="5"/>
      <c r="I75" s="5"/>
      <c r="J75" s="5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</row>
    <row r="76" spans="1:138">
      <c r="A76" s="6"/>
      <c r="B76" s="6"/>
      <c r="C76" s="6"/>
      <c r="D76" s="6"/>
      <c r="E76" s="6"/>
      <c r="F76" s="6"/>
      <c r="G76" s="5"/>
      <c r="H76" s="5"/>
      <c r="I76" s="5"/>
      <c r="J76" s="5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</row>
    <row r="77" spans="1:138">
      <c r="A77" s="6"/>
      <c r="B77" s="6"/>
      <c r="C77" s="6"/>
      <c r="D77" s="6"/>
      <c r="E77" s="6"/>
      <c r="F77" s="6"/>
      <c r="G77" s="5"/>
      <c r="H77" s="5"/>
      <c r="I77" s="5"/>
      <c r="J77" s="5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>
      <c r="A78" s="6"/>
      <c r="B78" s="6"/>
      <c r="C78" s="6"/>
      <c r="D78" s="6"/>
      <c r="E78" s="6"/>
      <c r="F78" s="6"/>
      <c r="G78" s="5"/>
      <c r="H78" s="5"/>
      <c r="I78" s="5"/>
      <c r="J78" s="5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</row>
    <row r="79" spans="1:138">
      <c r="A79" s="6"/>
      <c r="B79" s="6"/>
      <c r="C79" s="6"/>
      <c r="D79" s="6"/>
      <c r="E79" s="6"/>
      <c r="F79" s="6"/>
      <c r="G79" s="5"/>
      <c r="H79" s="5"/>
      <c r="I79" s="5"/>
      <c r="J79" s="5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</row>
    <row r="80" spans="1:138">
      <c r="A80" s="6"/>
      <c r="B80" s="6"/>
      <c r="C80" s="6"/>
      <c r="D80" s="6"/>
      <c r="E80" s="6"/>
      <c r="F80" s="6"/>
      <c r="G80" s="5"/>
      <c r="H80" s="5"/>
      <c r="I80" s="5"/>
      <c r="J80" s="5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</row>
    <row r="81" spans="1:138">
      <c r="A81" s="6"/>
      <c r="B81" s="6"/>
      <c r="C81" s="6"/>
      <c r="D81" s="6"/>
      <c r="E81" s="6"/>
      <c r="F81" s="6"/>
      <c r="G81" s="5"/>
      <c r="H81" s="5"/>
      <c r="I81" s="5"/>
      <c r="J81" s="5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</row>
    <row r="82" spans="1:138">
      <c r="A82" s="6"/>
      <c r="B82" s="6"/>
      <c r="C82" s="6"/>
      <c r="D82" s="6"/>
      <c r="E82" s="6"/>
      <c r="F82" s="6"/>
      <c r="G82" s="5"/>
      <c r="H82" s="5"/>
      <c r="I82" s="5"/>
      <c r="J82" s="5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</row>
    <row r="83" spans="1:138">
      <c r="A83" s="6"/>
      <c r="B83" s="6"/>
      <c r="C83" s="6"/>
      <c r="D83" s="6"/>
      <c r="E83" s="6"/>
      <c r="F83" s="6"/>
      <c r="G83" s="5"/>
      <c r="H83" s="5"/>
      <c r="I83" s="5"/>
      <c r="J83" s="5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</row>
    <row r="84" spans="1:138">
      <c r="A84" s="6"/>
      <c r="B84" s="6"/>
      <c r="C84" s="6"/>
      <c r="D84" s="6"/>
      <c r="E84" s="6"/>
      <c r="F84" s="6"/>
      <c r="G84" s="5"/>
      <c r="H84" s="5"/>
      <c r="I84" s="5"/>
      <c r="J84" s="5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</row>
    <row r="85" spans="1:138">
      <c r="A85" s="6"/>
      <c r="B85" s="6"/>
      <c r="C85" s="6"/>
      <c r="D85" s="6"/>
      <c r="E85" s="6"/>
      <c r="F85" s="6"/>
      <c r="G85" s="5"/>
      <c r="H85" s="5"/>
      <c r="I85" s="5"/>
      <c r="J85" s="5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</row>
    <row r="86" spans="1:138">
      <c r="A86" s="6"/>
      <c r="B86" s="6"/>
      <c r="C86" s="6"/>
      <c r="D86" s="6"/>
      <c r="E86" s="6"/>
      <c r="F86" s="6"/>
      <c r="G86" s="5"/>
      <c r="H86" s="5"/>
      <c r="I86" s="5"/>
      <c r="J86" s="5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</row>
    <row r="87" spans="1:138">
      <c r="A87" s="6"/>
      <c r="B87" s="6"/>
      <c r="C87" s="6"/>
      <c r="D87" s="6"/>
      <c r="E87" s="6"/>
      <c r="F87" s="6"/>
      <c r="G87" s="5"/>
      <c r="H87" s="5"/>
      <c r="I87" s="5"/>
      <c r="J87" s="5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</row>
    <row r="88" spans="1:138">
      <c r="A88" s="6"/>
      <c r="B88" s="6"/>
      <c r="C88" s="6"/>
      <c r="D88" s="6"/>
      <c r="E88" s="6"/>
      <c r="F88" s="6"/>
      <c r="G88" s="5"/>
      <c r="H88" s="5"/>
      <c r="I88" s="5"/>
      <c r="J88" s="5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</row>
    <row r="89" spans="1:138">
      <c r="A89" s="6"/>
      <c r="B89" s="6"/>
      <c r="C89" s="6"/>
      <c r="D89" s="6"/>
      <c r="E89" s="6"/>
      <c r="F89" s="6"/>
      <c r="G89" s="5"/>
      <c r="H89" s="5"/>
      <c r="I89" s="5"/>
      <c r="J89" s="5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</row>
    <row r="90" spans="1:138">
      <c r="A90" s="6"/>
      <c r="B90" s="6"/>
      <c r="C90" s="6"/>
      <c r="D90" s="6"/>
      <c r="E90" s="6"/>
      <c r="F90" s="6"/>
      <c r="G90" s="5"/>
      <c r="H90" s="5"/>
      <c r="I90" s="5"/>
      <c r="J90" s="5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</row>
    <row r="91" spans="1:138">
      <c r="A91" s="6"/>
      <c r="B91" s="6"/>
      <c r="C91" s="6"/>
      <c r="D91" s="6"/>
      <c r="E91" s="6"/>
      <c r="F91" s="6"/>
      <c r="G91" s="5"/>
      <c r="H91" s="5"/>
      <c r="I91" s="5"/>
      <c r="J91" s="5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</row>
    <row r="92" spans="1:138">
      <c r="A92" s="6"/>
      <c r="B92" s="6"/>
      <c r="C92" s="6"/>
      <c r="D92" s="6"/>
      <c r="E92" s="6"/>
      <c r="F92" s="6"/>
      <c r="G92" s="5"/>
      <c r="H92" s="5"/>
      <c r="I92" s="5"/>
      <c r="J92" s="5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</row>
    <row r="93" spans="1:138">
      <c r="A93" s="6"/>
      <c r="B93" s="6"/>
      <c r="C93" s="6"/>
      <c r="D93" s="6"/>
      <c r="E93" s="6"/>
      <c r="F93" s="6"/>
      <c r="G93" s="5"/>
      <c r="H93" s="5"/>
      <c r="I93" s="5"/>
      <c r="J93" s="5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</row>
    <row r="94" spans="1:138">
      <c r="A94" s="6"/>
      <c r="B94" s="6"/>
      <c r="C94" s="6"/>
      <c r="D94" s="6"/>
      <c r="E94" s="6"/>
      <c r="F94" s="6"/>
      <c r="G94" s="5"/>
      <c r="H94" s="5"/>
      <c r="I94" s="5"/>
      <c r="J94" s="5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</row>
    <row r="95" spans="1:138">
      <c r="A95" s="6"/>
      <c r="B95" s="6"/>
      <c r="C95" s="6"/>
      <c r="D95" s="6"/>
      <c r="E95" s="6"/>
      <c r="F95" s="6"/>
      <c r="G95" s="5"/>
      <c r="H95" s="5"/>
      <c r="I95" s="5"/>
      <c r="J95" s="5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</row>
    <row r="96" spans="1:138">
      <c r="A96" s="6"/>
      <c r="B96" s="6"/>
      <c r="C96" s="6"/>
      <c r="D96" s="6"/>
      <c r="E96" s="6"/>
      <c r="F96" s="6"/>
      <c r="G96" s="5"/>
      <c r="H96" s="5"/>
      <c r="I96" s="5"/>
      <c r="J96" s="5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</row>
    <row r="97" spans="1:138">
      <c r="A97" s="6"/>
      <c r="B97" s="6"/>
      <c r="C97" s="6"/>
      <c r="D97" s="6"/>
      <c r="E97" s="6"/>
      <c r="F97" s="6"/>
      <c r="G97" s="5"/>
      <c r="H97" s="5"/>
      <c r="I97" s="5"/>
      <c r="J97" s="5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</row>
    <row r="98" spans="1:138">
      <c r="A98" s="6"/>
      <c r="B98" s="6"/>
      <c r="C98" s="6"/>
      <c r="D98" s="6"/>
      <c r="E98" s="6"/>
      <c r="F98" s="6"/>
      <c r="G98" s="5"/>
      <c r="H98" s="5"/>
      <c r="I98" s="5"/>
      <c r="J98" s="5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</row>
    <row r="99" spans="1:138">
      <c r="A99" s="6"/>
      <c r="B99" s="6"/>
      <c r="C99" s="6"/>
      <c r="D99" s="6"/>
      <c r="E99" s="6"/>
      <c r="F99" s="6"/>
      <c r="G99" s="5"/>
      <c r="H99" s="5"/>
      <c r="I99" s="5"/>
      <c r="J99" s="5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</row>
    <row r="100" spans="1:138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</row>
    <row r="101" spans="1:138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</row>
    <row r="102" spans="1:138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</row>
    <row r="103" spans="1:138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</row>
    <row r="104" spans="1:138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</row>
    <row r="105" spans="1:138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</row>
    <row r="106" spans="1:138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</row>
    <row r="107" spans="1:138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</row>
    <row r="108" spans="1:138">
      <c r="A108" s="6"/>
      <c r="B108" s="6"/>
      <c r="C108" s="6"/>
      <c r="D108" s="6"/>
      <c r="E108" s="6"/>
      <c r="F108" s="6"/>
      <c r="G108" s="5"/>
      <c r="H108" s="5"/>
      <c r="I108" s="5"/>
      <c r="J108" s="5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</row>
    <row r="109" spans="1:138">
      <c r="A109" s="6"/>
      <c r="B109" s="6"/>
      <c r="C109" s="6"/>
      <c r="D109" s="6"/>
      <c r="E109" s="6"/>
      <c r="F109" s="6"/>
      <c r="G109" s="5"/>
      <c r="H109" s="5"/>
      <c r="I109" s="5"/>
      <c r="J109" s="5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</row>
    <row r="110" spans="1:138">
      <c r="A110" s="6"/>
      <c r="B110" s="6"/>
      <c r="C110" s="6"/>
      <c r="D110" s="6"/>
      <c r="E110" s="6"/>
      <c r="F110" s="6"/>
      <c r="G110" s="5"/>
      <c r="H110" s="5"/>
      <c r="I110" s="5"/>
      <c r="J110" s="5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</row>
    <row r="111" spans="1:138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</row>
    <row r="112" spans="1:138">
      <c r="A112" s="6"/>
      <c r="B112" s="6"/>
      <c r="C112" s="6"/>
      <c r="D112" s="6"/>
      <c r="E112" s="6"/>
      <c r="F112" s="6"/>
      <c r="G112" s="5"/>
      <c r="H112" s="5"/>
      <c r="I112" s="5"/>
      <c r="J112" s="5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</row>
    <row r="113" spans="1:138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</row>
    <row r="114" spans="1:138">
      <c r="A114" s="6"/>
      <c r="B114" s="6"/>
      <c r="C114" s="6"/>
      <c r="D114" s="6"/>
      <c r="E114" s="6"/>
      <c r="F114" s="6"/>
      <c r="G114" s="5"/>
      <c r="H114" s="5"/>
      <c r="I114" s="5"/>
      <c r="J114" s="5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</row>
    <row r="115" spans="1:138">
      <c r="A115" s="6"/>
      <c r="B115" s="6"/>
      <c r="C115" s="6"/>
      <c r="D115" s="6"/>
      <c r="E115" s="6"/>
      <c r="F115" s="6"/>
      <c r="G115" s="5"/>
      <c r="H115" s="5"/>
      <c r="I115" s="5"/>
      <c r="J115" s="5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</row>
    <row r="116" spans="1:138">
      <c r="A116" s="6"/>
      <c r="B116" s="6"/>
      <c r="C116" s="6"/>
      <c r="D116" s="6"/>
      <c r="E116" s="6"/>
      <c r="F116" s="6"/>
      <c r="G116" s="5"/>
      <c r="H116" s="5"/>
      <c r="I116" s="5"/>
      <c r="J116" s="5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</row>
    <row r="117" spans="1:138">
      <c r="A117" s="6"/>
      <c r="B117" s="6"/>
      <c r="C117" s="6"/>
      <c r="D117" s="6"/>
      <c r="E117" s="6"/>
      <c r="F117" s="6"/>
      <c r="G117" s="5"/>
      <c r="H117" s="5"/>
      <c r="I117" s="5"/>
      <c r="J117" s="5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</row>
    <row r="118" spans="1:13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</row>
    <row r="119" spans="1:13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</row>
    <row r="120" spans="1:13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</row>
    <row r="121" spans="1:13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</row>
    <row r="122" spans="1:13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</row>
    <row r="123" spans="1:13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</row>
    <row r="124" spans="1:13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</row>
    <row r="125" spans="1:13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</row>
    <row r="126" spans="1:13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</row>
    <row r="127" spans="1:13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</row>
    <row r="128" spans="1:13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</row>
    <row r="129" spans="1:13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</row>
    <row r="130" spans="1:13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</row>
    <row r="131" spans="1:13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</row>
    <row r="132" spans="1:13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</row>
    <row r="133" spans="1:13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</row>
    <row r="134" spans="1:13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</row>
    <row r="135" spans="1:13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</row>
    <row r="136" spans="1:13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</row>
    <row r="137" spans="1:13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</row>
    <row r="138" spans="1: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</row>
    <row r="139" spans="1:13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</row>
    <row r="140" spans="1:13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</row>
    <row r="141" spans="1:13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</row>
    <row r="142" spans="1:13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</row>
    <row r="143" spans="1:13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</row>
    <row r="144" spans="1:13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</row>
    <row r="145" spans="1:13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</row>
    <row r="146" spans="1:13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</row>
    <row r="147" spans="1:13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</row>
    <row r="148" spans="1:13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</row>
    <row r="149" spans="1:13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</row>
    <row r="150" spans="1:13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</row>
    <row r="151" spans="1:13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</row>
    <row r="152" spans="1:13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</row>
    <row r="153" spans="1:13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</row>
    <row r="154" spans="1:13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</row>
    <row r="155" spans="1:13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</row>
    <row r="156" spans="1:13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</row>
    <row r="157" spans="1:13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</row>
    <row r="158" spans="1:13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</row>
    <row r="159" spans="1:13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</row>
    <row r="160" spans="1:13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</row>
    <row r="161" spans="1:13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</row>
    <row r="162" spans="1:13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</row>
    <row r="163" spans="1:13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</row>
    <row r="164" spans="1:13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</row>
    <row r="165" spans="1:13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</row>
    <row r="166" spans="1:13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</row>
    <row r="167" spans="1:13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</row>
    <row r="168" spans="1:13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</row>
    <row r="169" spans="1:13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</row>
    <row r="170" spans="1:13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</row>
    <row r="171" spans="1:13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</row>
    <row r="172" spans="1:13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</row>
    <row r="173" spans="1:13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</row>
    <row r="174" spans="1:13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</row>
    <row r="175" spans="1:13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</row>
    <row r="176" spans="1:13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</row>
    <row r="177" spans="1:13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</row>
    <row r="178" spans="1:13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</row>
    <row r="179" spans="1:13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</row>
    <row r="180" spans="1:13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</row>
    <row r="181" spans="1:13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</row>
    <row r="182" spans="1:13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</row>
    <row r="183" spans="1:13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</row>
    <row r="184" spans="1:13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</row>
    <row r="185" spans="1:13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</row>
    <row r="186" spans="1:13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</row>
    <row r="187" spans="1:13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</row>
    <row r="188" spans="1:13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</row>
    <row r="189" spans="1:138">
      <c r="A189" s="5"/>
      <c r="B189" s="5"/>
      <c r="C189" s="5"/>
      <c r="D189" s="5"/>
      <c r="E189" s="5"/>
      <c r="F189" s="5"/>
      <c r="G189" s="5"/>
      <c r="H189" s="5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</row>
    <row r="190" spans="1:138">
      <c r="A190" s="5"/>
      <c r="B190" s="5"/>
      <c r="C190" s="5"/>
      <c r="D190" s="5"/>
      <c r="E190" s="5"/>
      <c r="F190" s="5"/>
      <c r="G190" s="5"/>
      <c r="H190" s="5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</row>
    <row r="191" spans="1:138">
      <c r="A191" s="5"/>
      <c r="B191" s="5"/>
      <c r="C191" s="5"/>
      <c r="D191" s="5"/>
      <c r="E191" s="5"/>
      <c r="F191" s="5"/>
      <c r="G191" s="5"/>
      <c r="H191" s="5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</row>
    <row r="192" spans="1:138">
      <c r="A192" s="5"/>
      <c r="B192" s="5"/>
      <c r="C192" s="5"/>
      <c r="D192" s="5"/>
      <c r="E192" s="5"/>
      <c r="F192" s="5"/>
      <c r="G192" s="5"/>
      <c r="H192" s="5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</row>
    <row r="193" spans="1:48">
      <c r="A193" s="5"/>
      <c r="B193" s="5"/>
      <c r="C193" s="5"/>
      <c r="D193" s="5"/>
      <c r="E193" s="5"/>
      <c r="F193" s="5"/>
      <c r="G193" s="5"/>
      <c r="H193" s="5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</row>
    <row r="194" spans="1:48">
      <c r="A194" s="5"/>
      <c r="B194" s="5"/>
      <c r="C194" s="5"/>
      <c r="D194" s="5"/>
      <c r="E194" s="5"/>
      <c r="F194" s="5"/>
      <c r="G194" s="5"/>
      <c r="H194" s="5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</row>
    <row r="195" spans="1:48">
      <c r="A195" s="5"/>
      <c r="B195" s="5"/>
      <c r="C195" s="5"/>
      <c r="D195" s="5"/>
      <c r="E195" s="5"/>
      <c r="F195" s="5"/>
      <c r="G195" s="5"/>
      <c r="H195" s="5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</row>
    <row r="196" spans="1:48">
      <c r="A196" s="5"/>
      <c r="B196" s="5"/>
      <c r="C196" s="5"/>
      <c r="D196" s="5"/>
      <c r="E196" s="5"/>
      <c r="F196" s="5"/>
      <c r="G196" s="5"/>
      <c r="H196" s="5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</row>
    <row r="197" spans="1:48">
      <c r="A197" s="5"/>
      <c r="B197" s="5"/>
      <c r="C197" s="5"/>
      <c r="D197" s="5"/>
      <c r="E197" s="5"/>
      <c r="F197" s="5"/>
      <c r="G197" s="5"/>
      <c r="H197" s="5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</row>
    <row r="198" spans="1:48">
      <c r="A198" s="5"/>
      <c r="B198" s="5"/>
      <c r="C198" s="5"/>
      <c r="D198" s="5"/>
      <c r="E198" s="5"/>
      <c r="F198" s="5"/>
      <c r="G198" s="5"/>
      <c r="H198" s="5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</row>
    <row r="199" spans="1:48">
      <c r="A199" s="5"/>
      <c r="B199" s="5"/>
      <c r="C199" s="5"/>
      <c r="D199" s="5"/>
      <c r="E199" s="5"/>
      <c r="F199" s="5"/>
      <c r="G199" s="5"/>
      <c r="H199" s="5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</row>
    <row r="200" spans="1:48">
      <c r="A200" s="5"/>
      <c r="B200" s="5"/>
      <c r="C200" s="5"/>
      <c r="D200" s="5"/>
      <c r="E200" s="5"/>
      <c r="F200" s="5"/>
      <c r="G200" s="5"/>
      <c r="H200" s="5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</row>
    <row r="201" spans="1:48">
      <c r="A201" s="5"/>
      <c r="B201" s="5"/>
      <c r="C201" s="5"/>
      <c r="D201" s="5"/>
      <c r="E201" s="5"/>
      <c r="F201" s="5"/>
      <c r="G201" s="5"/>
      <c r="H201" s="5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</row>
    <row r="202" spans="1:48">
      <c r="A202" s="5"/>
      <c r="B202" s="5"/>
      <c r="C202" s="5"/>
      <c r="D202" s="5"/>
      <c r="E202" s="5"/>
      <c r="F202" s="5"/>
      <c r="G202" s="5"/>
      <c r="H202" s="5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</row>
    <row r="203" spans="1:48">
      <c r="A203" s="5"/>
      <c r="B203" s="5"/>
      <c r="C203" s="5"/>
      <c r="D203" s="5"/>
      <c r="E203" s="5"/>
      <c r="F203" s="5"/>
      <c r="G203" s="5"/>
      <c r="H203" s="5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</row>
    <row r="204" spans="1:48">
      <c r="A204" s="5"/>
      <c r="B204" s="5"/>
      <c r="C204" s="5"/>
      <c r="D204" s="5"/>
      <c r="E204" s="5"/>
      <c r="F204" s="5"/>
      <c r="G204" s="5"/>
      <c r="H204" s="5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</row>
    <row r="205" spans="1:48">
      <c r="A205" s="5"/>
      <c r="B205" s="5"/>
      <c r="C205" s="5"/>
      <c r="D205" s="5"/>
      <c r="E205" s="5"/>
      <c r="F205" s="5"/>
      <c r="G205" s="5"/>
      <c r="H205" s="5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</row>
    <row r="206" spans="1:48">
      <c r="A206" s="5"/>
      <c r="B206" s="5"/>
      <c r="C206" s="5"/>
      <c r="D206" s="5"/>
      <c r="E206" s="5"/>
      <c r="F206" s="5"/>
      <c r="G206" s="5"/>
      <c r="H206" s="5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</row>
    <row r="207" spans="1:48">
      <c r="A207" s="5"/>
      <c r="B207" s="5"/>
      <c r="C207" s="5"/>
      <c r="D207" s="5"/>
      <c r="E207" s="5"/>
      <c r="F207" s="5"/>
      <c r="G207" s="5"/>
      <c r="H207" s="5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</row>
    <row r="208" spans="1:48">
      <c r="A208" s="5"/>
      <c r="B208" s="5"/>
      <c r="C208" s="5"/>
      <c r="D208" s="5"/>
      <c r="E208" s="5"/>
      <c r="F208" s="5"/>
      <c r="G208" s="5"/>
      <c r="H208" s="5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</row>
    <row r="209" spans="1:48">
      <c r="A209" s="5"/>
      <c r="B209" s="5"/>
      <c r="C209" s="5"/>
      <c r="D209" s="5"/>
      <c r="E209" s="5"/>
      <c r="F209" s="5"/>
      <c r="G209" s="5"/>
      <c r="H209" s="5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</row>
    <row r="210" spans="1:48">
      <c r="A210" s="5"/>
      <c r="B210" s="5"/>
      <c r="C210" s="5"/>
      <c r="D210" s="5"/>
      <c r="E210" s="5"/>
      <c r="F210" s="5"/>
      <c r="G210" s="5"/>
      <c r="H210" s="5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</row>
    <row r="211" spans="1:48">
      <c r="A211" s="5"/>
      <c r="B211" s="5"/>
      <c r="C211" s="5"/>
      <c r="D211" s="5"/>
      <c r="E211" s="5"/>
      <c r="F211" s="5"/>
      <c r="G211" s="5"/>
      <c r="H211" s="5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</row>
    <row r="212" spans="1:48">
      <c r="A212" s="5"/>
      <c r="B212" s="5"/>
      <c r="C212" s="5"/>
      <c r="D212" s="5"/>
      <c r="E212" s="5"/>
      <c r="F212" s="5"/>
      <c r="G212" s="5"/>
      <c r="H212" s="5"/>
    </row>
    <row r="213" spans="1:48">
      <c r="A213" s="5"/>
      <c r="B213" s="5"/>
      <c r="C213" s="5"/>
      <c r="D213" s="5"/>
      <c r="E213" s="5"/>
      <c r="F213" s="5"/>
      <c r="G213" s="5"/>
      <c r="H213" s="5"/>
    </row>
    <row r="214" spans="1:48">
      <c r="A214" s="5"/>
      <c r="B214" s="5"/>
      <c r="C214" s="5"/>
      <c r="D214" s="5"/>
      <c r="E214" s="5"/>
      <c r="F214" s="5"/>
      <c r="G214" s="5"/>
      <c r="H214" s="5"/>
    </row>
    <row r="215" spans="1:48">
      <c r="A215" s="5"/>
      <c r="B215" s="5"/>
      <c r="C215" s="5"/>
      <c r="D215" s="5"/>
      <c r="E215" s="5"/>
      <c r="F215" s="5"/>
      <c r="G215" s="5"/>
      <c r="H215" s="5"/>
    </row>
    <row r="216" spans="1:48">
      <c r="A216" s="5"/>
      <c r="B216" s="5"/>
      <c r="C216" s="5"/>
      <c r="D216" s="5"/>
      <c r="E216" s="5"/>
      <c r="F216" s="5"/>
      <c r="G216" s="5"/>
      <c r="H216" s="5"/>
    </row>
    <row r="217" spans="1:48">
      <c r="A217" s="5"/>
      <c r="B217" s="5"/>
      <c r="C217" s="5"/>
      <c r="D217" s="5"/>
      <c r="E217" s="5"/>
      <c r="F217" s="5"/>
      <c r="G217" s="5"/>
      <c r="H217" s="5"/>
    </row>
    <row r="218" spans="1:48">
      <c r="A218" s="5"/>
      <c r="B218" s="5"/>
      <c r="C218" s="5"/>
      <c r="D218" s="5"/>
      <c r="E218" s="5"/>
      <c r="F218" s="5"/>
      <c r="G218" s="5"/>
      <c r="H218" s="5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17" activePane="bottomLeft" state="frozen"/>
      <selection activeCell="Q29" sqref="Q29"/>
      <selection pane="bottomLeft" activeCell="N31" sqref="N31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69"/>
      <c r="B3" s="369"/>
      <c r="C3" s="369"/>
      <c r="D3" s="369"/>
      <c r="E3" s="369"/>
      <c r="F3" s="369"/>
    </row>
    <row r="4" spans="1:8" ht="26.1" customHeight="1">
      <c r="A4" s="369"/>
      <c r="B4" s="575" t="s">
        <v>157</v>
      </c>
      <c r="C4" s="386" t="s">
        <v>154</v>
      </c>
      <c r="D4" s="386"/>
      <c r="E4" s="386" t="s">
        <v>151</v>
      </c>
      <c r="F4" s="386"/>
      <c r="H4" s="9" t="s">
        <v>177</v>
      </c>
    </row>
    <row r="5" spans="1:8" ht="38.65" customHeight="1">
      <c r="A5" s="369"/>
      <c r="B5" s="576"/>
      <c r="C5" s="387" t="s">
        <v>28</v>
      </c>
      <c r="D5" s="387" t="s">
        <v>29</v>
      </c>
      <c r="E5" s="387" t="s">
        <v>28</v>
      </c>
      <c r="F5" s="387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221</v>
      </c>
      <c r="C21" s="260">
        <f>'Distrib - regím. Altas nuevas'!$I$42</f>
        <v>1047.6210297166558</v>
      </c>
      <c r="D21" s="260">
        <f>'Distrib - regím. Altas nuevas'!$I$44</f>
        <v>1494.4190143487294</v>
      </c>
      <c r="E21" s="260">
        <f>'Distrib - regím. Altas nuevas'!$O$42</f>
        <v>1018.3911632653067</v>
      </c>
      <c r="F21" s="260">
        <f>'Distrib - regím. Altas nuevas'!$O$44</f>
        <v>1396.0502928031408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2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2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2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2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2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222</v>
      </c>
      <c r="C38" s="100">
        <f>C21/C45-1</f>
        <v>2.8975984870796889E-2</v>
      </c>
      <c r="D38" s="100">
        <f>D21/D45-1</f>
        <v>2.817714397021609E-3</v>
      </c>
      <c r="E38" s="100">
        <f>E21/E45-1</f>
        <v>3.1292634118124329E-2</v>
      </c>
      <c r="F38" s="100">
        <f>F21/F45-1</f>
        <v>1.3400425963560281E-2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201</v>
      </c>
    </row>
    <row r="42" spans="1:15" ht="23.85" customHeight="1">
      <c r="B42" s="13" t="s">
        <v>223</v>
      </c>
      <c r="K42" s="310"/>
      <c r="L42" s="310"/>
      <c r="M42" s="310"/>
      <c r="N42" s="310"/>
      <c r="O42" s="299"/>
    </row>
    <row r="43" spans="1:15" ht="35.65" customHeight="1">
      <c r="A43" s="245"/>
      <c r="B43" s="524"/>
      <c r="C43" s="459" t="s">
        <v>158</v>
      </c>
      <c r="D43" s="459"/>
      <c r="E43" s="459" t="s">
        <v>159</v>
      </c>
      <c r="F43" s="460"/>
      <c r="G43" s="602"/>
      <c r="H43" s="302"/>
      <c r="I43" s="302"/>
      <c r="K43" s="310"/>
      <c r="L43" s="310"/>
      <c r="M43" s="310"/>
      <c r="N43" s="310"/>
      <c r="O43" s="299"/>
    </row>
    <row r="44" spans="1:15">
      <c r="A44" s="245"/>
      <c r="B44" s="524"/>
      <c r="C44" s="459" t="s">
        <v>28</v>
      </c>
      <c r="D44" s="459" t="s">
        <v>29</v>
      </c>
      <c r="E44" s="459" t="s">
        <v>28</v>
      </c>
      <c r="F44" s="460" t="s">
        <v>29</v>
      </c>
      <c r="G44" s="602"/>
      <c r="H44" s="302"/>
      <c r="I44" s="302"/>
      <c r="K44" s="310"/>
      <c r="L44" s="311"/>
      <c r="M44" s="311"/>
      <c r="N44" s="310"/>
      <c r="O44" s="309"/>
    </row>
    <row r="45" spans="1:15" ht="21.4" customHeight="1">
      <c r="A45" s="245"/>
      <c r="B45" s="524"/>
      <c r="C45" s="461">
        <v>1018.12</v>
      </c>
      <c r="D45" s="461">
        <v>1490.22</v>
      </c>
      <c r="E45" s="459">
        <v>987.49</v>
      </c>
      <c r="F45" s="462">
        <v>1377.59</v>
      </c>
      <c r="G45" s="602"/>
      <c r="H45" s="302"/>
      <c r="I45" s="302"/>
      <c r="K45" s="310"/>
      <c r="L45" s="310"/>
      <c r="M45" s="310"/>
      <c r="N45" s="310"/>
      <c r="O45" s="299"/>
    </row>
    <row r="46" spans="1:15" ht="19.7" customHeight="1">
      <c r="A46" s="245"/>
      <c r="B46" s="524"/>
      <c r="C46" s="459"/>
      <c r="D46" s="459"/>
      <c r="E46" s="459"/>
      <c r="F46" s="460"/>
      <c r="G46" s="602"/>
      <c r="H46" s="302"/>
      <c r="I46" s="302"/>
      <c r="K46" s="310"/>
      <c r="L46" s="310"/>
      <c r="M46" s="310"/>
      <c r="N46" s="310"/>
      <c r="O46" s="299"/>
    </row>
    <row r="47" spans="1:15">
      <c r="A47" s="245"/>
      <c r="B47" s="524"/>
      <c r="C47" s="459"/>
      <c r="D47" s="459"/>
      <c r="E47" s="459"/>
      <c r="F47" s="460"/>
      <c r="G47" s="602"/>
      <c r="H47" s="302"/>
      <c r="I47" s="302"/>
      <c r="K47" s="310"/>
      <c r="L47" s="310"/>
      <c r="M47" s="310"/>
      <c r="N47" s="310"/>
      <c r="O47" s="299"/>
    </row>
    <row r="48" spans="1:15">
      <c r="A48" s="245"/>
      <c r="B48" s="443"/>
      <c r="C48" s="443"/>
      <c r="D48" s="443"/>
      <c r="E48" s="443"/>
      <c r="F48" s="443"/>
      <c r="G48" s="519"/>
      <c r="H48" s="466"/>
      <c r="I48" s="410"/>
      <c r="K48" s="310"/>
      <c r="L48" s="310"/>
      <c r="M48" s="310"/>
      <c r="N48" s="310"/>
      <c r="O48" s="299"/>
    </row>
    <row r="49" spans="1:15">
      <c r="A49" s="245"/>
      <c r="B49" s="443"/>
      <c r="C49" s="443"/>
      <c r="D49" s="443"/>
      <c r="E49" s="443"/>
      <c r="F49" s="443"/>
      <c r="G49" s="519"/>
      <c r="H49" s="302"/>
      <c r="I49" s="302"/>
      <c r="K49" s="310"/>
      <c r="L49" s="310"/>
      <c r="M49" s="310"/>
      <c r="N49" s="310"/>
      <c r="O49" s="299"/>
    </row>
    <row r="50" spans="1:15">
      <c r="A50" s="245"/>
      <c r="B50" s="443"/>
      <c r="C50" s="443"/>
      <c r="D50" s="443"/>
      <c r="E50" s="443"/>
      <c r="F50" s="443"/>
      <c r="G50" s="519"/>
      <c r="H50" s="302"/>
      <c r="I50" s="301"/>
      <c r="K50" s="299"/>
      <c r="L50" s="299"/>
      <c r="M50" s="299"/>
      <c r="N50" s="299"/>
      <c r="O50" s="299"/>
    </row>
    <row r="51" spans="1:15">
      <c r="A51" s="245"/>
      <c r="B51" s="443"/>
      <c r="C51" s="443"/>
      <c r="D51" s="443"/>
      <c r="E51" s="443"/>
      <c r="F51" s="443"/>
      <c r="G51" s="519"/>
      <c r="H51" s="302"/>
      <c r="I51" s="301"/>
      <c r="K51" s="299"/>
      <c r="L51" s="299"/>
      <c r="M51" s="299"/>
      <c r="N51" s="299"/>
      <c r="O51" s="299"/>
    </row>
    <row r="52" spans="1:15">
      <c r="A52" s="245"/>
      <c r="B52" s="443"/>
      <c r="C52" s="443"/>
      <c r="D52" s="443"/>
      <c r="E52" s="443"/>
      <c r="F52" s="443"/>
      <c r="G52" s="519"/>
      <c r="H52" s="409"/>
      <c r="I52" s="301"/>
      <c r="K52" s="299"/>
      <c r="L52" s="299"/>
      <c r="M52" s="299"/>
      <c r="N52" s="299"/>
      <c r="O52" s="299"/>
    </row>
    <row r="53" spans="1:15">
      <c r="A53" s="245"/>
      <c r="B53" s="443"/>
      <c r="C53" s="443"/>
      <c r="D53" s="443"/>
      <c r="E53" s="443"/>
      <c r="F53" s="443"/>
      <c r="G53" s="519"/>
      <c r="H53" s="302"/>
      <c r="I53" s="301"/>
      <c r="K53" s="302"/>
      <c r="L53" s="299"/>
      <c r="M53" s="299"/>
      <c r="N53" s="299"/>
      <c r="O53" s="299"/>
    </row>
    <row r="54" spans="1:15">
      <c r="B54" s="444"/>
      <c r="C54" s="443"/>
      <c r="D54" s="443"/>
      <c r="E54" s="443"/>
      <c r="F54" s="443"/>
      <c r="G54" s="438"/>
      <c r="H54" s="301"/>
      <c r="I54" s="301"/>
      <c r="K54" s="302"/>
      <c r="L54" s="302"/>
      <c r="M54" s="302"/>
      <c r="N54" s="302"/>
      <c r="O54" s="302"/>
    </row>
    <row r="55" spans="1:15">
      <c r="B55" s="444"/>
      <c r="C55" s="444"/>
      <c r="D55" s="444"/>
      <c r="E55" s="444"/>
      <c r="F55" s="444"/>
      <c r="G55" s="438"/>
      <c r="H55" s="301"/>
      <c r="I55" s="301"/>
    </row>
    <row r="56" spans="1:15">
      <c r="B56" s="444"/>
      <c r="C56" s="444"/>
      <c r="D56" s="444"/>
      <c r="E56" s="444"/>
      <c r="F56" s="444"/>
      <c r="G56" s="301"/>
    </row>
    <row r="57" spans="1:15">
      <c r="B57" s="525"/>
      <c r="C57" s="525"/>
      <c r="D57" s="525"/>
      <c r="E57" s="525"/>
      <c r="F57" s="525"/>
      <c r="G57" s="301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2022-08-17T11:58:09Z</dcterms:modified>
</cp:coreProperties>
</file>